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3FD51A8B-7C3E-4851-91E3-5EBFC38A1C79}" xr6:coauthVersionLast="47" xr6:coauthVersionMax="47" xr10:uidLastSave="{00000000-0000-0000-0000-000000000000}"/>
  <bookViews>
    <workbookView xWindow="4680" yWindow="4680" windowWidth="15195" windowHeight="16410" firstSheet="1" activeTab="3" xr2:uid="{00000000-000D-0000-FFFF-FFFF00000000}"/>
  </bookViews>
  <sheets>
    <sheet name="Sheet1" sheetId="32" r:id="rId1"/>
    <sheet name="USA" sheetId="33" r:id="rId2"/>
    <sheet name="Iran" sheetId="29" r:id="rId3"/>
    <sheet name="Russia" sheetId="34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6" i="34"/>
  <c r="L26" i="34"/>
  <c r="O26" i="34"/>
  <c r="P26" i="34" s="1"/>
  <c r="Q26" i="34" s="1"/>
  <c r="T26" i="34"/>
  <c r="AA26" i="34"/>
  <c r="AP26" i="34"/>
  <c r="AR26" i="34"/>
  <c r="AT26" i="34"/>
  <c r="B27" i="34"/>
  <c r="T27" i="34" s="1"/>
  <c r="E27" i="34"/>
  <c r="H26" i="34" s="1"/>
  <c r="I26" i="34" s="1"/>
  <c r="J26" i="34" s="1"/>
  <c r="H27" i="34"/>
  <c r="I27" i="34" s="1"/>
  <c r="J27" i="34" s="1"/>
  <c r="K27" i="34"/>
  <c r="L27" i="34" s="1"/>
  <c r="R27" i="34" s="1"/>
  <c r="O27" i="34"/>
  <c r="P27" i="34"/>
  <c r="Q27" i="34" s="1"/>
  <c r="S27" i="34" s="1"/>
  <c r="U27" i="34" s="1"/>
  <c r="AQ27" i="34" s="1"/>
  <c r="AA27" i="34"/>
  <c r="AP27" i="34"/>
  <c r="AR27" i="34"/>
  <c r="AS27" i="34"/>
  <c r="AT27" i="34"/>
  <c r="B28" i="34"/>
  <c r="AS29" i="34" s="1"/>
  <c r="E28" i="34"/>
  <c r="H28" i="34"/>
  <c r="I28" i="34"/>
  <c r="J28" i="34"/>
  <c r="K28" i="34"/>
  <c r="L28" i="34" s="1"/>
  <c r="T28" i="34"/>
  <c r="AA28" i="34"/>
  <c r="AP28" i="34"/>
  <c r="AR28" i="34"/>
  <c r="AS28" i="34"/>
  <c r="AT28" i="34"/>
  <c r="E29" i="34"/>
  <c r="K29" i="34"/>
  <c r="T29" i="34"/>
  <c r="AA29" i="34"/>
  <c r="AP29" i="34"/>
  <c r="AR29" i="34"/>
  <c r="AT29" i="34"/>
  <c r="E30" i="34"/>
  <c r="H29" i="34" s="1"/>
  <c r="I29" i="34" s="1"/>
  <c r="J29" i="34" s="1"/>
  <c r="K30" i="34"/>
  <c r="L30" i="34" s="1"/>
  <c r="R30" i="34"/>
  <c r="T30" i="34"/>
  <c r="AA30" i="34"/>
  <c r="AP30" i="34"/>
  <c r="AR30" i="34"/>
  <c r="AT30" i="34"/>
  <c r="E31" i="34"/>
  <c r="H30" i="34" s="1"/>
  <c r="I30" i="34" s="1"/>
  <c r="J30" i="34" s="1"/>
  <c r="K31" i="34"/>
  <c r="L31" i="34"/>
  <c r="R31" i="34" s="1"/>
  <c r="T31" i="34"/>
  <c r="AA31" i="34"/>
  <c r="AP31" i="34"/>
  <c r="AR31" i="34"/>
  <c r="AT31" i="34"/>
  <c r="E32" i="34"/>
  <c r="H31" i="34" s="1"/>
  <c r="I31" i="34" s="1"/>
  <c r="J31" i="34" s="1"/>
  <c r="H32" i="34"/>
  <c r="I32" i="34" s="1"/>
  <c r="J32" i="34" s="1"/>
  <c r="K32" i="34"/>
  <c r="T32" i="34"/>
  <c r="AA32" i="34"/>
  <c r="AP32" i="34"/>
  <c r="AR32" i="34"/>
  <c r="AS32" i="34"/>
  <c r="AT32" i="34"/>
  <c r="E33" i="34"/>
  <c r="K33" i="34"/>
  <c r="L33" i="34"/>
  <c r="R33" i="34"/>
  <c r="T33" i="34"/>
  <c r="AA33" i="34"/>
  <c r="AP33" i="34"/>
  <c r="AR33" i="34"/>
  <c r="AT33" i="34"/>
  <c r="E34" i="34"/>
  <c r="H33" i="34" s="1"/>
  <c r="I33" i="34" s="1"/>
  <c r="J33" i="34" s="1"/>
  <c r="K34" i="34"/>
  <c r="L34" i="34"/>
  <c r="R34" i="34"/>
  <c r="T34" i="34"/>
  <c r="AA34" i="34"/>
  <c r="AP34" i="34"/>
  <c r="AR34" i="34"/>
  <c r="AT34" i="34"/>
  <c r="E35" i="34"/>
  <c r="H34" i="34" s="1"/>
  <c r="I34" i="34" s="1"/>
  <c r="J34" i="34" s="1"/>
  <c r="K35" i="34"/>
  <c r="L35" i="34"/>
  <c r="R35" i="34" s="1"/>
  <c r="T35" i="34"/>
  <c r="AA35" i="34"/>
  <c r="AP35" i="34"/>
  <c r="AR35" i="34"/>
  <c r="AS35" i="34"/>
  <c r="AT35" i="34"/>
  <c r="E36" i="34"/>
  <c r="H35" i="34" s="1"/>
  <c r="I35" i="34" s="1"/>
  <c r="J35" i="34" s="1"/>
  <c r="H36" i="34"/>
  <c r="I36" i="34" s="1"/>
  <c r="J36" i="34" s="1"/>
  <c r="K36" i="34"/>
  <c r="L36" i="34" s="1"/>
  <c r="T36" i="34"/>
  <c r="AA36" i="34"/>
  <c r="AP36" i="34"/>
  <c r="AR36" i="34"/>
  <c r="AS36" i="34"/>
  <c r="AT36" i="34"/>
  <c r="E37" i="34"/>
  <c r="K37" i="34"/>
  <c r="L37" i="34"/>
  <c r="R37" i="34"/>
  <c r="T37" i="34"/>
  <c r="AA37" i="34"/>
  <c r="AP37" i="34"/>
  <c r="AR37" i="34"/>
  <c r="AT37" i="34"/>
  <c r="E38" i="34"/>
  <c r="H37" i="34" s="1"/>
  <c r="I37" i="34" s="1"/>
  <c r="J37" i="34" s="1"/>
  <c r="B42" i="34"/>
  <c r="D42" i="34"/>
  <c r="K42" i="34"/>
  <c r="L42" i="34"/>
  <c r="R42" i="34" s="1"/>
  <c r="AA42" i="34"/>
  <c r="AG42" i="34"/>
  <c r="AP42" i="34"/>
  <c r="AS42" i="34"/>
  <c r="AT42" i="34"/>
  <c r="B43" i="34"/>
  <c r="D43" i="34"/>
  <c r="E44" i="34" s="1"/>
  <c r="H43" i="34" s="1"/>
  <c r="I43" i="34" s="1"/>
  <c r="J43" i="34" s="1"/>
  <c r="E43" i="34"/>
  <c r="H42" i="34" s="1"/>
  <c r="I42" i="34" s="1"/>
  <c r="J42" i="34" s="1"/>
  <c r="AA43" i="34"/>
  <c r="AG43" i="34"/>
  <c r="AP43" i="34"/>
  <c r="AT43" i="34"/>
  <c r="B44" i="34"/>
  <c r="AS43" i="34" s="1"/>
  <c r="D44" i="34"/>
  <c r="K44" i="34"/>
  <c r="AA44" i="34"/>
  <c r="AG44" i="34"/>
  <c r="AP44" i="34"/>
  <c r="AR44" i="34"/>
  <c r="AS44" i="34"/>
  <c r="AT44" i="34"/>
  <c r="D45" i="34"/>
  <c r="E46" i="34" s="1"/>
  <c r="E45" i="34"/>
  <c r="H44" i="34" s="1"/>
  <c r="I44" i="34" s="1"/>
  <c r="J44" i="34" s="1"/>
  <c r="H45" i="34"/>
  <c r="I45" i="34"/>
  <c r="J45" i="34" s="1"/>
  <c r="AA45" i="34"/>
  <c r="AG45" i="34"/>
  <c r="AP45" i="34"/>
  <c r="AR45" i="34"/>
  <c r="AS45" i="34"/>
  <c r="AT45" i="34"/>
  <c r="D46" i="34"/>
  <c r="T46" i="34"/>
  <c r="AA46" i="34"/>
  <c r="AG46" i="34"/>
  <c r="AP46" i="34"/>
  <c r="AS46" i="34"/>
  <c r="AT46" i="34"/>
  <c r="D47" i="34"/>
  <c r="E47" i="34"/>
  <c r="H46" i="34" s="1"/>
  <c r="I46" i="34" s="1"/>
  <c r="J46" i="34" s="1"/>
  <c r="H47" i="34"/>
  <c r="I47" i="34" s="1"/>
  <c r="J47" i="34"/>
  <c r="K47" i="34"/>
  <c r="L47" i="34" s="1"/>
  <c r="AA47" i="34"/>
  <c r="AG47" i="34"/>
  <c r="AP47" i="34"/>
  <c r="AR47" i="34"/>
  <c r="AS47" i="34"/>
  <c r="AT47" i="34"/>
  <c r="D48" i="34"/>
  <c r="E49" i="34" s="1"/>
  <c r="H48" i="34" s="1"/>
  <c r="I48" i="34" s="1"/>
  <c r="J48" i="34" s="1"/>
  <c r="E48" i="34"/>
  <c r="T48" i="34"/>
  <c r="AA48" i="34"/>
  <c r="AG48" i="34"/>
  <c r="AP48" i="34"/>
  <c r="AS48" i="34"/>
  <c r="AT48" i="34"/>
  <c r="D49" i="34"/>
  <c r="AA49" i="34"/>
  <c r="AG49" i="34"/>
  <c r="AP49" i="34"/>
  <c r="AS49" i="34"/>
  <c r="AT49" i="34"/>
  <c r="D50" i="34"/>
  <c r="E51" i="34" s="1"/>
  <c r="E50" i="34"/>
  <c r="H49" i="34" s="1"/>
  <c r="I49" i="34" s="1"/>
  <c r="J49" i="34" s="1"/>
  <c r="H50" i="34"/>
  <c r="I50" i="34" s="1"/>
  <c r="J50" i="34" s="1"/>
  <c r="AA50" i="34"/>
  <c r="AG50" i="34"/>
  <c r="AP50" i="34"/>
  <c r="AR50" i="34"/>
  <c r="AS50" i="34"/>
  <c r="AT50" i="34"/>
  <c r="D51" i="34"/>
  <c r="T51" i="34"/>
  <c r="AA51" i="34"/>
  <c r="AG51" i="34"/>
  <c r="AP51" i="34"/>
  <c r="AS51" i="34"/>
  <c r="AT51" i="34"/>
  <c r="D52" i="34"/>
  <c r="E52" i="34"/>
  <c r="H51" i="34" s="1"/>
  <c r="I51" i="34" s="1"/>
  <c r="J51" i="34" s="1"/>
  <c r="J52" i="34"/>
  <c r="AA52" i="34"/>
  <c r="AG52" i="34"/>
  <c r="AP52" i="34"/>
  <c r="AS52" i="34"/>
  <c r="AT52" i="34"/>
  <c r="D53" i="34"/>
  <c r="E54" i="34" s="1"/>
  <c r="H53" i="34" s="1"/>
  <c r="I53" i="34" s="1"/>
  <c r="J53" i="34" s="1"/>
  <c r="E53" i="34"/>
  <c r="H52" i="34" s="1"/>
  <c r="I52" i="34" s="1"/>
  <c r="AA53" i="34"/>
  <c r="AG53" i="34"/>
  <c r="AP53" i="34"/>
  <c r="AS53" i="34"/>
  <c r="AT53" i="34"/>
  <c r="D54" i="34"/>
  <c r="B58" i="34"/>
  <c r="K59" i="34" s="1"/>
  <c r="L59" i="34" s="1"/>
  <c r="D58" i="34"/>
  <c r="E59" i="34" s="1"/>
  <c r="H58" i="34" s="1"/>
  <c r="I58" i="34" s="1"/>
  <c r="J58" i="34" s="1"/>
  <c r="K58" i="34"/>
  <c r="L58" i="34"/>
  <c r="R58" i="34" s="1"/>
  <c r="O58" i="34"/>
  <c r="AA58" i="34"/>
  <c r="AP58" i="34"/>
  <c r="AR58" i="34"/>
  <c r="AS58" i="34"/>
  <c r="AT58" i="34"/>
  <c r="B59" i="34"/>
  <c r="T58" i="34" s="1"/>
  <c r="D59" i="34"/>
  <c r="T59" i="34"/>
  <c r="AA59" i="34"/>
  <c r="AP59" i="34"/>
  <c r="AR59" i="34"/>
  <c r="AS59" i="34"/>
  <c r="AT59" i="34"/>
  <c r="B60" i="34"/>
  <c r="D60" i="34"/>
  <c r="K60" i="34"/>
  <c r="L60" i="34" s="1"/>
  <c r="R60" i="34"/>
  <c r="T60" i="34"/>
  <c r="AA60" i="34"/>
  <c r="AP60" i="34"/>
  <c r="AR60" i="34"/>
  <c r="AS60" i="34"/>
  <c r="AT60" i="34"/>
  <c r="D61" i="34"/>
  <c r="D76" i="34" s="1"/>
  <c r="E61" i="34"/>
  <c r="H60" i="34" s="1"/>
  <c r="I60" i="34" s="1"/>
  <c r="J60" i="34" s="1"/>
  <c r="K61" i="34"/>
  <c r="L61" i="34"/>
  <c r="R61" i="34" s="1"/>
  <c r="AA61" i="34"/>
  <c r="AP61" i="34"/>
  <c r="AR61" i="34"/>
  <c r="AS61" i="34"/>
  <c r="AT61" i="34"/>
  <c r="D62" i="34"/>
  <c r="K62" i="34"/>
  <c r="L62" i="34" s="1"/>
  <c r="R62" i="34"/>
  <c r="T62" i="34"/>
  <c r="AA62" i="34"/>
  <c r="AP62" i="34"/>
  <c r="AR62" i="34"/>
  <c r="AS62" i="34"/>
  <c r="AT62" i="34"/>
  <c r="D63" i="34"/>
  <c r="K63" i="34"/>
  <c r="L63" i="34" s="1"/>
  <c r="R63" i="34"/>
  <c r="T63" i="34"/>
  <c r="AA63" i="34"/>
  <c r="AP63" i="34"/>
  <c r="AR63" i="34"/>
  <c r="AS63" i="34"/>
  <c r="AT63" i="34"/>
  <c r="D64" i="34"/>
  <c r="E65" i="34" s="1"/>
  <c r="H64" i="34" s="1"/>
  <c r="I64" i="34" s="1"/>
  <c r="J64" i="34" s="1"/>
  <c r="E64" i="34"/>
  <c r="H63" i="34" s="1"/>
  <c r="I63" i="34" s="1"/>
  <c r="J63" i="34" s="1"/>
  <c r="K64" i="34"/>
  <c r="L64" i="34"/>
  <c r="R64" i="34" s="1"/>
  <c r="T64" i="34"/>
  <c r="AA64" i="34"/>
  <c r="AP64" i="34"/>
  <c r="AR64" i="34"/>
  <c r="AS64" i="34"/>
  <c r="AT64" i="34"/>
  <c r="D65" i="34"/>
  <c r="K65" i="34"/>
  <c r="L65" i="34"/>
  <c r="R65" i="34"/>
  <c r="T65" i="34"/>
  <c r="AA65" i="34"/>
  <c r="AP65" i="34"/>
  <c r="AR65" i="34"/>
  <c r="AS65" i="34"/>
  <c r="AT65" i="34"/>
  <c r="D66" i="34"/>
  <c r="K66" i="34"/>
  <c r="L66" i="34"/>
  <c r="T66" i="34"/>
  <c r="AA66" i="34"/>
  <c r="AP66" i="34"/>
  <c r="AR66" i="34"/>
  <c r="AS66" i="34"/>
  <c r="AT66" i="34"/>
  <c r="D67" i="34"/>
  <c r="E67" i="34"/>
  <c r="H66" i="34" s="1"/>
  <c r="I66" i="34" s="1"/>
  <c r="J66" i="34" s="1"/>
  <c r="K67" i="34"/>
  <c r="L67" i="34"/>
  <c r="R67" i="34" s="1"/>
  <c r="T67" i="34"/>
  <c r="AA67" i="34"/>
  <c r="AP67" i="34"/>
  <c r="AR67" i="34"/>
  <c r="AS67" i="34"/>
  <c r="AT67" i="34"/>
  <c r="D68" i="34"/>
  <c r="E68" i="34"/>
  <c r="H67" i="34" s="1"/>
  <c r="I67" i="34" s="1"/>
  <c r="J67" i="34" s="1"/>
  <c r="H68" i="34"/>
  <c r="I68" i="34"/>
  <c r="J68" i="34" s="1"/>
  <c r="K68" i="34"/>
  <c r="L68" i="34" s="1"/>
  <c r="T68" i="34"/>
  <c r="AA68" i="34"/>
  <c r="AP68" i="34"/>
  <c r="AR68" i="34"/>
  <c r="AS68" i="34"/>
  <c r="AT68" i="34"/>
  <c r="D69" i="34"/>
  <c r="E69" i="34"/>
  <c r="K69" i="34"/>
  <c r="L69" i="34"/>
  <c r="T69" i="34"/>
  <c r="AA69" i="34"/>
  <c r="AP69" i="34"/>
  <c r="AR69" i="34"/>
  <c r="AS69" i="34"/>
  <c r="AT69" i="34"/>
  <c r="D70" i="34"/>
  <c r="E70" i="34"/>
  <c r="H69" i="34" s="1"/>
  <c r="I69" i="34" s="1"/>
  <c r="J69" i="34" s="1"/>
  <c r="B73" i="34"/>
  <c r="AR74" i="34" s="1"/>
  <c r="D73" i="34"/>
  <c r="E74" i="34" s="1"/>
  <c r="H73" i="34" s="1"/>
  <c r="I73" i="34" s="1"/>
  <c r="J73" i="34" s="1"/>
  <c r="K73" i="34"/>
  <c r="AA73" i="34"/>
  <c r="AP73" i="34"/>
  <c r="AR73" i="34"/>
  <c r="AT73" i="34"/>
  <c r="B74" i="34"/>
  <c r="AA74" i="34"/>
  <c r="AP74" i="34"/>
  <c r="AT74" i="34"/>
  <c r="B75" i="34"/>
  <c r="AS74" i="34" s="1"/>
  <c r="D75" i="34"/>
  <c r="D91" i="34" s="1"/>
  <c r="K75" i="34"/>
  <c r="AA75" i="34"/>
  <c r="AP75" i="34"/>
  <c r="AS75" i="34"/>
  <c r="AT75" i="34"/>
  <c r="K76" i="34"/>
  <c r="AA76" i="34"/>
  <c r="AP76" i="34"/>
  <c r="AS76" i="34"/>
  <c r="AT76" i="34"/>
  <c r="AA77" i="34"/>
  <c r="AP77" i="34"/>
  <c r="AS77" i="34"/>
  <c r="AT77" i="34"/>
  <c r="D78" i="34"/>
  <c r="E79" i="34" s="1"/>
  <c r="H78" i="34"/>
  <c r="I78" i="34" s="1"/>
  <c r="J78" i="34" s="1"/>
  <c r="K78" i="34"/>
  <c r="AA78" i="34"/>
  <c r="AP78" i="34"/>
  <c r="AS78" i="34"/>
  <c r="AT78" i="34"/>
  <c r="D79" i="34"/>
  <c r="K79" i="34"/>
  <c r="AA79" i="34"/>
  <c r="AP79" i="34"/>
  <c r="AS79" i="34"/>
  <c r="AT79" i="34"/>
  <c r="AA80" i="34"/>
  <c r="AP80" i="34"/>
  <c r="AS80" i="34"/>
  <c r="AT80" i="34"/>
  <c r="D81" i="34"/>
  <c r="K81" i="34"/>
  <c r="AA81" i="34"/>
  <c r="AP81" i="34"/>
  <c r="AR81" i="34"/>
  <c r="AS81" i="34"/>
  <c r="AT81" i="34"/>
  <c r="D82" i="34"/>
  <c r="E82" i="34"/>
  <c r="H81" i="34" s="1"/>
  <c r="I81" i="34" s="1"/>
  <c r="J81" i="34" s="1"/>
  <c r="I82" i="34"/>
  <c r="J82" i="34" s="1"/>
  <c r="K82" i="34"/>
  <c r="AA82" i="34"/>
  <c r="AP82" i="34"/>
  <c r="AR82" i="34"/>
  <c r="AS82" i="34"/>
  <c r="AT82" i="34"/>
  <c r="D83" i="34"/>
  <c r="E84" i="34" s="1"/>
  <c r="H83" i="34" s="1"/>
  <c r="I83" i="34" s="1"/>
  <c r="J83" i="34" s="1"/>
  <c r="E83" i="34"/>
  <c r="H82" i="34" s="1"/>
  <c r="AA83" i="34"/>
  <c r="AP83" i="34"/>
  <c r="AS83" i="34"/>
  <c r="AT83" i="34"/>
  <c r="D84" i="34"/>
  <c r="E85" i="34" s="1"/>
  <c r="H84" i="34" s="1"/>
  <c r="I84" i="34"/>
  <c r="J84" i="34" s="1"/>
  <c r="K84" i="34"/>
  <c r="AA84" i="34"/>
  <c r="AP84" i="34"/>
  <c r="AR84" i="34"/>
  <c r="AS84" i="34"/>
  <c r="AT84" i="34"/>
  <c r="D85" i="34"/>
  <c r="D101" i="34" s="1"/>
  <c r="D117" i="34" s="1"/>
  <c r="D133" i="34" s="1"/>
  <c r="D148" i="34" s="1"/>
  <c r="B89" i="34"/>
  <c r="AK94" i="34" s="1"/>
  <c r="AL89" i="34"/>
  <c r="AM89" i="34"/>
  <c r="B90" i="34"/>
  <c r="T90" i="34" s="1"/>
  <c r="AK90" i="34"/>
  <c r="AM90" i="34"/>
  <c r="B91" i="34"/>
  <c r="AL90" i="34" s="1"/>
  <c r="AL91" i="34"/>
  <c r="AM91" i="34"/>
  <c r="K92" i="34"/>
  <c r="L92" i="34"/>
  <c r="R92" i="34" s="1"/>
  <c r="AL92" i="34"/>
  <c r="AM92" i="34"/>
  <c r="T93" i="34"/>
  <c r="AL93" i="34"/>
  <c r="AM93" i="34"/>
  <c r="D94" i="34"/>
  <c r="T94" i="34"/>
  <c r="AL94" i="34"/>
  <c r="AM94" i="34"/>
  <c r="T95" i="34"/>
  <c r="AL95" i="34"/>
  <c r="AM95" i="34"/>
  <c r="AL96" i="34"/>
  <c r="AM96" i="34"/>
  <c r="D97" i="34"/>
  <c r="AL97" i="34"/>
  <c r="AM97" i="34"/>
  <c r="D98" i="34"/>
  <c r="E99" i="34" s="1"/>
  <c r="H98" i="34" s="1"/>
  <c r="I98" i="34" s="1"/>
  <c r="J98" i="34" s="1"/>
  <c r="K98" i="34"/>
  <c r="AL98" i="34"/>
  <c r="AM98" i="34"/>
  <c r="D99" i="34"/>
  <c r="E100" i="34" s="1"/>
  <c r="H99" i="34"/>
  <c r="I99" i="34" s="1"/>
  <c r="J99" i="34" s="1"/>
  <c r="T99" i="34"/>
  <c r="AK99" i="34"/>
  <c r="AL99" i="34"/>
  <c r="AM99" i="34"/>
  <c r="D100" i="34"/>
  <c r="H100" i="34"/>
  <c r="I100" i="34" s="1"/>
  <c r="J100" i="34" s="1"/>
  <c r="T100" i="34"/>
  <c r="AL100" i="34"/>
  <c r="AM100" i="34"/>
  <c r="E101" i="34"/>
  <c r="B105" i="34"/>
  <c r="K105" i="34"/>
  <c r="L105" i="34" s="1"/>
  <c r="AG105" i="34"/>
  <c r="AS105" i="34"/>
  <c r="AV105" i="34"/>
  <c r="AW105" i="34"/>
  <c r="B106" i="34"/>
  <c r="T107" i="34" s="1"/>
  <c r="AG106" i="34"/>
  <c r="AS106" i="34"/>
  <c r="AU106" i="34"/>
  <c r="AV106" i="34"/>
  <c r="AW106" i="34"/>
  <c r="B107" i="34"/>
  <c r="AG107" i="34"/>
  <c r="AS107" i="34"/>
  <c r="AV107" i="34"/>
  <c r="AW107" i="34"/>
  <c r="K108" i="34"/>
  <c r="L108" i="34"/>
  <c r="R108" i="34" s="1"/>
  <c r="AG108" i="34"/>
  <c r="AS108" i="34"/>
  <c r="AV108" i="34"/>
  <c r="AW108" i="34"/>
  <c r="T109" i="34"/>
  <c r="AG109" i="34"/>
  <c r="AS109" i="34"/>
  <c r="AU109" i="34"/>
  <c r="AV109" i="34"/>
  <c r="AW109" i="34"/>
  <c r="AG110" i="34"/>
  <c r="AS110" i="34"/>
  <c r="AV110" i="34"/>
  <c r="AW110" i="34"/>
  <c r="K111" i="34"/>
  <c r="L111" i="34"/>
  <c r="R111" i="34" s="1"/>
  <c r="AG111" i="34"/>
  <c r="AS111" i="34"/>
  <c r="AV111" i="34"/>
  <c r="AW111" i="34"/>
  <c r="AG112" i="34"/>
  <c r="AS112" i="34"/>
  <c r="AU112" i="34"/>
  <c r="AV112" i="34"/>
  <c r="AW112" i="34"/>
  <c r="T113" i="34"/>
  <c r="AG113" i="34"/>
  <c r="AS113" i="34"/>
  <c r="AV113" i="34"/>
  <c r="AW113" i="34"/>
  <c r="D114" i="34"/>
  <c r="D130" i="34" s="1"/>
  <c r="K114" i="34"/>
  <c r="L114" i="34"/>
  <c r="R114" i="34" s="1"/>
  <c r="AG114" i="34"/>
  <c r="AS114" i="34"/>
  <c r="AV114" i="34"/>
  <c r="AW114" i="34"/>
  <c r="E115" i="34"/>
  <c r="H114" i="34" s="1"/>
  <c r="I114" i="34" s="1"/>
  <c r="J114" i="34" s="1"/>
  <c r="AG115" i="34"/>
  <c r="AS115" i="34"/>
  <c r="AU115" i="34"/>
  <c r="AV115" i="34"/>
  <c r="AW115" i="34"/>
  <c r="D116" i="34"/>
  <c r="E117" i="34" s="1"/>
  <c r="H116" i="34" s="1"/>
  <c r="I116" i="34" s="1"/>
  <c r="J116" i="34" s="1"/>
  <c r="K116" i="34"/>
  <c r="L116" i="34" s="1"/>
  <c r="R116" i="34" s="1"/>
  <c r="T116" i="34"/>
  <c r="AG116" i="34"/>
  <c r="AS116" i="34"/>
  <c r="AV116" i="34"/>
  <c r="AW116" i="34"/>
  <c r="B121" i="34"/>
  <c r="K129" i="34" s="1"/>
  <c r="L129" i="34" s="1"/>
  <c r="AG121" i="34"/>
  <c r="AS121" i="34"/>
  <c r="AV121" i="34"/>
  <c r="AW121" i="34"/>
  <c r="AZ121" i="34"/>
  <c r="B122" i="34"/>
  <c r="T121" i="34" s="1"/>
  <c r="T122" i="34"/>
  <c r="AG122" i="34"/>
  <c r="AS122" i="34"/>
  <c r="AW122" i="34"/>
  <c r="AZ122" i="34"/>
  <c r="B123" i="34"/>
  <c r="AV122" i="34" s="1"/>
  <c r="T123" i="34"/>
  <c r="AG123" i="34"/>
  <c r="AS123" i="34"/>
  <c r="AV123" i="34"/>
  <c r="AW123" i="34"/>
  <c r="AZ123" i="34"/>
  <c r="T124" i="34"/>
  <c r="AG124" i="34"/>
  <c r="AS124" i="34"/>
  <c r="AV124" i="34"/>
  <c r="AW124" i="34"/>
  <c r="AZ124" i="34"/>
  <c r="T125" i="34"/>
  <c r="AG125" i="34"/>
  <c r="AS125" i="34"/>
  <c r="AV125" i="34"/>
  <c r="AW125" i="34"/>
  <c r="AZ125" i="34"/>
  <c r="T126" i="34"/>
  <c r="AG126" i="34"/>
  <c r="AS126" i="34"/>
  <c r="AV126" i="34"/>
  <c r="AW126" i="34"/>
  <c r="AZ126" i="34"/>
  <c r="T127" i="34"/>
  <c r="AG127" i="34"/>
  <c r="AS127" i="34"/>
  <c r="AV127" i="34"/>
  <c r="AW127" i="34"/>
  <c r="AZ127" i="34"/>
  <c r="T128" i="34"/>
  <c r="AG128" i="34"/>
  <c r="AS128" i="34"/>
  <c r="AU128" i="34"/>
  <c r="AV128" i="34"/>
  <c r="AW128" i="34"/>
  <c r="AZ128" i="34"/>
  <c r="T129" i="34"/>
  <c r="AG129" i="34"/>
  <c r="AS129" i="34"/>
  <c r="AV129" i="34"/>
  <c r="AW129" i="34"/>
  <c r="AZ129" i="34"/>
  <c r="T130" i="34"/>
  <c r="AG130" i="34"/>
  <c r="AS130" i="34"/>
  <c r="AV130" i="34"/>
  <c r="AW130" i="34"/>
  <c r="AZ130" i="34"/>
  <c r="T131" i="34"/>
  <c r="AG131" i="34"/>
  <c r="AS131" i="34"/>
  <c r="AV131" i="34"/>
  <c r="AW131" i="34"/>
  <c r="AZ131" i="34"/>
  <c r="D132" i="34"/>
  <c r="E133" i="34" s="1"/>
  <c r="H132" i="34" s="1"/>
  <c r="I132" i="34" s="1"/>
  <c r="J132" i="34" s="1"/>
  <c r="T132" i="34"/>
  <c r="AG132" i="34"/>
  <c r="AS132" i="34"/>
  <c r="AV132" i="34"/>
  <c r="AW132" i="34"/>
  <c r="AZ132" i="34"/>
  <c r="B136" i="34"/>
  <c r="AU139" i="34" s="1"/>
  <c r="K136" i="34"/>
  <c r="L136" i="34" s="1"/>
  <c r="T136" i="34"/>
  <c r="AG136" i="34"/>
  <c r="AS136" i="34"/>
  <c r="AU136" i="34"/>
  <c r="AW136" i="34"/>
  <c r="B137" i="34"/>
  <c r="T137" i="34" s="1"/>
  <c r="AG137" i="34"/>
  <c r="AS137" i="34"/>
  <c r="AV137" i="34"/>
  <c r="AW137" i="34"/>
  <c r="B138" i="34"/>
  <c r="AV138" i="34" s="1"/>
  <c r="K138" i="34"/>
  <c r="L138" i="34" s="1"/>
  <c r="AG138" i="34"/>
  <c r="AS138" i="34"/>
  <c r="AU138" i="34"/>
  <c r="AW138" i="34"/>
  <c r="T139" i="34"/>
  <c r="AG139" i="34"/>
  <c r="AS139" i="34"/>
  <c r="AV139" i="34"/>
  <c r="AW139" i="34"/>
  <c r="AG140" i="34"/>
  <c r="AS140" i="34"/>
  <c r="AV140" i="34"/>
  <c r="AW140" i="34"/>
  <c r="K141" i="34"/>
  <c r="L141" i="34" s="1"/>
  <c r="AG141" i="34"/>
  <c r="AS141" i="34"/>
  <c r="AU141" i="34"/>
  <c r="AW141" i="34"/>
  <c r="T142" i="34"/>
  <c r="AG142" i="34"/>
  <c r="AS142" i="34"/>
  <c r="AV142" i="34"/>
  <c r="AW142" i="34"/>
  <c r="AG143" i="34"/>
  <c r="AS143" i="34"/>
  <c r="AV143" i="34"/>
  <c r="AW143" i="34"/>
  <c r="K144" i="34"/>
  <c r="L144" i="34"/>
  <c r="AG144" i="34"/>
  <c r="AS144" i="34"/>
  <c r="AU144" i="34"/>
  <c r="AV144" i="34"/>
  <c r="AW144" i="34"/>
  <c r="K145" i="34"/>
  <c r="L145" i="34" s="1"/>
  <c r="T145" i="34"/>
  <c r="AG145" i="34"/>
  <c r="AS145" i="34"/>
  <c r="AU145" i="34"/>
  <c r="AW145" i="34"/>
  <c r="AG146" i="34"/>
  <c r="AS146" i="34"/>
  <c r="AV146" i="34"/>
  <c r="AW146" i="34"/>
  <c r="K147" i="34"/>
  <c r="L147" i="34"/>
  <c r="AG147" i="34"/>
  <c r="AS147" i="34"/>
  <c r="AU147" i="34"/>
  <c r="AV147" i="34"/>
  <c r="AW147" i="34"/>
  <c r="AW147" i="27"/>
  <c r="AS147" i="27"/>
  <c r="AG147" i="27"/>
  <c r="AW146" i="27"/>
  <c r="AS146" i="27"/>
  <c r="AG146" i="27"/>
  <c r="AW145" i="27"/>
  <c r="AS145" i="27"/>
  <c r="AG145" i="27"/>
  <c r="K145" i="27"/>
  <c r="L145" i="27" s="1"/>
  <c r="AW144" i="27"/>
  <c r="AS144" i="27"/>
  <c r="AG144" i="27"/>
  <c r="AW143" i="27"/>
  <c r="AV143" i="27"/>
  <c r="AU143" i="27"/>
  <c r="AS143" i="27"/>
  <c r="AG143" i="27"/>
  <c r="AW142" i="27"/>
  <c r="AV142" i="27"/>
  <c r="AS142" i="27"/>
  <c r="AG142" i="27"/>
  <c r="K142" i="27"/>
  <c r="L142" i="27" s="1"/>
  <c r="AW141" i="27"/>
  <c r="AS141" i="27"/>
  <c r="AG141" i="27"/>
  <c r="AW140" i="27"/>
  <c r="AV140" i="27"/>
  <c r="AU140" i="27"/>
  <c r="AS140" i="27"/>
  <c r="AG140" i="27"/>
  <c r="T140" i="27"/>
  <c r="AW139" i="27"/>
  <c r="AV139" i="27"/>
  <c r="AS139" i="27"/>
  <c r="AG139" i="27"/>
  <c r="K139" i="27"/>
  <c r="L139" i="27" s="1"/>
  <c r="AW138" i="27"/>
  <c r="AS138" i="27"/>
  <c r="AG138" i="27"/>
  <c r="B138" i="27"/>
  <c r="AV145" i="27" s="1"/>
  <c r="AW137" i="27"/>
  <c r="AV137" i="27"/>
  <c r="AU137" i="27"/>
  <c r="AS137" i="27"/>
  <c r="AG137" i="27"/>
  <c r="K137" i="27"/>
  <c r="L137" i="27" s="1"/>
  <c r="B137" i="27"/>
  <c r="T146" i="27" s="1"/>
  <c r="AW136" i="27"/>
  <c r="AS136" i="27"/>
  <c r="AG136" i="27"/>
  <c r="K136" i="27"/>
  <c r="L136" i="27" s="1"/>
  <c r="B136" i="27"/>
  <c r="AU142" i="27" s="1"/>
  <c r="AZ132" i="27"/>
  <c r="AW132" i="27"/>
  <c r="AS132" i="27"/>
  <c r="AG132" i="27"/>
  <c r="AZ131" i="27"/>
  <c r="AW131" i="27"/>
  <c r="AS131" i="27"/>
  <c r="AG131" i="27"/>
  <c r="AZ130" i="27"/>
  <c r="AW130" i="27"/>
  <c r="AS130" i="27"/>
  <c r="AG130" i="27"/>
  <c r="AZ129" i="27"/>
  <c r="AW129" i="27"/>
  <c r="AS129" i="27"/>
  <c r="AG129" i="27"/>
  <c r="AZ128" i="27"/>
  <c r="AW128" i="27"/>
  <c r="AU128" i="27"/>
  <c r="AS128" i="27"/>
  <c r="AG128" i="27"/>
  <c r="T128" i="27"/>
  <c r="AZ127" i="27"/>
  <c r="AW127" i="27"/>
  <c r="AS127" i="27"/>
  <c r="AG127" i="27"/>
  <c r="AZ126" i="27"/>
  <c r="AW126" i="27"/>
  <c r="AS126" i="27"/>
  <c r="AG126" i="27"/>
  <c r="T126" i="27"/>
  <c r="AZ125" i="27"/>
  <c r="AW125" i="27"/>
  <c r="AS125" i="27"/>
  <c r="AG125" i="27"/>
  <c r="AZ124" i="27"/>
  <c r="AW124" i="27"/>
  <c r="AS124" i="27"/>
  <c r="AG124" i="27"/>
  <c r="T124" i="27"/>
  <c r="AZ123" i="27"/>
  <c r="AW123" i="27"/>
  <c r="AS123" i="27"/>
  <c r="AG123" i="27"/>
  <c r="K123" i="27"/>
  <c r="L123" i="27" s="1"/>
  <c r="B123" i="27"/>
  <c r="AZ122" i="27"/>
  <c r="AW122" i="27"/>
  <c r="AS122" i="27"/>
  <c r="AG122" i="27"/>
  <c r="T122" i="27"/>
  <c r="B122" i="27"/>
  <c r="T130" i="27" s="1"/>
  <c r="AZ121" i="27"/>
  <c r="AW121" i="27"/>
  <c r="AS121" i="27"/>
  <c r="AG121" i="27"/>
  <c r="K121" i="27"/>
  <c r="L121" i="27" s="1"/>
  <c r="B121" i="27"/>
  <c r="K131" i="27" s="1"/>
  <c r="L131" i="27" s="1"/>
  <c r="AW116" i="27"/>
  <c r="AS116" i="27"/>
  <c r="AG116" i="27"/>
  <c r="AW115" i="27"/>
  <c r="AV115" i="27"/>
  <c r="AS115" i="27"/>
  <c r="AG115" i="27"/>
  <c r="T115" i="27"/>
  <c r="AW114" i="27"/>
  <c r="AV114" i="27"/>
  <c r="AS114" i="27"/>
  <c r="AG114" i="27"/>
  <c r="AW113" i="27"/>
  <c r="AS113" i="27"/>
  <c r="AG113" i="27"/>
  <c r="AW112" i="27"/>
  <c r="AV112" i="27"/>
  <c r="AS112" i="27"/>
  <c r="AG112" i="27"/>
  <c r="T112" i="27"/>
  <c r="AW111" i="27"/>
  <c r="AV111" i="27"/>
  <c r="AU111" i="27"/>
  <c r="AS111" i="27"/>
  <c r="AG111" i="27"/>
  <c r="AW110" i="27"/>
  <c r="AS110" i="27"/>
  <c r="AG110" i="27"/>
  <c r="T110" i="27"/>
  <c r="AW109" i="27"/>
  <c r="AU109" i="27"/>
  <c r="AS109" i="27"/>
  <c r="AG109" i="27"/>
  <c r="T109" i="27"/>
  <c r="AW108" i="27"/>
  <c r="AV108" i="27"/>
  <c r="AU108" i="27"/>
  <c r="AS108" i="27"/>
  <c r="AG108" i="27"/>
  <c r="AW107" i="27"/>
  <c r="AS107" i="27"/>
  <c r="AG107" i="27"/>
  <c r="T107" i="27"/>
  <c r="B107" i="27"/>
  <c r="AV110" i="27" s="1"/>
  <c r="AW106" i="27"/>
  <c r="AV106" i="27"/>
  <c r="AS106" i="27"/>
  <c r="AG106" i="27"/>
  <c r="T106" i="27"/>
  <c r="B106" i="27"/>
  <c r="T111" i="27" s="1"/>
  <c r="AW105" i="27"/>
  <c r="AV105" i="27"/>
  <c r="AS105" i="27"/>
  <c r="AG105" i="27"/>
  <c r="K105" i="27"/>
  <c r="L105" i="27" s="1"/>
  <c r="B105" i="27"/>
  <c r="AU114" i="27" s="1"/>
  <c r="AM100" i="27"/>
  <c r="AM99" i="27"/>
  <c r="AM98" i="27"/>
  <c r="AL98" i="27"/>
  <c r="AK98" i="27"/>
  <c r="K98" i="27"/>
  <c r="L98" i="27" s="1"/>
  <c r="AM97" i="27"/>
  <c r="AM96" i="27"/>
  <c r="K96" i="27"/>
  <c r="AM95" i="27"/>
  <c r="AM94" i="27"/>
  <c r="AM93" i="27"/>
  <c r="AL93" i="27"/>
  <c r="AK93" i="27"/>
  <c r="K93" i="27"/>
  <c r="AM92" i="27"/>
  <c r="AM91" i="27"/>
  <c r="K91" i="27"/>
  <c r="B91" i="27"/>
  <c r="AL97" i="27" s="1"/>
  <c r="AM90" i="27"/>
  <c r="AK90" i="27"/>
  <c r="B90" i="27"/>
  <c r="AM89" i="27"/>
  <c r="AL89" i="27"/>
  <c r="AK89" i="27"/>
  <c r="K89" i="27"/>
  <c r="B89" i="27"/>
  <c r="K100" i="27" s="1"/>
  <c r="AT84" i="27"/>
  <c r="AP84" i="27"/>
  <c r="AA84" i="27"/>
  <c r="K84" i="27"/>
  <c r="L84" i="27" s="1"/>
  <c r="AT83" i="27"/>
  <c r="AP83" i="27"/>
  <c r="AA83" i="27"/>
  <c r="T83" i="27"/>
  <c r="AT82" i="27"/>
  <c r="AS82" i="27"/>
  <c r="AP82" i="27"/>
  <c r="AA82" i="27"/>
  <c r="AT81" i="27"/>
  <c r="AP81" i="27"/>
  <c r="AA81" i="27"/>
  <c r="AT80" i="27"/>
  <c r="AP80" i="27"/>
  <c r="AA80" i="27"/>
  <c r="T80" i="27"/>
  <c r="AT79" i="27"/>
  <c r="AP79" i="27"/>
  <c r="AA79" i="27"/>
  <c r="AT78" i="27"/>
  <c r="AP78" i="27"/>
  <c r="AA78" i="27"/>
  <c r="AT77" i="27"/>
  <c r="AP77" i="27"/>
  <c r="AA77" i="27"/>
  <c r="AT76" i="27"/>
  <c r="AP76" i="27"/>
  <c r="AA76" i="27"/>
  <c r="AT75" i="27"/>
  <c r="AP75" i="27"/>
  <c r="AA75" i="27"/>
  <c r="B75" i="27"/>
  <c r="AS78" i="27" s="1"/>
  <c r="AT74" i="27"/>
  <c r="AS74" i="27"/>
  <c r="AP74" i="27"/>
  <c r="AA74" i="27"/>
  <c r="T74" i="27"/>
  <c r="B74" i="27"/>
  <c r="T79" i="27" s="1"/>
  <c r="AT73" i="27"/>
  <c r="AS73" i="27"/>
  <c r="AP73" i="27"/>
  <c r="AA73" i="27"/>
  <c r="T73" i="27"/>
  <c r="B73" i="27"/>
  <c r="AT69" i="27"/>
  <c r="AP69" i="27"/>
  <c r="AA69" i="27"/>
  <c r="AT68" i="27"/>
  <c r="AP68" i="27"/>
  <c r="AA68" i="27"/>
  <c r="AT67" i="27"/>
  <c r="AP67" i="27"/>
  <c r="AA67" i="27"/>
  <c r="I67" i="27"/>
  <c r="J67" i="27" s="1"/>
  <c r="AT66" i="27"/>
  <c r="AP66" i="27"/>
  <c r="AA66" i="27"/>
  <c r="AT65" i="27"/>
  <c r="AP65" i="27"/>
  <c r="AA65" i="27"/>
  <c r="AT64" i="27"/>
  <c r="AP64" i="27"/>
  <c r="AA64" i="27"/>
  <c r="AT63" i="27"/>
  <c r="AP63" i="27"/>
  <c r="AA63" i="27"/>
  <c r="AT62" i="27"/>
  <c r="AP62" i="27"/>
  <c r="AA62" i="27"/>
  <c r="AT61" i="27"/>
  <c r="AS61" i="27"/>
  <c r="AP61" i="27"/>
  <c r="AA61" i="27"/>
  <c r="AT60" i="27"/>
  <c r="AP60" i="27"/>
  <c r="AA60" i="27"/>
  <c r="B60" i="27"/>
  <c r="AS58" i="27" s="1"/>
  <c r="AT59" i="27"/>
  <c r="AP59" i="27"/>
  <c r="AA59" i="27"/>
  <c r="B59" i="27"/>
  <c r="AT58" i="27"/>
  <c r="AR58" i="27"/>
  <c r="AP58" i="27"/>
  <c r="AA58" i="27"/>
  <c r="K58" i="27"/>
  <c r="L58" i="27" s="1"/>
  <c r="D58" i="27"/>
  <c r="D73" i="27" s="1"/>
  <c r="B58" i="27"/>
  <c r="E54" i="27"/>
  <c r="H53" i="27" s="1"/>
  <c r="I53" i="27" s="1"/>
  <c r="J53" i="27" s="1"/>
  <c r="D54" i="27"/>
  <c r="D70" i="27" s="1"/>
  <c r="D85" i="27" s="1"/>
  <c r="D101" i="27" s="1"/>
  <c r="D117" i="27" s="1"/>
  <c r="D133" i="27" s="1"/>
  <c r="D148" i="27" s="1"/>
  <c r="AT53" i="27"/>
  <c r="AP53" i="27"/>
  <c r="AG53" i="27"/>
  <c r="AA53" i="27"/>
  <c r="T53" i="27"/>
  <c r="D53" i="27"/>
  <c r="D69" i="27" s="1"/>
  <c r="AT52" i="27"/>
  <c r="AS52" i="27"/>
  <c r="AR52" i="27"/>
  <c r="AP52" i="27"/>
  <c r="AG52" i="27"/>
  <c r="AA52" i="27"/>
  <c r="E52" i="27"/>
  <c r="H51" i="27" s="1"/>
  <c r="I51" i="27" s="1"/>
  <c r="J51" i="27" s="1"/>
  <c r="D52" i="27"/>
  <c r="D68" i="27" s="1"/>
  <c r="AT51" i="27"/>
  <c r="AP51" i="27"/>
  <c r="AG51" i="27"/>
  <c r="AA51" i="27"/>
  <c r="D51" i="27"/>
  <c r="D67" i="27" s="1"/>
  <c r="E68" i="27" s="1"/>
  <c r="H67" i="27" s="1"/>
  <c r="AT50" i="27"/>
  <c r="AS50" i="27"/>
  <c r="AP50" i="27"/>
  <c r="AG50" i="27"/>
  <c r="AA50" i="27"/>
  <c r="E50" i="27"/>
  <c r="H49" i="27" s="1"/>
  <c r="I49" i="27" s="1"/>
  <c r="J49" i="27" s="1"/>
  <c r="D50" i="27"/>
  <c r="AT49" i="27"/>
  <c r="AS49" i="27"/>
  <c r="AP49" i="27"/>
  <c r="AG49" i="27"/>
  <c r="AA49" i="27"/>
  <c r="K49" i="27"/>
  <c r="L49" i="27" s="1"/>
  <c r="E49" i="27"/>
  <c r="H48" i="27" s="1"/>
  <c r="I48" i="27" s="1"/>
  <c r="J48" i="27" s="1"/>
  <c r="D49" i="27"/>
  <c r="D65" i="27" s="1"/>
  <c r="E66" i="27" s="1"/>
  <c r="H65" i="27" s="1"/>
  <c r="I65" i="27" s="1"/>
  <c r="J65" i="27" s="1"/>
  <c r="AT48" i="27"/>
  <c r="AP48" i="27"/>
  <c r="AG48" i="27"/>
  <c r="AA48" i="27"/>
  <c r="T48" i="27"/>
  <c r="E48" i="27"/>
  <c r="D48" i="27"/>
  <c r="D64" i="27" s="1"/>
  <c r="AT47" i="27"/>
  <c r="AS47" i="27"/>
  <c r="AR47" i="27"/>
  <c r="AP47" i="27"/>
  <c r="AG47" i="27"/>
  <c r="AA47" i="27"/>
  <c r="H47" i="27"/>
  <c r="I47" i="27" s="1"/>
  <c r="J47" i="27" s="1"/>
  <c r="E47" i="27"/>
  <c r="H46" i="27" s="1"/>
  <c r="I46" i="27" s="1"/>
  <c r="J46" i="27" s="1"/>
  <c r="D47" i="27"/>
  <c r="D63" i="27" s="1"/>
  <c r="AT46" i="27"/>
  <c r="AS46" i="27"/>
  <c r="AP46" i="27"/>
  <c r="AG46" i="27"/>
  <c r="AA46" i="27"/>
  <c r="D46" i="27"/>
  <c r="D62" i="27" s="1"/>
  <c r="E63" i="27" s="1"/>
  <c r="H62" i="27" s="1"/>
  <c r="I62" i="27" s="1"/>
  <c r="J62" i="27" s="1"/>
  <c r="AT45" i="27"/>
  <c r="AP45" i="27"/>
  <c r="AG45" i="27"/>
  <c r="AA45" i="27"/>
  <c r="D45" i="27"/>
  <c r="D61" i="27" s="1"/>
  <c r="AT44" i="27"/>
  <c r="AP44" i="27"/>
  <c r="AG44" i="27"/>
  <c r="AA44" i="27"/>
  <c r="K44" i="27"/>
  <c r="L44" i="27" s="1"/>
  <c r="E44" i="27"/>
  <c r="H43" i="27" s="1"/>
  <c r="I43" i="27" s="1"/>
  <c r="J43" i="27" s="1"/>
  <c r="D44" i="27"/>
  <c r="D60" i="27" s="1"/>
  <c r="B44" i="27"/>
  <c r="AS51" i="27" s="1"/>
  <c r="AT43" i="27"/>
  <c r="AP43" i="27"/>
  <c r="AG43" i="27"/>
  <c r="AA43" i="27"/>
  <c r="T43" i="27"/>
  <c r="D43" i="27"/>
  <c r="D59" i="27" s="1"/>
  <c r="B43" i="27"/>
  <c r="T47" i="27" s="1"/>
  <c r="AT42" i="27"/>
  <c r="AS42" i="27"/>
  <c r="AR42" i="27"/>
  <c r="AP42" i="27"/>
  <c r="AG42" i="27"/>
  <c r="AA42" i="27"/>
  <c r="D42" i="27"/>
  <c r="E43" i="27" s="1"/>
  <c r="H42" i="27" s="1"/>
  <c r="I42" i="27" s="1"/>
  <c r="J42" i="27" s="1"/>
  <c r="B42" i="27"/>
  <c r="AR46" i="27" s="1"/>
  <c r="E38" i="27"/>
  <c r="H37" i="27" s="1"/>
  <c r="I37" i="27" s="1"/>
  <c r="J37" i="27" s="1"/>
  <c r="AT37" i="27"/>
  <c r="AP37" i="27"/>
  <c r="AA37" i="27"/>
  <c r="K37" i="27"/>
  <c r="L37" i="27" s="1"/>
  <c r="E37" i="27"/>
  <c r="AT36" i="27"/>
  <c r="AP36" i="27"/>
  <c r="AA36" i="27"/>
  <c r="H36" i="27"/>
  <c r="I36" i="27" s="1"/>
  <c r="J36" i="27" s="1"/>
  <c r="E36" i="27"/>
  <c r="AT35" i="27"/>
  <c r="AP35" i="27"/>
  <c r="AA35" i="27"/>
  <c r="H35" i="27"/>
  <c r="I35" i="27" s="1"/>
  <c r="J35" i="27" s="1"/>
  <c r="E35" i="27"/>
  <c r="AT34" i="27"/>
  <c r="AP34" i="27"/>
  <c r="AA34" i="27"/>
  <c r="H34" i="27"/>
  <c r="I34" i="27" s="1"/>
  <c r="J34" i="27" s="1"/>
  <c r="E34" i="27"/>
  <c r="AT33" i="27"/>
  <c r="AP33" i="27"/>
  <c r="AA33" i="27"/>
  <c r="I33" i="27"/>
  <c r="J33" i="27" s="1"/>
  <c r="H33" i="27"/>
  <c r="E33" i="27"/>
  <c r="AT32" i="27"/>
  <c r="AP32" i="27"/>
  <c r="AA32" i="27"/>
  <c r="H32" i="27"/>
  <c r="I32" i="27" s="1"/>
  <c r="J32" i="27" s="1"/>
  <c r="E32" i="27"/>
  <c r="AT31" i="27"/>
  <c r="AP31" i="27"/>
  <c r="AA31" i="27"/>
  <c r="H31" i="27"/>
  <c r="I31" i="27" s="1"/>
  <c r="J31" i="27" s="1"/>
  <c r="E31" i="27"/>
  <c r="AT30" i="27"/>
  <c r="AP30" i="27"/>
  <c r="AA30" i="27"/>
  <c r="K30" i="27"/>
  <c r="L30" i="27" s="1"/>
  <c r="I30" i="27"/>
  <c r="J30" i="27" s="1"/>
  <c r="H30" i="27"/>
  <c r="E30" i="27"/>
  <c r="H29" i="27" s="1"/>
  <c r="I29" i="27" s="1"/>
  <c r="J29" i="27" s="1"/>
  <c r="AT29" i="27"/>
  <c r="AP29" i="27"/>
  <c r="AA29" i="27"/>
  <c r="T29" i="27"/>
  <c r="E29" i="27"/>
  <c r="H28" i="27" s="1"/>
  <c r="I28" i="27" s="1"/>
  <c r="J28" i="27" s="1"/>
  <c r="AT28" i="27"/>
  <c r="AR28" i="27"/>
  <c r="AP28" i="27"/>
  <c r="AA28" i="27"/>
  <c r="E28" i="27"/>
  <c r="H27" i="27" s="1"/>
  <c r="I27" i="27" s="1"/>
  <c r="J27" i="27" s="1"/>
  <c r="B28" i="27"/>
  <c r="AS31" i="27" s="1"/>
  <c r="AT27" i="27"/>
  <c r="AR27" i="27"/>
  <c r="AP27" i="27"/>
  <c r="AA27" i="27"/>
  <c r="K27" i="27"/>
  <c r="L27" i="27" s="1"/>
  <c r="E27" i="27"/>
  <c r="H26" i="27" s="1"/>
  <c r="I26" i="27" s="1"/>
  <c r="J26" i="27" s="1"/>
  <c r="B27" i="27"/>
  <c r="T35" i="27" s="1"/>
  <c r="AT26" i="27"/>
  <c r="AP26" i="27"/>
  <c r="AA26" i="27"/>
  <c r="K26" i="27"/>
  <c r="L26" i="27" s="1"/>
  <c r="O26" i="27" s="1"/>
  <c r="P26" i="27" s="1"/>
  <c r="Q26" i="27" s="1"/>
  <c r="B26" i="27"/>
  <c r="AR34" i="27" s="1"/>
  <c r="AW147" i="26"/>
  <c r="AV147" i="26"/>
  <c r="AS147" i="26"/>
  <c r="AG147" i="26"/>
  <c r="AW146" i="26"/>
  <c r="AS146" i="26"/>
  <c r="AG146" i="26"/>
  <c r="AW145" i="26"/>
  <c r="AS145" i="26"/>
  <c r="AG145" i="26"/>
  <c r="AW144" i="26"/>
  <c r="AV144" i="26"/>
  <c r="AS144" i="26"/>
  <c r="AG144" i="26"/>
  <c r="AW143" i="26"/>
  <c r="AS143" i="26"/>
  <c r="AG143" i="26"/>
  <c r="AW142" i="26"/>
  <c r="AS142" i="26"/>
  <c r="AG142" i="26"/>
  <c r="T142" i="26"/>
  <c r="AW141" i="26"/>
  <c r="AV141" i="26"/>
  <c r="AU141" i="26"/>
  <c r="AS141" i="26"/>
  <c r="AG141" i="26"/>
  <c r="AW140" i="26"/>
  <c r="AV140" i="26"/>
  <c r="AS140" i="26"/>
  <c r="AG140" i="26"/>
  <c r="AW139" i="26"/>
  <c r="AS139" i="26"/>
  <c r="AG139" i="26"/>
  <c r="T139" i="26"/>
  <c r="AW138" i="26"/>
  <c r="AV138" i="26"/>
  <c r="AU138" i="26"/>
  <c r="AS138" i="26"/>
  <c r="AG138" i="26"/>
  <c r="B138" i="26"/>
  <c r="AV146" i="26" s="1"/>
  <c r="AW137" i="26"/>
  <c r="AS137" i="26"/>
  <c r="AG137" i="26"/>
  <c r="B137" i="26"/>
  <c r="T141" i="26" s="1"/>
  <c r="AW136" i="26"/>
  <c r="AS136" i="26"/>
  <c r="AG136" i="26"/>
  <c r="K136" i="26"/>
  <c r="L136" i="26" s="1"/>
  <c r="B136" i="26"/>
  <c r="AU140" i="26" s="1"/>
  <c r="AZ132" i="26"/>
  <c r="AW132" i="26"/>
  <c r="AS132" i="26"/>
  <c r="AG132" i="26"/>
  <c r="AZ131" i="26"/>
  <c r="AW131" i="26"/>
  <c r="AS131" i="26"/>
  <c r="AG131" i="26"/>
  <c r="AZ130" i="26"/>
  <c r="AW130" i="26"/>
  <c r="AS130" i="26"/>
  <c r="AG130" i="26"/>
  <c r="AZ129" i="26"/>
  <c r="AW129" i="26"/>
  <c r="AS129" i="26"/>
  <c r="AG129" i="26"/>
  <c r="AZ128" i="26"/>
  <c r="AW128" i="26"/>
  <c r="AS128" i="26"/>
  <c r="AG128" i="26"/>
  <c r="K128" i="26"/>
  <c r="L128" i="26" s="1"/>
  <c r="AZ127" i="26"/>
  <c r="AW127" i="26"/>
  <c r="AS127" i="26"/>
  <c r="AG127" i="26"/>
  <c r="T127" i="26"/>
  <c r="AZ126" i="26"/>
  <c r="AW126" i="26"/>
  <c r="AS126" i="26"/>
  <c r="AG126" i="26"/>
  <c r="AZ125" i="26"/>
  <c r="AW125" i="26"/>
  <c r="AS125" i="26"/>
  <c r="AG125" i="26"/>
  <c r="AZ124" i="26"/>
  <c r="AW124" i="26"/>
  <c r="AV124" i="26"/>
  <c r="AS124" i="26"/>
  <c r="AG124" i="26"/>
  <c r="AZ123" i="26"/>
  <c r="AW123" i="26"/>
  <c r="AS123" i="26"/>
  <c r="AG123" i="26"/>
  <c r="K123" i="26"/>
  <c r="L123" i="26" s="1"/>
  <c r="B123" i="26"/>
  <c r="AV130" i="26" s="1"/>
  <c r="AZ122" i="26"/>
  <c r="AW122" i="26"/>
  <c r="AV122" i="26"/>
  <c r="AU122" i="26"/>
  <c r="AS122" i="26"/>
  <c r="AG122" i="26"/>
  <c r="K122" i="26"/>
  <c r="L122" i="26" s="1"/>
  <c r="B122" i="26"/>
  <c r="T122" i="26" s="1"/>
  <c r="AZ121" i="26"/>
  <c r="AW121" i="26"/>
  <c r="AV121" i="26"/>
  <c r="AU121" i="26"/>
  <c r="AS121" i="26"/>
  <c r="AG121" i="26"/>
  <c r="K121" i="26"/>
  <c r="L121" i="26" s="1"/>
  <c r="O121" i="26" s="1"/>
  <c r="B121" i="26"/>
  <c r="AU130" i="26" s="1"/>
  <c r="AW116" i="26"/>
  <c r="AS116" i="26"/>
  <c r="AG116" i="26"/>
  <c r="AW115" i="26"/>
  <c r="AS115" i="26"/>
  <c r="AG115" i="26"/>
  <c r="AW114" i="26"/>
  <c r="AS114" i="26"/>
  <c r="AG114" i="26"/>
  <c r="K114" i="26"/>
  <c r="L114" i="26" s="1"/>
  <c r="AW113" i="26"/>
  <c r="AV113" i="26"/>
  <c r="AU113" i="26"/>
  <c r="AS113" i="26"/>
  <c r="AG113" i="26"/>
  <c r="AW112" i="26"/>
  <c r="AS112" i="26"/>
  <c r="AG112" i="26"/>
  <c r="AW111" i="26"/>
  <c r="AS111" i="26"/>
  <c r="AG111" i="26"/>
  <c r="AW110" i="26"/>
  <c r="AV110" i="26"/>
  <c r="AS110" i="26"/>
  <c r="AG110" i="26"/>
  <c r="AW109" i="26"/>
  <c r="AS109" i="26"/>
  <c r="AG109" i="26"/>
  <c r="T109" i="26"/>
  <c r="AW108" i="26"/>
  <c r="AV108" i="26"/>
  <c r="AU108" i="26"/>
  <c r="AS108" i="26"/>
  <c r="AG108" i="26"/>
  <c r="AW107" i="26"/>
  <c r="AV107" i="26"/>
  <c r="AS107" i="26"/>
  <c r="AG107" i="26"/>
  <c r="B107" i="26"/>
  <c r="AV109" i="26" s="1"/>
  <c r="AW106" i="26"/>
  <c r="AS106" i="26"/>
  <c r="AG106" i="26"/>
  <c r="T106" i="26"/>
  <c r="B106" i="26"/>
  <c r="AW105" i="26"/>
  <c r="AV105" i="26"/>
  <c r="AS105" i="26"/>
  <c r="AG105" i="26"/>
  <c r="K105" i="26"/>
  <c r="L105" i="26" s="1"/>
  <c r="B105" i="26"/>
  <c r="AM100" i="26"/>
  <c r="AM99" i="26"/>
  <c r="T99" i="26"/>
  <c r="AM98" i="26"/>
  <c r="AL98" i="26"/>
  <c r="AK98" i="26"/>
  <c r="T98" i="26"/>
  <c r="AM97" i="26"/>
  <c r="AM96" i="26"/>
  <c r="L96" i="26"/>
  <c r="K96" i="26"/>
  <c r="AM95" i="26"/>
  <c r="AM94" i="26"/>
  <c r="T94" i="26"/>
  <c r="AM93" i="26"/>
  <c r="AL93" i="26"/>
  <c r="AK93" i="26"/>
  <c r="T93" i="26"/>
  <c r="AM92" i="26"/>
  <c r="AL92" i="26"/>
  <c r="AK92" i="26"/>
  <c r="AM91" i="26"/>
  <c r="K91" i="26"/>
  <c r="L91" i="26" s="1"/>
  <c r="B91" i="26"/>
  <c r="AL96" i="26" s="1"/>
  <c r="AM90" i="26"/>
  <c r="AL90" i="26"/>
  <c r="T90" i="26"/>
  <c r="R90" i="26"/>
  <c r="K90" i="26"/>
  <c r="L90" i="26" s="1"/>
  <c r="B90" i="26"/>
  <c r="T97" i="26" s="1"/>
  <c r="AM89" i="26"/>
  <c r="AL89" i="26"/>
  <c r="AK89" i="26"/>
  <c r="T89" i="26"/>
  <c r="B89" i="26"/>
  <c r="AK96" i="26" s="1"/>
  <c r="AT84" i="26"/>
  <c r="AP84" i="26"/>
  <c r="AA84" i="26"/>
  <c r="K84" i="26"/>
  <c r="L84" i="26" s="1"/>
  <c r="AT83" i="26"/>
  <c r="AP83" i="26"/>
  <c r="AA83" i="26"/>
  <c r="T83" i="26"/>
  <c r="AT82" i="26"/>
  <c r="AS82" i="26"/>
  <c r="AP82" i="26"/>
  <c r="AA82" i="26"/>
  <c r="T82" i="26"/>
  <c r="AT81" i="26"/>
  <c r="AP81" i="26"/>
  <c r="AA81" i="26"/>
  <c r="K81" i="26"/>
  <c r="L81" i="26" s="1"/>
  <c r="AT80" i="26"/>
  <c r="AP80" i="26"/>
  <c r="AA80" i="26"/>
  <c r="T80" i="26"/>
  <c r="AT79" i="26"/>
  <c r="AP79" i="26"/>
  <c r="AA79" i="26"/>
  <c r="D79" i="26"/>
  <c r="AT78" i="26"/>
  <c r="AP78" i="26"/>
  <c r="AA78" i="26"/>
  <c r="K78" i="26"/>
  <c r="L78" i="26" s="1"/>
  <c r="AT77" i="26"/>
  <c r="AP77" i="26"/>
  <c r="AA77" i="26"/>
  <c r="AT76" i="26"/>
  <c r="AP76" i="26"/>
  <c r="AA76" i="26"/>
  <c r="T76" i="26"/>
  <c r="AT75" i="26"/>
  <c r="AP75" i="26"/>
  <c r="AA75" i="26"/>
  <c r="B75" i="26"/>
  <c r="AS77" i="26" s="1"/>
  <c r="AT74" i="26"/>
  <c r="AP74" i="26"/>
  <c r="AA74" i="26"/>
  <c r="T74" i="26"/>
  <c r="B74" i="26"/>
  <c r="T78" i="26" s="1"/>
  <c r="AT73" i="26"/>
  <c r="AS73" i="26"/>
  <c r="AR73" i="26"/>
  <c r="AP73" i="26"/>
  <c r="AA73" i="26"/>
  <c r="T73" i="26"/>
  <c r="B73" i="26"/>
  <c r="AR82" i="26" s="1"/>
  <c r="AT69" i="26"/>
  <c r="AP69" i="26"/>
  <c r="AA69" i="26"/>
  <c r="AT68" i="26"/>
  <c r="AP68" i="26"/>
  <c r="AA68" i="26"/>
  <c r="AT67" i="26"/>
  <c r="AP67" i="26"/>
  <c r="AA67" i="26"/>
  <c r="AT66" i="26"/>
  <c r="AP66" i="26"/>
  <c r="AA66" i="26"/>
  <c r="AT65" i="26"/>
  <c r="AP65" i="26"/>
  <c r="AA65" i="26"/>
  <c r="AT64" i="26"/>
  <c r="AS64" i="26"/>
  <c r="AP64" i="26"/>
  <c r="AA64" i="26"/>
  <c r="AT63" i="26"/>
  <c r="AP63" i="26"/>
  <c r="AA63" i="26"/>
  <c r="AT62" i="26"/>
  <c r="AP62" i="26"/>
  <c r="AA62" i="26"/>
  <c r="T62" i="26"/>
  <c r="AT61" i="26"/>
  <c r="AS61" i="26"/>
  <c r="AP61" i="26"/>
  <c r="AA61" i="26"/>
  <c r="AT60" i="26"/>
  <c r="AP60" i="26"/>
  <c r="AA60" i="26"/>
  <c r="B60" i="26"/>
  <c r="AS63" i="26" s="1"/>
  <c r="AT59" i="26"/>
  <c r="AP59" i="26"/>
  <c r="AA59" i="26"/>
  <c r="B59" i="26"/>
  <c r="T64" i="26" s="1"/>
  <c r="AT58" i="26"/>
  <c r="AP58" i="26"/>
  <c r="AA58" i="26"/>
  <c r="K58" i="26"/>
  <c r="L58" i="26" s="1"/>
  <c r="B58" i="26"/>
  <c r="AR63" i="26" s="1"/>
  <c r="E54" i="26"/>
  <c r="H53" i="26" s="1"/>
  <c r="I53" i="26" s="1"/>
  <c r="J53" i="26" s="1"/>
  <c r="D54" i="26"/>
  <c r="D70" i="26" s="1"/>
  <c r="D85" i="26" s="1"/>
  <c r="D101" i="26" s="1"/>
  <c r="D117" i="26" s="1"/>
  <c r="D133" i="26" s="1"/>
  <c r="D148" i="26" s="1"/>
  <c r="AT53" i="26"/>
  <c r="AP53" i="26"/>
  <c r="AG53" i="26"/>
  <c r="AA53" i="26"/>
  <c r="T53" i="26"/>
  <c r="D53" i="26"/>
  <c r="D69" i="26" s="1"/>
  <c r="AT52" i="26"/>
  <c r="AS52" i="26"/>
  <c r="AR52" i="26"/>
  <c r="AP52" i="26"/>
  <c r="AG52" i="26"/>
  <c r="AA52" i="26"/>
  <c r="I52" i="26"/>
  <c r="J52" i="26" s="1"/>
  <c r="D52" i="26"/>
  <c r="E53" i="26" s="1"/>
  <c r="H52" i="26" s="1"/>
  <c r="AT51" i="26"/>
  <c r="AP51" i="26"/>
  <c r="AG51" i="26"/>
  <c r="AA51" i="26"/>
  <c r="D51" i="26"/>
  <c r="E52" i="26" s="1"/>
  <c r="H51" i="26" s="1"/>
  <c r="I51" i="26" s="1"/>
  <c r="J51" i="26" s="1"/>
  <c r="AT50" i="26"/>
  <c r="AP50" i="26"/>
  <c r="AG50" i="26"/>
  <c r="AA50" i="26"/>
  <c r="E50" i="26"/>
  <c r="H49" i="26" s="1"/>
  <c r="I49" i="26" s="1"/>
  <c r="J49" i="26" s="1"/>
  <c r="D50" i="26"/>
  <c r="AT49" i="26"/>
  <c r="AP49" i="26"/>
  <c r="AG49" i="26"/>
  <c r="AA49" i="26"/>
  <c r="K49" i="26"/>
  <c r="L49" i="26" s="1"/>
  <c r="E49" i="26"/>
  <c r="H48" i="26" s="1"/>
  <c r="I48" i="26" s="1"/>
  <c r="J48" i="26" s="1"/>
  <c r="D49" i="26"/>
  <c r="D65" i="26" s="1"/>
  <c r="AT48" i="26"/>
  <c r="AP48" i="26"/>
  <c r="AG48" i="26"/>
  <c r="AA48" i="26"/>
  <c r="T48" i="26"/>
  <c r="D48" i="26"/>
  <c r="D64" i="26" s="1"/>
  <c r="E65" i="26" s="1"/>
  <c r="H64" i="26" s="1"/>
  <c r="I64" i="26" s="1"/>
  <c r="J64" i="26" s="1"/>
  <c r="AT47" i="26"/>
  <c r="AR47" i="26"/>
  <c r="AP47" i="26"/>
  <c r="AG47" i="26"/>
  <c r="AA47" i="26"/>
  <c r="E47" i="26"/>
  <c r="H46" i="26" s="1"/>
  <c r="I46" i="26" s="1"/>
  <c r="J46" i="26" s="1"/>
  <c r="D47" i="26"/>
  <c r="D63" i="26" s="1"/>
  <c r="AT46" i="26"/>
  <c r="AP46" i="26"/>
  <c r="AG46" i="26"/>
  <c r="AA46" i="26"/>
  <c r="D46" i="26"/>
  <c r="D62" i="26" s="1"/>
  <c r="AT45" i="26"/>
  <c r="AP45" i="26"/>
  <c r="AG45" i="26"/>
  <c r="AA45" i="26"/>
  <c r="D45" i="26"/>
  <c r="E46" i="26" s="1"/>
  <c r="H45" i="26" s="1"/>
  <c r="I45" i="26" s="1"/>
  <c r="J45" i="26" s="1"/>
  <c r="AT44" i="26"/>
  <c r="AP44" i="26"/>
  <c r="AG44" i="26"/>
  <c r="AA44" i="26"/>
  <c r="K44" i="26"/>
  <c r="L44" i="26" s="1"/>
  <c r="D44" i="26"/>
  <c r="D60" i="26" s="1"/>
  <c r="B44" i="26"/>
  <c r="AS51" i="26" s="1"/>
  <c r="AT43" i="26"/>
  <c r="AP43" i="26"/>
  <c r="AG43" i="26"/>
  <c r="AA43" i="26"/>
  <c r="T43" i="26"/>
  <c r="D43" i="26"/>
  <c r="D59" i="26" s="1"/>
  <c r="B43" i="26"/>
  <c r="T47" i="26" s="1"/>
  <c r="AT42" i="26"/>
  <c r="AS42" i="26"/>
  <c r="AR42" i="26"/>
  <c r="AP42" i="26"/>
  <c r="AG42" i="26"/>
  <c r="AA42" i="26"/>
  <c r="T42" i="26"/>
  <c r="D42" i="26"/>
  <c r="E43" i="26" s="1"/>
  <c r="H42" i="26" s="1"/>
  <c r="I42" i="26" s="1"/>
  <c r="J42" i="26" s="1"/>
  <c r="B42" i="26"/>
  <c r="AR46" i="26" s="1"/>
  <c r="E38" i="26"/>
  <c r="AT37" i="26"/>
  <c r="AP37" i="26"/>
  <c r="AA37" i="26"/>
  <c r="H37" i="26"/>
  <c r="I37" i="26" s="1"/>
  <c r="J37" i="26" s="1"/>
  <c r="E37" i="26"/>
  <c r="AT36" i="26"/>
  <c r="AP36" i="26"/>
  <c r="AA36" i="26"/>
  <c r="H36" i="26"/>
  <c r="I36" i="26" s="1"/>
  <c r="J36" i="26" s="1"/>
  <c r="E36" i="26"/>
  <c r="AT35" i="26"/>
  <c r="AP35" i="26"/>
  <c r="AA35" i="26"/>
  <c r="H35" i="26"/>
  <c r="I35" i="26" s="1"/>
  <c r="J35" i="26" s="1"/>
  <c r="E35" i="26"/>
  <c r="AT34" i="26"/>
  <c r="AP34" i="26"/>
  <c r="AA34" i="26"/>
  <c r="H34" i="26"/>
  <c r="I34" i="26" s="1"/>
  <c r="J34" i="26" s="1"/>
  <c r="E34" i="26"/>
  <c r="AT33" i="26"/>
  <c r="AP33" i="26"/>
  <c r="AA33" i="26"/>
  <c r="I33" i="26"/>
  <c r="J33" i="26" s="1"/>
  <c r="H33" i="26"/>
  <c r="E33" i="26"/>
  <c r="AT32" i="26"/>
  <c r="AP32" i="26"/>
  <c r="AA32" i="26"/>
  <c r="H32" i="26"/>
  <c r="I32" i="26" s="1"/>
  <c r="J32" i="26" s="1"/>
  <c r="E32" i="26"/>
  <c r="AT31" i="26"/>
  <c r="AP31" i="26"/>
  <c r="AA31" i="26"/>
  <c r="T31" i="26"/>
  <c r="J31" i="26"/>
  <c r="I31" i="26"/>
  <c r="H31" i="26"/>
  <c r="E31" i="26"/>
  <c r="AT30" i="26"/>
  <c r="AP30" i="26"/>
  <c r="AA30" i="26"/>
  <c r="T30" i="26"/>
  <c r="K30" i="26"/>
  <c r="L30" i="26" s="1"/>
  <c r="H30" i="26"/>
  <c r="I30" i="26" s="1"/>
  <c r="J30" i="26" s="1"/>
  <c r="E30" i="26"/>
  <c r="AT29" i="26"/>
  <c r="AP29" i="26"/>
  <c r="AA29" i="26"/>
  <c r="T29" i="26"/>
  <c r="I29" i="26"/>
  <c r="J29" i="26" s="1"/>
  <c r="H29" i="26"/>
  <c r="E29" i="26"/>
  <c r="AT28" i="26"/>
  <c r="AS28" i="26"/>
  <c r="AR28" i="26"/>
  <c r="AP28" i="26"/>
  <c r="AA28" i="26"/>
  <c r="T28" i="26"/>
  <c r="H28" i="26"/>
  <c r="I28" i="26" s="1"/>
  <c r="J28" i="26" s="1"/>
  <c r="E28" i="26"/>
  <c r="H27" i="26" s="1"/>
  <c r="I27" i="26" s="1"/>
  <c r="J27" i="26" s="1"/>
  <c r="B28" i="26"/>
  <c r="AT27" i="26"/>
  <c r="AS27" i="26"/>
  <c r="AP27" i="26"/>
  <c r="AA27" i="26"/>
  <c r="T27" i="26"/>
  <c r="L27" i="26"/>
  <c r="R27" i="26" s="1"/>
  <c r="K27" i="26"/>
  <c r="E27" i="26"/>
  <c r="H26" i="26" s="1"/>
  <c r="I26" i="26" s="1"/>
  <c r="J26" i="26" s="1"/>
  <c r="B27" i="26"/>
  <c r="AT26" i="26"/>
  <c r="AP26" i="26"/>
  <c r="AA26" i="26"/>
  <c r="T26" i="26"/>
  <c r="B26" i="26"/>
  <c r="AR29" i="26" s="1"/>
  <c r="E148" i="25"/>
  <c r="AW147" i="25"/>
  <c r="AS147" i="25"/>
  <c r="AG147" i="25"/>
  <c r="K147" i="25"/>
  <c r="L147" i="25" s="1"/>
  <c r="I147" i="25"/>
  <c r="J147" i="25" s="1"/>
  <c r="H147" i="25"/>
  <c r="E147" i="25"/>
  <c r="H146" i="25" s="1"/>
  <c r="I146" i="25" s="1"/>
  <c r="J146" i="25" s="1"/>
  <c r="AW146" i="25"/>
  <c r="AS146" i="25"/>
  <c r="AG146" i="25"/>
  <c r="E146" i="25"/>
  <c r="AW145" i="25"/>
  <c r="AS145" i="25"/>
  <c r="AG145" i="25"/>
  <c r="T145" i="25"/>
  <c r="H145" i="25"/>
  <c r="I145" i="25" s="1"/>
  <c r="J145" i="25" s="1"/>
  <c r="E145" i="25"/>
  <c r="AW144" i="25"/>
  <c r="AV144" i="25"/>
  <c r="AU144" i="25"/>
  <c r="AS144" i="25"/>
  <c r="AG144" i="25"/>
  <c r="H144" i="25"/>
  <c r="I144" i="25" s="1"/>
  <c r="J144" i="25" s="1"/>
  <c r="E144" i="25"/>
  <c r="H143" i="25" s="1"/>
  <c r="I143" i="25" s="1"/>
  <c r="J143" i="25" s="1"/>
  <c r="AW143" i="25"/>
  <c r="AS143" i="25"/>
  <c r="AG143" i="25"/>
  <c r="K143" i="25"/>
  <c r="L143" i="25" s="1"/>
  <c r="E143" i="25"/>
  <c r="H142" i="25" s="1"/>
  <c r="I142" i="25" s="1"/>
  <c r="J142" i="25" s="1"/>
  <c r="AW142" i="25"/>
  <c r="AS142" i="25"/>
  <c r="AG142" i="25"/>
  <c r="E142" i="25"/>
  <c r="AW141" i="25"/>
  <c r="AS141" i="25"/>
  <c r="AG141" i="25"/>
  <c r="T141" i="25"/>
  <c r="H141" i="25"/>
  <c r="I141" i="25" s="1"/>
  <c r="J141" i="25" s="1"/>
  <c r="E141" i="25"/>
  <c r="AW140" i="25"/>
  <c r="AV140" i="25"/>
  <c r="AU140" i="25"/>
  <c r="AS140" i="25"/>
  <c r="AG140" i="25"/>
  <c r="H140" i="25"/>
  <c r="I140" i="25" s="1"/>
  <c r="J140" i="25" s="1"/>
  <c r="E140" i="25"/>
  <c r="H139" i="25" s="1"/>
  <c r="I139" i="25" s="1"/>
  <c r="J139" i="25" s="1"/>
  <c r="AW139" i="25"/>
  <c r="AU139" i="25"/>
  <c r="AS139" i="25"/>
  <c r="AG139" i="25"/>
  <c r="K139" i="25"/>
  <c r="L139" i="25" s="1"/>
  <c r="E139" i="25"/>
  <c r="H138" i="25" s="1"/>
  <c r="I138" i="25" s="1"/>
  <c r="J138" i="25" s="1"/>
  <c r="AW138" i="25"/>
  <c r="AV138" i="25"/>
  <c r="AS138" i="25"/>
  <c r="AG138" i="25"/>
  <c r="K138" i="25"/>
  <c r="L138" i="25" s="1"/>
  <c r="E138" i="25"/>
  <c r="B138" i="25"/>
  <c r="AV146" i="25" s="1"/>
  <c r="AW137" i="25"/>
  <c r="AU137" i="25"/>
  <c r="AS137" i="25"/>
  <c r="AG137" i="25"/>
  <c r="J137" i="25"/>
  <c r="I137" i="25"/>
  <c r="H137" i="25"/>
  <c r="E137" i="25"/>
  <c r="B137" i="25"/>
  <c r="T147" i="25" s="1"/>
  <c r="AW136" i="25"/>
  <c r="AV136" i="25"/>
  <c r="AS136" i="25"/>
  <c r="AG136" i="25"/>
  <c r="K136" i="25"/>
  <c r="L136" i="25" s="1"/>
  <c r="J136" i="25"/>
  <c r="I136" i="25"/>
  <c r="H136" i="25"/>
  <c r="B136" i="25"/>
  <c r="AU146" i="25" s="1"/>
  <c r="E133" i="25"/>
  <c r="AZ132" i="25"/>
  <c r="AW132" i="25"/>
  <c r="AS132" i="25"/>
  <c r="AG132" i="25"/>
  <c r="T132" i="25"/>
  <c r="H132" i="25"/>
  <c r="I132" i="25" s="1"/>
  <c r="J132" i="25" s="1"/>
  <c r="E132" i="25"/>
  <c r="AZ131" i="25"/>
  <c r="AW131" i="25"/>
  <c r="AV131" i="25"/>
  <c r="AS131" i="25"/>
  <c r="AG131" i="25"/>
  <c r="I131" i="25"/>
  <c r="J131" i="25" s="1"/>
  <c r="H131" i="25"/>
  <c r="E131" i="25"/>
  <c r="AZ130" i="25"/>
  <c r="AW130" i="25"/>
  <c r="AS130" i="25"/>
  <c r="AG130" i="25"/>
  <c r="H130" i="25"/>
  <c r="I130" i="25" s="1"/>
  <c r="J130" i="25" s="1"/>
  <c r="E130" i="25"/>
  <c r="AZ129" i="25"/>
  <c r="AW129" i="25"/>
  <c r="AS129" i="25"/>
  <c r="AG129" i="25"/>
  <c r="H129" i="25"/>
  <c r="I129" i="25" s="1"/>
  <c r="J129" i="25" s="1"/>
  <c r="E129" i="25"/>
  <c r="H128" i="25" s="1"/>
  <c r="I128" i="25" s="1"/>
  <c r="J128" i="25" s="1"/>
  <c r="AZ128" i="25"/>
  <c r="AW128" i="25"/>
  <c r="AS128" i="25"/>
  <c r="AG128" i="25"/>
  <c r="K128" i="25"/>
  <c r="L128" i="25" s="1"/>
  <c r="E128" i="25"/>
  <c r="H127" i="25" s="1"/>
  <c r="I127" i="25" s="1"/>
  <c r="J127" i="25" s="1"/>
  <c r="AZ127" i="25"/>
  <c r="AW127" i="25"/>
  <c r="AS127" i="25"/>
  <c r="AG127" i="25"/>
  <c r="T127" i="25"/>
  <c r="E127" i="25"/>
  <c r="AZ126" i="25"/>
  <c r="AW126" i="25"/>
  <c r="AV126" i="25"/>
  <c r="AU126" i="25"/>
  <c r="AS126" i="25"/>
  <c r="AG126" i="25"/>
  <c r="H126" i="25"/>
  <c r="I126" i="25" s="1"/>
  <c r="J126" i="25" s="1"/>
  <c r="E126" i="25"/>
  <c r="H125" i="25" s="1"/>
  <c r="I125" i="25" s="1"/>
  <c r="J125" i="25" s="1"/>
  <c r="AZ125" i="25"/>
  <c r="AW125" i="25"/>
  <c r="AS125" i="25"/>
  <c r="AG125" i="25"/>
  <c r="E125" i="25"/>
  <c r="H124" i="25" s="1"/>
  <c r="I124" i="25" s="1"/>
  <c r="J124" i="25" s="1"/>
  <c r="AZ124" i="25"/>
  <c r="AW124" i="25"/>
  <c r="AS124" i="25"/>
  <c r="AG124" i="25"/>
  <c r="E124" i="25"/>
  <c r="H123" i="25" s="1"/>
  <c r="I123" i="25" s="1"/>
  <c r="J123" i="25" s="1"/>
  <c r="AZ123" i="25"/>
  <c r="AW123" i="25"/>
  <c r="AS123" i="25"/>
  <c r="AG123" i="25"/>
  <c r="T123" i="25"/>
  <c r="K123" i="25"/>
  <c r="L123" i="25" s="1"/>
  <c r="E123" i="25"/>
  <c r="B123" i="25"/>
  <c r="AV125" i="25" s="1"/>
  <c r="AZ122" i="25"/>
  <c r="AW122" i="25"/>
  <c r="AU122" i="25"/>
  <c r="AS122" i="25"/>
  <c r="AG122" i="25"/>
  <c r="T122" i="25"/>
  <c r="J122" i="25"/>
  <c r="I122" i="25"/>
  <c r="H122" i="25"/>
  <c r="E122" i="25"/>
  <c r="B122" i="25"/>
  <c r="T126" i="25" s="1"/>
  <c r="AZ121" i="25"/>
  <c r="AW121" i="25"/>
  <c r="AV121" i="25"/>
  <c r="AS121" i="25"/>
  <c r="AG121" i="25"/>
  <c r="T121" i="25"/>
  <c r="I121" i="25"/>
  <c r="J121" i="25" s="1"/>
  <c r="H121" i="25"/>
  <c r="B121" i="25"/>
  <c r="K127" i="25" s="1"/>
  <c r="L127" i="25" s="1"/>
  <c r="E117" i="25"/>
  <c r="AW116" i="25"/>
  <c r="AS116" i="25"/>
  <c r="AG116" i="25"/>
  <c r="I116" i="25"/>
  <c r="J116" i="25" s="1"/>
  <c r="H116" i="25"/>
  <c r="E116" i="25"/>
  <c r="H115" i="25" s="1"/>
  <c r="I115" i="25" s="1"/>
  <c r="J115" i="25" s="1"/>
  <c r="AW115" i="25"/>
  <c r="AS115" i="25"/>
  <c r="AG115" i="25"/>
  <c r="T115" i="25"/>
  <c r="E115" i="25"/>
  <c r="AW114" i="25"/>
  <c r="AV114" i="25"/>
  <c r="AU114" i="25"/>
  <c r="AS114" i="25"/>
  <c r="AG114" i="25"/>
  <c r="H114" i="25"/>
  <c r="I114" i="25" s="1"/>
  <c r="J114" i="25" s="1"/>
  <c r="E114" i="25"/>
  <c r="H113" i="25" s="1"/>
  <c r="I113" i="25" s="1"/>
  <c r="J113" i="25" s="1"/>
  <c r="AW113" i="25"/>
  <c r="AS113" i="25"/>
  <c r="AG113" i="25"/>
  <c r="L113" i="25"/>
  <c r="K113" i="25"/>
  <c r="E113" i="25"/>
  <c r="AW112" i="25"/>
  <c r="AS112" i="25"/>
  <c r="AG112" i="25"/>
  <c r="H112" i="25"/>
  <c r="I112" i="25" s="1"/>
  <c r="J112" i="25" s="1"/>
  <c r="E112" i="25"/>
  <c r="H111" i="25" s="1"/>
  <c r="I111" i="25" s="1"/>
  <c r="J111" i="25" s="1"/>
  <c r="AW111" i="25"/>
  <c r="AS111" i="25"/>
  <c r="AG111" i="25"/>
  <c r="E111" i="25"/>
  <c r="AW110" i="25"/>
  <c r="AV110" i="25"/>
  <c r="AU110" i="25"/>
  <c r="AS110" i="25"/>
  <c r="AG110" i="25"/>
  <c r="H110" i="25"/>
  <c r="I110" i="25" s="1"/>
  <c r="J110" i="25" s="1"/>
  <c r="E110" i="25"/>
  <c r="H109" i="25" s="1"/>
  <c r="I109" i="25" s="1"/>
  <c r="J109" i="25" s="1"/>
  <c r="AW109" i="25"/>
  <c r="AS109" i="25"/>
  <c r="AG109" i="25"/>
  <c r="E109" i="25"/>
  <c r="H108" i="25" s="1"/>
  <c r="I108" i="25" s="1"/>
  <c r="J108" i="25" s="1"/>
  <c r="AW108" i="25"/>
  <c r="AS108" i="25"/>
  <c r="AG108" i="25"/>
  <c r="E108" i="25"/>
  <c r="AW107" i="25"/>
  <c r="AS107" i="25"/>
  <c r="AG107" i="25"/>
  <c r="H107" i="25"/>
  <c r="I107" i="25" s="1"/>
  <c r="J107" i="25" s="1"/>
  <c r="E107" i="25"/>
  <c r="B107" i="25"/>
  <c r="AV116" i="25" s="1"/>
  <c r="AW106" i="25"/>
  <c r="AS106" i="25"/>
  <c r="AG106" i="25"/>
  <c r="T106" i="25"/>
  <c r="J106" i="25"/>
  <c r="I106" i="25"/>
  <c r="H106" i="25"/>
  <c r="E106" i="25"/>
  <c r="B106" i="25"/>
  <c r="T114" i="25" s="1"/>
  <c r="AW105" i="25"/>
  <c r="AS105" i="25"/>
  <c r="AG105" i="25"/>
  <c r="I105" i="25"/>
  <c r="J105" i="25" s="1"/>
  <c r="H105" i="25"/>
  <c r="B105" i="25"/>
  <c r="K108" i="25" s="1"/>
  <c r="L108" i="25" s="1"/>
  <c r="AM100" i="25"/>
  <c r="AM99" i="25"/>
  <c r="AL99" i="25"/>
  <c r="AM98" i="25"/>
  <c r="K98" i="25"/>
  <c r="AM97" i="25"/>
  <c r="AM96" i="25"/>
  <c r="AM95" i="25"/>
  <c r="AM94" i="25"/>
  <c r="AL94" i="25"/>
  <c r="AM93" i="25"/>
  <c r="K93" i="25"/>
  <c r="AM92" i="25"/>
  <c r="AM91" i="25"/>
  <c r="B91" i="25"/>
  <c r="AL97" i="25" s="1"/>
  <c r="AM90" i="25"/>
  <c r="AK90" i="25"/>
  <c r="B90" i="25"/>
  <c r="AM89" i="25"/>
  <c r="AL89" i="25"/>
  <c r="K89" i="25"/>
  <c r="B89" i="25"/>
  <c r="AK98" i="25" s="1"/>
  <c r="AT84" i="25"/>
  <c r="AP84" i="25"/>
  <c r="AA84" i="25"/>
  <c r="AT83" i="25"/>
  <c r="AP83" i="25"/>
  <c r="AA83" i="25"/>
  <c r="AT82" i="25"/>
  <c r="AP82" i="25"/>
  <c r="AA82" i="25"/>
  <c r="L82" i="25"/>
  <c r="K82" i="25"/>
  <c r="AT81" i="25"/>
  <c r="AP81" i="25"/>
  <c r="AA81" i="25"/>
  <c r="AT80" i="25"/>
  <c r="AP80" i="25"/>
  <c r="AA80" i="25"/>
  <c r="AT79" i="25"/>
  <c r="AP79" i="25"/>
  <c r="AA79" i="25"/>
  <c r="K79" i="25"/>
  <c r="L79" i="25" s="1"/>
  <c r="AT78" i="25"/>
  <c r="AP78" i="25"/>
  <c r="AA78" i="25"/>
  <c r="AT77" i="25"/>
  <c r="AP77" i="25"/>
  <c r="AA77" i="25"/>
  <c r="AT76" i="25"/>
  <c r="AP76" i="25"/>
  <c r="AA76" i="25"/>
  <c r="K76" i="25"/>
  <c r="L76" i="25" s="1"/>
  <c r="AT75" i="25"/>
  <c r="AS75" i="25"/>
  <c r="AP75" i="25"/>
  <c r="AA75" i="25"/>
  <c r="B75" i="25"/>
  <c r="AS78" i="25" s="1"/>
  <c r="AT74" i="25"/>
  <c r="AP74" i="25"/>
  <c r="AA74" i="25"/>
  <c r="B74" i="25"/>
  <c r="AT73" i="25"/>
  <c r="AS73" i="25"/>
  <c r="AP73" i="25"/>
  <c r="AA73" i="25"/>
  <c r="T73" i="25"/>
  <c r="L73" i="25"/>
  <c r="K73" i="25"/>
  <c r="B73" i="25"/>
  <c r="E70" i="25"/>
  <c r="H69" i="25" s="1"/>
  <c r="I69" i="25" s="1"/>
  <c r="J69" i="25" s="1"/>
  <c r="AT69" i="25"/>
  <c r="AP69" i="25"/>
  <c r="AA69" i="25"/>
  <c r="E69" i="25"/>
  <c r="H68" i="25" s="1"/>
  <c r="I68" i="25" s="1"/>
  <c r="J68" i="25" s="1"/>
  <c r="AT68" i="25"/>
  <c r="AP68" i="25"/>
  <c r="AA68" i="25"/>
  <c r="T68" i="25"/>
  <c r="AT67" i="25"/>
  <c r="AS67" i="25"/>
  <c r="AR67" i="25"/>
  <c r="AP67" i="25"/>
  <c r="AA67" i="25"/>
  <c r="E67" i="25"/>
  <c r="H66" i="25" s="1"/>
  <c r="I66" i="25" s="1"/>
  <c r="J66" i="25" s="1"/>
  <c r="AT66" i="25"/>
  <c r="AP66" i="25"/>
  <c r="AA66" i="25"/>
  <c r="D66" i="25"/>
  <c r="D81" i="25" s="1"/>
  <c r="AT65" i="25"/>
  <c r="AP65" i="25"/>
  <c r="AA65" i="25"/>
  <c r="T65" i="25"/>
  <c r="K65" i="25"/>
  <c r="L65" i="25" s="1"/>
  <c r="AT64" i="25"/>
  <c r="AR64" i="25"/>
  <c r="AP64" i="25"/>
  <c r="AA64" i="25"/>
  <c r="D64" i="25"/>
  <c r="AT63" i="25"/>
  <c r="AP63" i="25"/>
  <c r="AA63" i="25"/>
  <c r="L63" i="25"/>
  <c r="K63" i="25"/>
  <c r="AT62" i="25"/>
  <c r="AP62" i="25"/>
  <c r="AA62" i="25"/>
  <c r="K62" i="25"/>
  <c r="L62" i="25" s="1"/>
  <c r="AT61" i="25"/>
  <c r="AR61" i="25"/>
  <c r="AP61" i="25"/>
  <c r="AA61" i="25"/>
  <c r="T61" i="25"/>
  <c r="D61" i="25"/>
  <c r="AT60" i="25"/>
  <c r="AR60" i="25"/>
  <c r="AP60" i="25"/>
  <c r="AA60" i="25"/>
  <c r="T60" i="25"/>
  <c r="L60" i="25"/>
  <c r="K60" i="25"/>
  <c r="B60" i="25"/>
  <c r="AT59" i="25"/>
  <c r="AP59" i="25"/>
  <c r="AA59" i="25"/>
  <c r="T59" i="25"/>
  <c r="K59" i="25"/>
  <c r="L59" i="25" s="1"/>
  <c r="B59" i="25"/>
  <c r="T67" i="25" s="1"/>
  <c r="AT58" i="25"/>
  <c r="AR58" i="25"/>
  <c r="AP58" i="25"/>
  <c r="AA58" i="25"/>
  <c r="B58" i="25"/>
  <c r="AR69" i="25" s="1"/>
  <c r="E54" i="25"/>
  <c r="D54" i="25"/>
  <c r="D70" i="25" s="1"/>
  <c r="D85" i="25" s="1"/>
  <c r="D101" i="25" s="1"/>
  <c r="AT53" i="25"/>
  <c r="AP53" i="25"/>
  <c r="AG53" i="25"/>
  <c r="AA53" i="25"/>
  <c r="J53" i="25"/>
  <c r="H53" i="25"/>
  <c r="I53" i="25" s="1"/>
  <c r="E53" i="25"/>
  <c r="D53" i="25"/>
  <c r="D69" i="25" s="1"/>
  <c r="D84" i="25" s="1"/>
  <c r="AT52" i="25"/>
  <c r="AS52" i="25"/>
  <c r="AP52" i="25"/>
  <c r="AG52" i="25"/>
  <c r="AA52" i="25"/>
  <c r="T52" i="25"/>
  <c r="J52" i="25"/>
  <c r="H52" i="25"/>
  <c r="I52" i="25" s="1"/>
  <c r="E52" i="25"/>
  <c r="H51" i="25" s="1"/>
  <c r="I51" i="25" s="1"/>
  <c r="J51" i="25" s="1"/>
  <c r="D52" i="25"/>
  <c r="D68" i="25" s="1"/>
  <c r="D83" i="25" s="1"/>
  <c r="AT51" i="25"/>
  <c r="AS51" i="25"/>
  <c r="AP51" i="25"/>
  <c r="AG51" i="25"/>
  <c r="AA51" i="25"/>
  <c r="E51" i="25"/>
  <c r="H50" i="25" s="1"/>
  <c r="I50" i="25" s="1"/>
  <c r="J50" i="25" s="1"/>
  <c r="D51" i="25"/>
  <c r="D67" i="25" s="1"/>
  <c r="AT50" i="25"/>
  <c r="AP50" i="25"/>
  <c r="AG50" i="25"/>
  <c r="AA50" i="25"/>
  <c r="T50" i="25"/>
  <c r="E50" i="25"/>
  <c r="D50" i="25"/>
  <c r="AT49" i="25"/>
  <c r="AS49" i="25"/>
  <c r="AP49" i="25"/>
  <c r="AG49" i="25"/>
  <c r="AA49" i="25"/>
  <c r="I49" i="25"/>
  <c r="J49" i="25" s="1"/>
  <c r="H49" i="25"/>
  <c r="E49" i="25"/>
  <c r="H48" i="25" s="1"/>
  <c r="D49" i="25"/>
  <c r="D65" i="25" s="1"/>
  <c r="AT48" i="25"/>
  <c r="AS48" i="25"/>
  <c r="AP48" i="25"/>
  <c r="AG48" i="25"/>
  <c r="AA48" i="25"/>
  <c r="T48" i="25"/>
  <c r="I48" i="25"/>
  <c r="J48" i="25" s="1"/>
  <c r="D48" i="25"/>
  <c r="AT47" i="25"/>
  <c r="AS47" i="25"/>
  <c r="AR47" i="25"/>
  <c r="AP47" i="25"/>
  <c r="AG47" i="25"/>
  <c r="AA47" i="25"/>
  <c r="D47" i="25"/>
  <c r="AT46" i="25"/>
  <c r="AS46" i="25"/>
  <c r="AP46" i="25"/>
  <c r="AG46" i="25"/>
  <c r="AA46" i="25"/>
  <c r="T46" i="25"/>
  <c r="D46" i="25"/>
  <c r="AT45" i="25"/>
  <c r="AS45" i="25"/>
  <c r="AP45" i="25"/>
  <c r="AG45" i="25"/>
  <c r="AA45" i="25"/>
  <c r="T45" i="25"/>
  <c r="D45" i="25"/>
  <c r="E46" i="25" s="1"/>
  <c r="H45" i="25" s="1"/>
  <c r="I45" i="25" s="1"/>
  <c r="J45" i="25" s="1"/>
  <c r="AT44" i="25"/>
  <c r="AS44" i="25"/>
  <c r="AP44" i="25"/>
  <c r="AG44" i="25"/>
  <c r="AA44" i="25"/>
  <c r="T44" i="25"/>
  <c r="D44" i="25"/>
  <c r="D60" i="25" s="1"/>
  <c r="D75" i="25" s="1"/>
  <c r="B44" i="25"/>
  <c r="AS53" i="25" s="1"/>
  <c r="AT43" i="25"/>
  <c r="AS43" i="25"/>
  <c r="AP43" i="25"/>
  <c r="AG43" i="25"/>
  <c r="AA43" i="25"/>
  <c r="T43" i="25"/>
  <c r="D43" i="25"/>
  <c r="D59" i="25" s="1"/>
  <c r="B43" i="25"/>
  <c r="T49" i="25" s="1"/>
  <c r="AT42" i="25"/>
  <c r="AS42" i="25"/>
  <c r="AP42" i="25"/>
  <c r="AG42" i="25"/>
  <c r="AA42" i="25"/>
  <c r="T42" i="25"/>
  <c r="D42" i="25"/>
  <c r="B42" i="25"/>
  <c r="AR44" i="25" s="1"/>
  <c r="E38" i="25"/>
  <c r="H37" i="25" s="1"/>
  <c r="I37" i="25" s="1"/>
  <c r="J37" i="25" s="1"/>
  <c r="AT37" i="25"/>
  <c r="AR37" i="25"/>
  <c r="AP37" i="25"/>
  <c r="AA37" i="25"/>
  <c r="E37" i="25"/>
  <c r="H36" i="25" s="1"/>
  <c r="I36" i="25" s="1"/>
  <c r="J36" i="25" s="1"/>
  <c r="AT36" i="25"/>
  <c r="AP36" i="25"/>
  <c r="AA36" i="25"/>
  <c r="T36" i="25"/>
  <c r="E36" i="25"/>
  <c r="AT35" i="25"/>
  <c r="AR35" i="25"/>
  <c r="AP35" i="25"/>
  <c r="AA35" i="25"/>
  <c r="I35" i="25"/>
  <c r="J35" i="25" s="1"/>
  <c r="H35" i="25"/>
  <c r="E35" i="25"/>
  <c r="H34" i="25" s="1"/>
  <c r="I34" i="25" s="1"/>
  <c r="AT34" i="25"/>
  <c r="AP34" i="25"/>
  <c r="AA34" i="25"/>
  <c r="K34" i="25"/>
  <c r="L34" i="25" s="1"/>
  <c r="R34" i="25" s="1"/>
  <c r="J34" i="25"/>
  <c r="E34" i="25"/>
  <c r="AT33" i="25"/>
  <c r="AS33" i="25"/>
  <c r="AP33" i="25"/>
  <c r="AA33" i="25"/>
  <c r="H33" i="25"/>
  <c r="I33" i="25" s="1"/>
  <c r="J33" i="25" s="1"/>
  <c r="E33" i="25"/>
  <c r="H32" i="25" s="1"/>
  <c r="I32" i="25" s="1"/>
  <c r="J32" i="25" s="1"/>
  <c r="AT32" i="25"/>
  <c r="AP32" i="25"/>
  <c r="AA32" i="25"/>
  <c r="T32" i="25"/>
  <c r="E32" i="25"/>
  <c r="AT31" i="25"/>
  <c r="AR31" i="25"/>
  <c r="AP31" i="25"/>
  <c r="AA31" i="25"/>
  <c r="I31" i="25"/>
  <c r="J31" i="25" s="1"/>
  <c r="H31" i="25"/>
  <c r="E31" i="25"/>
  <c r="H30" i="25" s="1"/>
  <c r="I30" i="25" s="1"/>
  <c r="J30" i="25" s="1"/>
  <c r="AT30" i="25"/>
  <c r="AP30" i="25"/>
  <c r="AA30" i="25"/>
  <c r="L30" i="25"/>
  <c r="R30" i="25" s="1"/>
  <c r="K30" i="25"/>
  <c r="E30" i="25"/>
  <c r="H29" i="25" s="1"/>
  <c r="I29" i="25" s="1"/>
  <c r="J29" i="25" s="1"/>
  <c r="AT29" i="25"/>
  <c r="AP29" i="25"/>
  <c r="AA29" i="25"/>
  <c r="T29" i="25"/>
  <c r="E29" i="25"/>
  <c r="H28" i="25" s="1"/>
  <c r="I28" i="25" s="1"/>
  <c r="J28" i="25" s="1"/>
  <c r="AT28" i="25"/>
  <c r="AP28" i="25"/>
  <c r="AA28" i="25"/>
  <c r="E28" i="25"/>
  <c r="B28" i="25"/>
  <c r="AT27" i="25"/>
  <c r="AP27" i="25"/>
  <c r="AA27" i="25"/>
  <c r="T27" i="25"/>
  <c r="K27" i="25"/>
  <c r="L27" i="25" s="1"/>
  <c r="H27" i="25"/>
  <c r="I27" i="25" s="1"/>
  <c r="J27" i="25" s="1"/>
  <c r="E27" i="25"/>
  <c r="H26" i="25" s="1"/>
  <c r="I26" i="25" s="1"/>
  <c r="J26" i="25" s="1"/>
  <c r="B27" i="25"/>
  <c r="T34" i="25" s="1"/>
  <c r="AT26" i="25"/>
  <c r="AR26" i="25"/>
  <c r="AP26" i="25"/>
  <c r="AA26" i="25"/>
  <c r="B26" i="25"/>
  <c r="AW147" i="24"/>
  <c r="AU147" i="24"/>
  <c r="AS147" i="24"/>
  <c r="AG147" i="24"/>
  <c r="AW146" i="24"/>
  <c r="AS146" i="24"/>
  <c r="AG146" i="24"/>
  <c r="AW145" i="24"/>
  <c r="AS145" i="24"/>
  <c r="AG145" i="24"/>
  <c r="K145" i="24"/>
  <c r="L145" i="24" s="1"/>
  <c r="AW144" i="24"/>
  <c r="AU144" i="24"/>
  <c r="AS144" i="24"/>
  <c r="AG144" i="24"/>
  <c r="AW143" i="24"/>
  <c r="AS143" i="24"/>
  <c r="AG143" i="24"/>
  <c r="K143" i="24"/>
  <c r="L143" i="24" s="1"/>
  <c r="AW142" i="24"/>
  <c r="AS142" i="24"/>
  <c r="AG142" i="24"/>
  <c r="AW141" i="24"/>
  <c r="AV141" i="24"/>
  <c r="AS141" i="24"/>
  <c r="AG141" i="24"/>
  <c r="AW140" i="24"/>
  <c r="AS140" i="24"/>
  <c r="AG140" i="24"/>
  <c r="L140" i="24"/>
  <c r="R140" i="24" s="1"/>
  <c r="K140" i="24"/>
  <c r="AW139" i="24"/>
  <c r="AS139" i="24"/>
  <c r="AG139" i="24"/>
  <c r="AW138" i="24"/>
  <c r="AV138" i="24"/>
  <c r="AS138" i="24"/>
  <c r="AG138" i="24"/>
  <c r="B138" i="24"/>
  <c r="AW137" i="24"/>
  <c r="AS137" i="24"/>
  <c r="AG137" i="24"/>
  <c r="K137" i="24"/>
  <c r="L137" i="24" s="1"/>
  <c r="B137" i="24"/>
  <c r="AW136" i="24"/>
  <c r="AS136" i="24"/>
  <c r="AG136" i="24"/>
  <c r="T136" i="24"/>
  <c r="K136" i="24"/>
  <c r="L136" i="24" s="1"/>
  <c r="B136" i="24"/>
  <c r="K142" i="24" s="1"/>
  <c r="L142" i="24" s="1"/>
  <c r="AZ132" i="24"/>
  <c r="AW132" i="24"/>
  <c r="AS132" i="24"/>
  <c r="AG132" i="24"/>
  <c r="AZ131" i="24"/>
  <c r="AW131" i="24"/>
  <c r="AS131" i="24"/>
  <c r="AG131" i="24"/>
  <c r="AZ130" i="24"/>
  <c r="AW130" i="24"/>
  <c r="AS130" i="24"/>
  <c r="AG130" i="24"/>
  <c r="AZ129" i="24"/>
  <c r="AW129" i="24"/>
  <c r="AS129" i="24"/>
  <c r="AG129" i="24"/>
  <c r="AZ128" i="24"/>
  <c r="AW128" i="24"/>
  <c r="AS128" i="24"/>
  <c r="AG128" i="24"/>
  <c r="AZ127" i="24"/>
  <c r="AW127" i="24"/>
  <c r="AS127" i="24"/>
  <c r="AG127" i="24"/>
  <c r="AZ126" i="24"/>
  <c r="AW126" i="24"/>
  <c r="AV126" i="24"/>
  <c r="AS126" i="24"/>
  <c r="AG126" i="24"/>
  <c r="AZ125" i="24"/>
  <c r="AW125" i="24"/>
  <c r="AV125" i="24"/>
  <c r="AS125" i="24"/>
  <c r="AG125" i="24"/>
  <c r="AZ124" i="24"/>
  <c r="AW124" i="24"/>
  <c r="AS124" i="24"/>
  <c r="AG124" i="24"/>
  <c r="AZ123" i="24"/>
  <c r="AW123" i="24"/>
  <c r="AS123" i="24"/>
  <c r="AG123" i="24"/>
  <c r="B123" i="24"/>
  <c r="AZ122" i="24"/>
  <c r="AW122" i="24"/>
  <c r="AV122" i="24"/>
  <c r="AS122" i="24"/>
  <c r="AG122" i="24"/>
  <c r="K122" i="24"/>
  <c r="L122" i="24" s="1"/>
  <c r="B122" i="24"/>
  <c r="T122" i="24" s="1"/>
  <c r="AZ121" i="24"/>
  <c r="AW121" i="24"/>
  <c r="AV121" i="24"/>
  <c r="AU121" i="24"/>
  <c r="AS121" i="24"/>
  <c r="AG121" i="24"/>
  <c r="B121" i="24"/>
  <c r="AW116" i="24"/>
  <c r="AS116" i="24"/>
  <c r="AG116" i="24"/>
  <c r="K116" i="24"/>
  <c r="AW115" i="24"/>
  <c r="AS115" i="24"/>
  <c r="AG115" i="24"/>
  <c r="AW114" i="24"/>
  <c r="AS114" i="24"/>
  <c r="AG114" i="24"/>
  <c r="AW113" i="24"/>
  <c r="AS113" i="24"/>
  <c r="AG113" i="24"/>
  <c r="K113" i="24"/>
  <c r="AW112" i="24"/>
  <c r="AS112" i="24"/>
  <c r="AG112" i="24"/>
  <c r="AW111" i="24"/>
  <c r="AS111" i="24"/>
  <c r="AG111" i="24"/>
  <c r="AW110" i="24"/>
  <c r="AS110" i="24"/>
  <c r="AG110" i="24"/>
  <c r="AW109" i="24"/>
  <c r="AS109" i="24"/>
  <c r="AG109" i="24"/>
  <c r="AW108" i="24"/>
  <c r="AV108" i="24"/>
  <c r="AS108" i="24"/>
  <c r="AG108" i="24"/>
  <c r="AW107" i="24"/>
  <c r="AS107" i="24"/>
  <c r="AG107" i="24"/>
  <c r="B107" i="24"/>
  <c r="AV110" i="24" s="1"/>
  <c r="AW106" i="24"/>
  <c r="AV106" i="24"/>
  <c r="AS106" i="24"/>
  <c r="AG106" i="24"/>
  <c r="B106" i="24"/>
  <c r="AW105" i="24"/>
  <c r="AV105" i="24"/>
  <c r="AS105" i="24"/>
  <c r="AG105" i="24"/>
  <c r="K105" i="24"/>
  <c r="B105" i="24"/>
  <c r="K114" i="24" s="1"/>
  <c r="L114" i="24" s="1"/>
  <c r="AM100" i="24"/>
  <c r="AM99" i="24"/>
  <c r="AM98" i="24"/>
  <c r="AM97" i="24"/>
  <c r="AL97" i="24"/>
  <c r="AM96" i="24"/>
  <c r="AM95" i="24"/>
  <c r="AM94" i="24"/>
  <c r="AM93" i="24"/>
  <c r="AL93" i="24"/>
  <c r="T93" i="24"/>
  <c r="AM92" i="24"/>
  <c r="AL92" i="24"/>
  <c r="T92" i="24"/>
  <c r="AM91" i="24"/>
  <c r="B91" i="24"/>
  <c r="AL96" i="24" s="1"/>
  <c r="AM90" i="24"/>
  <c r="T90" i="24"/>
  <c r="B90" i="24"/>
  <c r="T98" i="24" s="1"/>
  <c r="AM89" i="24"/>
  <c r="AL89" i="24"/>
  <c r="B89" i="24"/>
  <c r="AT84" i="24"/>
  <c r="AP84" i="24"/>
  <c r="AA84" i="24"/>
  <c r="AT83" i="24"/>
  <c r="AP83" i="24"/>
  <c r="AA83" i="24"/>
  <c r="T83" i="24"/>
  <c r="AT82" i="24"/>
  <c r="AS82" i="24"/>
  <c r="AP82" i="24"/>
  <c r="AA82" i="24"/>
  <c r="AT81" i="24"/>
  <c r="AP81" i="24"/>
  <c r="AA81" i="24"/>
  <c r="I81" i="24"/>
  <c r="J81" i="24" s="1"/>
  <c r="AT80" i="24"/>
  <c r="AP80" i="24"/>
  <c r="AA80" i="24"/>
  <c r="T80" i="24"/>
  <c r="AT79" i="24"/>
  <c r="AS79" i="24"/>
  <c r="AR79" i="24"/>
  <c r="AP79" i="24"/>
  <c r="AA79" i="24"/>
  <c r="AT78" i="24"/>
  <c r="AS78" i="24"/>
  <c r="AP78" i="24"/>
  <c r="AA78" i="24"/>
  <c r="AT77" i="24"/>
  <c r="AP77" i="24"/>
  <c r="AA77" i="24"/>
  <c r="T77" i="24"/>
  <c r="AT76" i="24"/>
  <c r="AS76" i="24"/>
  <c r="AR76" i="24"/>
  <c r="AP76" i="24"/>
  <c r="AA76" i="24"/>
  <c r="AT75" i="24"/>
  <c r="AS75" i="24"/>
  <c r="AP75" i="24"/>
  <c r="AA75" i="24"/>
  <c r="B75" i="24"/>
  <c r="AS84" i="24" s="1"/>
  <c r="AT74" i="24"/>
  <c r="AP74" i="24"/>
  <c r="AA74" i="24"/>
  <c r="T74" i="24"/>
  <c r="K74" i="24"/>
  <c r="L74" i="24" s="1"/>
  <c r="B74" i="24"/>
  <c r="T79" i="24" s="1"/>
  <c r="AT73" i="24"/>
  <c r="AS73" i="24"/>
  <c r="AP73" i="24"/>
  <c r="AA73" i="24"/>
  <c r="K73" i="24"/>
  <c r="L73" i="24" s="1"/>
  <c r="B73" i="24"/>
  <c r="AR78" i="24" s="1"/>
  <c r="D70" i="24"/>
  <c r="D85" i="24" s="1"/>
  <c r="D101" i="24" s="1"/>
  <c r="D117" i="24" s="1"/>
  <c r="D133" i="24" s="1"/>
  <c r="D148" i="24" s="1"/>
  <c r="AT69" i="24"/>
  <c r="AP69" i="24"/>
  <c r="AA69" i="24"/>
  <c r="AT68" i="24"/>
  <c r="AP68" i="24"/>
  <c r="AA68" i="24"/>
  <c r="D68" i="24"/>
  <c r="AT67" i="24"/>
  <c r="AR67" i="24"/>
  <c r="AP67" i="24"/>
  <c r="AA67" i="24"/>
  <c r="L67" i="24"/>
  <c r="K67" i="24"/>
  <c r="E67" i="24"/>
  <c r="H66" i="24" s="1"/>
  <c r="I66" i="24" s="1"/>
  <c r="J66" i="24" s="1"/>
  <c r="AT66" i="24"/>
  <c r="AP66" i="24"/>
  <c r="AA66" i="24"/>
  <c r="AT65" i="24"/>
  <c r="AP65" i="24"/>
  <c r="AA65" i="24"/>
  <c r="AT64" i="24"/>
  <c r="AP64" i="24"/>
  <c r="AA64" i="24"/>
  <c r="K64" i="24"/>
  <c r="D64" i="24"/>
  <c r="AT63" i="24"/>
  <c r="AP63" i="24"/>
  <c r="AA63" i="24"/>
  <c r="K63" i="24"/>
  <c r="L63" i="24" s="1"/>
  <c r="AT62" i="24"/>
  <c r="AP62" i="24"/>
  <c r="AA62" i="24"/>
  <c r="AT61" i="24"/>
  <c r="AP61" i="24"/>
  <c r="AA61" i="24"/>
  <c r="K61" i="24"/>
  <c r="D61" i="24"/>
  <c r="AT60" i="24"/>
  <c r="AP60" i="24"/>
  <c r="AA60" i="24"/>
  <c r="K60" i="24"/>
  <c r="B60" i="24"/>
  <c r="AS63" i="24" s="1"/>
  <c r="AT59" i="24"/>
  <c r="AS59" i="24"/>
  <c r="AP59" i="24"/>
  <c r="AA59" i="24"/>
  <c r="B59" i="24"/>
  <c r="L58" i="24" s="1"/>
  <c r="AT58" i="24"/>
  <c r="AS58" i="24"/>
  <c r="AR58" i="24"/>
  <c r="AP58" i="24"/>
  <c r="AA58" i="24"/>
  <c r="K58" i="24"/>
  <c r="D58" i="24"/>
  <c r="B58" i="24"/>
  <c r="K69" i="24" s="1"/>
  <c r="D54" i="24"/>
  <c r="AT53" i="24"/>
  <c r="AP53" i="24"/>
  <c r="AG53" i="24"/>
  <c r="AA53" i="24"/>
  <c r="D53" i="24"/>
  <c r="E54" i="24" s="1"/>
  <c r="H53" i="24" s="1"/>
  <c r="I53" i="24" s="1"/>
  <c r="J53" i="24" s="1"/>
  <c r="AT52" i="24"/>
  <c r="AP52" i="24"/>
  <c r="AG52" i="24"/>
  <c r="AA52" i="24"/>
  <c r="E52" i="24"/>
  <c r="H51" i="24" s="1"/>
  <c r="I51" i="24" s="1"/>
  <c r="J51" i="24" s="1"/>
  <c r="D52" i="24"/>
  <c r="E53" i="24" s="1"/>
  <c r="H52" i="24" s="1"/>
  <c r="I52" i="24" s="1"/>
  <c r="J52" i="24" s="1"/>
  <c r="AT51" i="24"/>
  <c r="AP51" i="24"/>
  <c r="AG51" i="24"/>
  <c r="AA51" i="24"/>
  <c r="D51" i="24"/>
  <c r="D67" i="24" s="1"/>
  <c r="AT50" i="24"/>
  <c r="AR50" i="24"/>
  <c r="AP50" i="24"/>
  <c r="AG50" i="24"/>
  <c r="AA50" i="24"/>
  <c r="D50" i="24"/>
  <c r="D66" i="24" s="1"/>
  <c r="D81" i="24" s="1"/>
  <c r="E82" i="24" s="1"/>
  <c r="H81" i="24" s="1"/>
  <c r="AT49" i="24"/>
  <c r="AS49" i="24"/>
  <c r="AR49" i="24"/>
  <c r="AP49" i="24"/>
  <c r="AG49" i="24"/>
  <c r="AA49" i="24"/>
  <c r="T49" i="24"/>
  <c r="E49" i="24"/>
  <c r="H48" i="24" s="1"/>
  <c r="I48" i="24" s="1"/>
  <c r="J48" i="24" s="1"/>
  <c r="D49" i="24"/>
  <c r="AT48" i="24"/>
  <c r="AP48" i="24"/>
  <c r="AG48" i="24"/>
  <c r="AA48" i="24"/>
  <c r="L48" i="24"/>
  <c r="K48" i="24"/>
  <c r="E48" i="24"/>
  <c r="H47" i="24" s="1"/>
  <c r="I47" i="24" s="1"/>
  <c r="J47" i="24" s="1"/>
  <c r="D48" i="24"/>
  <c r="AT47" i="24"/>
  <c r="AP47" i="24"/>
  <c r="AG47" i="24"/>
  <c r="AA47" i="24"/>
  <c r="K47" i="24"/>
  <c r="L47" i="24" s="1"/>
  <c r="D47" i="24"/>
  <c r="D63" i="24" s="1"/>
  <c r="AT46" i="24"/>
  <c r="AR46" i="24"/>
  <c r="AP46" i="24"/>
  <c r="AG46" i="24"/>
  <c r="AA46" i="24"/>
  <c r="K46" i="24"/>
  <c r="L46" i="24" s="1"/>
  <c r="E46" i="24"/>
  <c r="D46" i="24"/>
  <c r="D62" i="24" s="1"/>
  <c r="AT45" i="24"/>
  <c r="AR45" i="24"/>
  <c r="AP45" i="24"/>
  <c r="AG45" i="24"/>
  <c r="AA45" i="24"/>
  <c r="J45" i="24"/>
  <c r="H45" i="24"/>
  <c r="I45" i="24" s="1"/>
  <c r="E45" i="24"/>
  <c r="D45" i="24"/>
  <c r="AT44" i="24"/>
  <c r="AP44" i="24"/>
  <c r="AG44" i="24"/>
  <c r="AA44" i="24"/>
  <c r="H44" i="24"/>
  <c r="I44" i="24" s="1"/>
  <c r="J44" i="24" s="1"/>
  <c r="E44" i="24"/>
  <c r="H43" i="24" s="1"/>
  <c r="I43" i="24" s="1"/>
  <c r="J43" i="24" s="1"/>
  <c r="D44" i="24"/>
  <c r="D60" i="24" s="1"/>
  <c r="B44" i="24"/>
  <c r="AT43" i="24"/>
  <c r="AP43" i="24"/>
  <c r="AG43" i="24"/>
  <c r="AA43" i="24"/>
  <c r="K43" i="24"/>
  <c r="L43" i="24" s="1"/>
  <c r="E43" i="24"/>
  <c r="H42" i="24" s="1"/>
  <c r="I42" i="24" s="1"/>
  <c r="J42" i="24" s="1"/>
  <c r="D43" i="24"/>
  <c r="D59" i="24" s="1"/>
  <c r="B43" i="24"/>
  <c r="T47" i="24" s="1"/>
  <c r="AT42" i="24"/>
  <c r="AP42" i="24"/>
  <c r="AG42" i="24"/>
  <c r="AA42" i="24"/>
  <c r="T42" i="24"/>
  <c r="D42" i="24"/>
  <c r="B42" i="24"/>
  <c r="K52" i="24" s="1"/>
  <c r="L52" i="24" s="1"/>
  <c r="E38" i="24"/>
  <c r="H37" i="24" s="1"/>
  <c r="I37" i="24" s="1"/>
  <c r="J37" i="24" s="1"/>
  <c r="AT37" i="24"/>
  <c r="AS37" i="24"/>
  <c r="AP37" i="24"/>
  <c r="AA37" i="24"/>
  <c r="E37" i="24"/>
  <c r="AT36" i="24"/>
  <c r="AR36" i="24"/>
  <c r="AP36" i="24"/>
  <c r="AA36" i="24"/>
  <c r="J36" i="24"/>
  <c r="H36" i="24"/>
  <c r="I36" i="24" s="1"/>
  <c r="E36" i="24"/>
  <c r="H35" i="24" s="1"/>
  <c r="I35" i="24" s="1"/>
  <c r="J35" i="24" s="1"/>
  <c r="AT35" i="24"/>
  <c r="AP35" i="24"/>
  <c r="AA35" i="24"/>
  <c r="T35" i="24"/>
  <c r="L35" i="24"/>
  <c r="E35" i="24"/>
  <c r="AT34" i="24"/>
  <c r="AS34" i="24"/>
  <c r="AR34" i="24"/>
  <c r="AP34" i="24"/>
  <c r="AA34" i="24"/>
  <c r="T34" i="24"/>
  <c r="I34" i="24"/>
  <c r="J34" i="24" s="1"/>
  <c r="H34" i="24"/>
  <c r="E34" i="24"/>
  <c r="H33" i="24" s="1"/>
  <c r="I33" i="24" s="1"/>
  <c r="J33" i="24" s="1"/>
  <c r="AT33" i="24"/>
  <c r="AS33" i="24"/>
  <c r="AP33" i="24"/>
  <c r="AA33" i="24"/>
  <c r="T33" i="24"/>
  <c r="K33" i="24"/>
  <c r="L33" i="24" s="1"/>
  <c r="R33" i="24" s="1"/>
  <c r="E33" i="24"/>
  <c r="AT32" i="24"/>
  <c r="AS32" i="24"/>
  <c r="AP32" i="24"/>
  <c r="AA32" i="24"/>
  <c r="T32" i="24"/>
  <c r="H32" i="24"/>
  <c r="I32" i="24" s="1"/>
  <c r="J32" i="24" s="1"/>
  <c r="E32" i="24"/>
  <c r="H31" i="24" s="1"/>
  <c r="I31" i="24" s="1"/>
  <c r="J31" i="24" s="1"/>
  <c r="AT31" i="24"/>
  <c r="AS31" i="24"/>
  <c r="AP31" i="24"/>
  <c r="AA31" i="24"/>
  <c r="T31" i="24"/>
  <c r="E31" i="24"/>
  <c r="AT30" i="24"/>
  <c r="AS30" i="24"/>
  <c r="AR30" i="24"/>
  <c r="AP30" i="24"/>
  <c r="AA30" i="24"/>
  <c r="T30" i="24"/>
  <c r="R30" i="24"/>
  <c r="K30" i="24"/>
  <c r="L30" i="24" s="1"/>
  <c r="H30" i="24"/>
  <c r="I30" i="24" s="1"/>
  <c r="J30" i="24" s="1"/>
  <c r="E30" i="24"/>
  <c r="H29" i="24" s="1"/>
  <c r="I29" i="24" s="1"/>
  <c r="J29" i="24" s="1"/>
  <c r="AT29" i="24"/>
  <c r="AR29" i="24"/>
  <c r="AP29" i="24"/>
  <c r="AA29" i="24"/>
  <c r="K29" i="24"/>
  <c r="L29" i="24" s="1"/>
  <c r="E29" i="24"/>
  <c r="H28" i="24" s="1"/>
  <c r="I28" i="24" s="1"/>
  <c r="J28" i="24" s="1"/>
  <c r="AT28" i="24"/>
  <c r="AS28" i="24"/>
  <c r="AP28" i="24"/>
  <c r="AA28" i="24"/>
  <c r="T28" i="24"/>
  <c r="R28" i="24"/>
  <c r="K28" i="24"/>
  <c r="L28" i="24" s="1"/>
  <c r="E28" i="24"/>
  <c r="B28" i="24"/>
  <c r="AS36" i="24" s="1"/>
  <c r="AT27" i="24"/>
  <c r="AS27" i="24"/>
  <c r="AR27" i="24"/>
  <c r="AP27" i="24"/>
  <c r="AA27" i="24"/>
  <c r="T27" i="24"/>
  <c r="H27" i="24"/>
  <c r="I27" i="24" s="1"/>
  <c r="J27" i="24" s="1"/>
  <c r="E27" i="24"/>
  <c r="H26" i="24" s="1"/>
  <c r="B27" i="24"/>
  <c r="T37" i="24" s="1"/>
  <c r="AT26" i="24"/>
  <c r="AS26" i="24"/>
  <c r="AP26" i="24"/>
  <c r="AA26" i="24"/>
  <c r="T26" i="24"/>
  <c r="I26" i="24"/>
  <c r="J26" i="24" s="1"/>
  <c r="B26" i="24"/>
  <c r="K35" i="24" s="1"/>
  <c r="AW147" i="23"/>
  <c r="AS147" i="23"/>
  <c r="AG147" i="23"/>
  <c r="T147" i="23"/>
  <c r="AW146" i="23"/>
  <c r="AV146" i="23"/>
  <c r="AU146" i="23"/>
  <c r="AS146" i="23"/>
  <c r="AG146" i="23"/>
  <c r="K146" i="23"/>
  <c r="L146" i="23" s="1"/>
  <c r="AW145" i="23"/>
  <c r="AU145" i="23"/>
  <c r="AS145" i="23"/>
  <c r="AG145" i="23"/>
  <c r="AW144" i="23"/>
  <c r="AS144" i="23"/>
  <c r="AG144" i="23"/>
  <c r="T144" i="23"/>
  <c r="AW143" i="23"/>
  <c r="AV143" i="23"/>
  <c r="AU143" i="23"/>
  <c r="AS143" i="23"/>
  <c r="AG143" i="23"/>
  <c r="K143" i="23"/>
  <c r="L143" i="23" s="1"/>
  <c r="AW142" i="23"/>
  <c r="AV142" i="23"/>
  <c r="AS142" i="23"/>
  <c r="AG142" i="23"/>
  <c r="AW141" i="23"/>
  <c r="AS141" i="23"/>
  <c r="AG141" i="23"/>
  <c r="T141" i="23"/>
  <c r="K141" i="23"/>
  <c r="L141" i="23" s="1"/>
  <c r="AW140" i="23"/>
  <c r="AU140" i="23"/>
  <c r="AS140" i="23"/>
  <c r="AG140" i="23"/>
  <c r="T140" i="23"/>
  <c r="R140" i="23"/>
  <c r="K140" i="23"/>
  <c r="L140" i="23" s="1"/>
  <c r="AW139" i="23"/>
  <c r="AV139" i="23"/>
  <c r="AS139" i="23"/>
  <c r="AG139" i="23"/>
  <c r="AW138" i="23"/>
  <c r="AS138" i="23"/>
  <c r="AG138" i="23"/>
  <c r="T138" i="23"/>
  <c r="K138" i="23"/>
  <c r="L138" i="23" s="1"/>
  <c r="R138" i="23" s="1"/>
  <c r="B138" i="23"/>
  <c r="AV145" i="23" s="1"/>
  <c r="AW137" i="23"/>
  <c r="AV137" i="23"/>
  <c r="AU137" i="23"/>
  <c r="AS137" i="23"/>
  <c r="AG137" i="23"/>
  <c r="K137" i="23"/>
  <c r="L137" i="23" s="1"/>
  <c r="B137" i="23"/>
  <c r="T146" i="23" s="1"/>
  <c r="AW136" i="23"/>
  <c r="AU136" i="23"/>
  <c r="AS136" i="23"/>
  <c r="AG136" i="23"/>
  <c r="B136" i="23"/>
  <c r="AU142" i="23" s="1"/>
  <c r="AZ132" i="23"/>
  <c r="AW132" i="23"/>
  <c r="AS132" i="23"/>
  <c r="AG132" i="23"/>
  <c r="T132" i="23"/>
  <c r="K132" i="23"/>
  <c r="AZ131" i="23"/>
  <c r="AW131" i="23"/>
  <c r="AS131" i="23"/>
  <c r="AG131" i="23"/>
  <c r="T131" i="23"/>
  <c r="AZ130" i="23"/>
  <c r="AW130" i="23"/>
  <c r="AU130" i="23"/>
  <c r="AS130" i="23"/>
  <c r="AG130" i="23"/>
  <c r="K130" i="23"/>
  <c r="L130" i="23" s="1"/>
  <c r="AZ129" i="23"/>
  <c r="AW129" i="23"/>
  <c r="AS129" i="23"/>
  <c r="AG129" i="23"/>
  <c r="AZ128" i="23"/>
  <c r="AW128" i="23"/>
  <c r="AS128" i="23"/>
  <c r="AG128" i="23"/>
  <c r="AZ127" i="23"/>
  <c r="AW127" i="23"/>
  <c r="AS127" i="23"/>
  <c r="AG127" i="23"/>
  <c r="AZ126" i="23"/>
  <c r="AW126" i="23"/>
  <c r="AU126" i="23"/>
  <c r="AS126" i="23"/>
  <c r="AG126" i="23"/>
  <c r="AZ125" i="23"/>
  <c r="AW125" i="23"/>
  <c r="AS125" i="23"/>
  <c r="AG125" i="23"/>
  <c r="L125" i="23"/>
  <c r="K125" i="23"/>
  <c r="AZ124" i="23"/>
  <c r="AW124" i="23"/>
  <c r="AS124" i="23"/>
  <c r="AG124" i="23"/>
  <c r="T124" i="23"/>
  <c r="L124" i="23"/>
  <c r="K124" i="23"/>
  <c r="AZ123" i="23"/>
  <c r="AW123" i="23"/>
  <c r="AS123" i="23"/>
  <c r="AG123" i="23"/>
  <c r="B123" i="23"/>
  <c r="AZ122" i="23"/>
  <c r="AW122" i="23"/>
  <c r="AS122" i="23"/>
  <c r="AG122" i="23"/>
  <c r="K122" i="23"/>
  <c r="L122" i="23" s="1"/>
  <c r="B122" i="23"/>
  <c r="AZ121" i="23"/>
  <c r="AW121" i="23"/>
  <c r="AU121" i="23"/>
  <c r="AS121" i="23"/>
  <c r="AG121" i="23"/>
  <c r="B121" i="23"/>
  <c r="K131" i="23" s="1"/>
  <c r="L131" i="23" s="1"/>
  <c r="AW116" i="23"/>
  <c r="AS116" i="23"/>
  <c r="AG116" i="23"/>
  <c r="T116" i="23"/>
  <c r="K116" i="23"/>
  <c r="L116" i="23" s="1"/>
  <c r="AW115" i="23"/>
  <c r="AU115" i="23"/>
  <c r="AS115" i="23"/>
  <c r="AG115" i="23"/>
  <c r="T115" i="23"/>
  <c r="R115" i="23"/>
  <c r="K115" i="23"/>
  <c r="L115" i="23" s="1"/>
  <c r="AW114" i="23"/>
  <c r="AV114" i="23"/>
  <c r="AS114" i="23"/>
  <c r="AG114" i="23"/>
  <c r="AW113" i="23"/>
  <c r="AS113" i="23"/>
  <c r="AG113" i="23"/>
  <c r="T113" i="23"/>
  <c r="K113" i="23"/>
  <c r="L113" i="23" s="1"/>
  <c r="AW112" i="23"/>
  <c r="AU112" i="23"/>
  <c r="AS112" i="23"/>
  <c r="AG112" i="23"/>
  <c r="T112" i="23"/>
  <c r="AW111" i="23"/>
  <c r="AS111" i="23"/>
  <c r="AG111" i="23"/>
  <c r="L111" i="23"/>
  <c r="K111" i="23"/>
  <c r="AW110" i="23"/>
  <c r="AS110" i="23"/>
  <c r="AG110" i="23"/>
  <c r="AW109" i="23"/>
  <c r="AV109" i="23"/>
  <c r="AS109" i="23"/>
  <c r="AG109" i="23"/>
  <c r="AW108" i="23"/>
  <c r="AU108" i="23"/>
  <c r="AS108" i="23"/>
  <c r="AG108" i="23"/>
  <c r="L108" i="23"/>
  <c r="K108" i="23"/>
  <c r="AW107" i="23"/>
  <c r="AS107" i="23"/>
  <c r="AG107" i="23"/>
  <c r="B107" i="23"/>
  <c r="AV110" i="23" s="1"/>
  <c r="AW106" i="23"/>
  <c r="AU106" i="23"/>
  <c r="AS106" i="23"/>
  <c r="AG106" i="23"/>
  <c r="T106" i="23"/>
  <c r="B106" i="23"/>
  <c r="T111" i="23" s="1"/>
  <c r="AW105" i="23"/>
  <c r="AV105" i="23"/>
  <c r="AS105" i="23"/>
  <c r="AG105" i="23"/>
  <c r="T105" i="23"/>
  <c r="B105" i="23"/>
  <c r="AM100" i="23"/>
  <c r="AM99" i="23"/>
  <c r="AM98" i="23"/>
  <c r="AK98" i="23"/>
  <c r="T98" i="23"/>
  <c r="AM97" i="23"/>
  <c r="T97" i="23"/>
  <c r="AM96" i="23"/>
  <c r="AK96" i="23"/>
  <c r="T96" i="23"/>
  <c r="AM95" i="23"/>
  <c r="AK95" i="23"/>
  <c r="T95" i="23"/>
  <c r="AM94" i="23"/>
  <c r="T94" i="23"/>
  <c r="K94" i="23"/>
  <c r="L94" i="23" s="1"/>
  <c r="AM93" i="23"/>
  <c r="T93" i="23"/>
  <c r="AM92" i="23"/>
  <c r="T92" i="23"/>
  <c r="AM91" i="23"/>
  <c r="AK91" i="23"/>
  <c r="T91" i="23"/>
  <c r="B91" i="23"/>
  <c r="AM90" i="23"/>
  <c r="T90" i="23"/>
  <c r="K90" i="23"/>
  <c r="L90" i="23" s="1"/>
  <c r="B90" i="23"/>
  <c r="T99" i="23" s="1"/>
  <c r="AM89" i="23"/>
  <c r="T89" i="23"/>
  <c r="B89" i="23"/>
  <c r="K98" i="23" s="1"/>
  <c r="L98" i="23" s="1"/>
  <c r="AT84" i="23"/>
  <c r="AR84" i="23"/>
  <c r="AP84" i="23"/>
  <c r="AA84" i="23"/>
  <c r="T84" i="23"/>
  <c r="I84" i="23"/>
  <c r="J84" i="23" s="1"/>
  <c r="D84" i="23"/>
  <c r="E85" i="23" s="1"/>
  <c r="H84" i="23" s="1"/>
  <c r="AT83" i="23"/>
  <c r="AR83" i="23"/>
  <c r="AP83" i="23"/>
  <c r="AA83" i="23"/>
  <c r="K83" i="23"/>
  <c r="L83" i="23" s="1"/>
  <c r="AT82" i="23"/>
  <c r="AR82" i="23"/>
  <c r="AP82" i="23"/>
  <c r="AA82" i="23"/>
  <c r="T82" i="23"/>
  <c r="K82" i="23"/>
  <c r="AT81" i="23"/>
  <c r="AR81" i="23"/>
  <c r="AP81" i="23"/>
  <c r="AA81" i="23"/>
  <c r="D81" i="23"/>
  <c r="AT80" i="23"/>
  <c r="AR80" i="23"/>
  <c r="AP80" i="23"/>
  <c r="AA80" i="23"/>
  <c r="K80" i="23"/>
  <c r="L80" i="23" s="1"/>
  <c r="AT79" i="23"/>
  <c r="AP79" i="23"/>
  <c r="AA79" i="23"/>
  <c r="R79" i="23"/>
  <c r="AT78" i="23"/>
  <c r="AR78" i="23"/>
  <c r="AP78" i="23"/>
  <c r="AA78" i="23"/>
  <c r="K78" i="23"/>
  <c r="H78" i="23"/>
  <c r="I78" i="23" s="1"/>
  <c r="J78" i="23" s="1"/>
  <c r="D78" i="23"/>
  <c r="E79" i="23" s="1"/>
  <c r="AT77" i="23"/>
  <c r="AP77" i="23"/>
  <c r="AA77" i="23"/>
  <c r="K77" i="23"/>
  <c r="L77" i="23" s="1"/>
  <c r="AT76" i="23"/>
  <c r="AP76" i="23"/>
  <c r="AA76" i="23"/>
  <c r="AT75" i="23"/>
  <c r="AS75" i="23"/>
  <c r="AR75" i="23"/>
  <c r="AP75" i="23"/>
  <c r="AA75" i="23"/>
  <c r="K75" i="23"/>
  <c r="B75" i="23"/>
  <c r="AT74" i="23"/>
  <c r="AR74" i="23"/>
  <c r="AP74" i="23"/>
  <c r="AA74" i="23"/>
  <c r="K74" i="23"/>
  <c r="L74" i="23" s="1"/>
  <c r="B74" i="23"/>
  <c r="T81" i="23" s="1"/>
  <c r="AT73" i="23"/>
  <c r="AR73" i="23"/>
  <c r="AP73" i="23"/>
  <c r="AA73" i="23"/>
  <c r="T73" i="23"/>
  <c r="K73" i="23"/>
  <c r="B73" i="23"/>
  <c r="K79" i="23" s="1"/>
  <c r="L79" i="23" s="1"/>
  <c r="AT69" i="23"/>
  <c r="AS69" i="23"/>
  <c r="AR69" i="23"/>
  <c r="AP69" i="23"/>
  <c r="AA69" i="23"/>
  <c r="H69" i="23"/>
  <c r="I69" i="23" s="1"/>
  <c r="J69" i="23" s="1"/>
  <c r="AT68" i="23"/>
  <c r="AS68" i="23"/>
  <c r="AP68" i="23"/>
  <c r="AA68" i="23"/>
  <c r="K68" i="23"/>
  <c r="L68" i="23" s="1"/>
  <c r="R68" i="23" s="1"/>
  <c r="AT67" i="23"/>
  <c r="AR67" i="23"/>
  <c r="AP67" i="23"/>
  <c r="AA67" i="23"/>
  <c r="T67" i="23"/>
  <c r="E67" i="23"/>
  <c r="AT66" i="23"/>
  <c r="AS66" i="23"/>
  <c r="AR66" i="23"/>
  <c r="AP66" i="23"/>
  <c r="AA66" i="23"/>
  <c r="T66" i="23"/>
  <c r="H66" i="23"/>
  <c r="I66" i="23" s="1"/>
  <c r="J66" i="23" s="1"/>
  <c r="AT65" i="23"/>
  <c r="AS65" i="23"/>
  <c r="AR65" i="23"/>
  <c r="AP65" i="23"/>
  <c r="AA65" i="23"/>
  <c r="AT64" i="23"/>
  <c r="AP64" i="23"/>
  <c r="AA64" i="23"/>
  <c r="T64" i="23"/>
  <c r="K64" i="23"/>
  <c r="L64" i="23" s="1"/>
  <c r="R64" i="23" s="1"/>
  <c r="AT63" i="23"/>
  <c r="AS63" i="23"/>
  <c r="AR63" i="23"/>
  <c r="AP63" i="23"/>
  <c r="AA63" i="23"/>
  <c r="T63" i="23"/>
  <c r="K63" i="23"/>
  <c r="L63" i="23" s="1"/>
  <c r="E63" i="23"/>
  <c r="H62" i="23" s="1"/>
  <c r="I62" i="23" s="1"/>
  <c r="J62" i="23" s="1"/>
  <c r="D63" i="23"/>
  <c r="E64" i="23" s="1"/>
  <c r="H63" i="23" s="1"/>
  <c r="I63" i="23" s="1"/>
  <c r="J63" i="23" s="1"/>
  <c r="AT62" i="23"/>
  <c r="AR62" i="23"/>
  <c r="AP62" i="23"/>
  <c r="AA62" i="23"/>
  <c r="AT61" i="23"/>
  <c r="AP61" i="23"/>
  <c r="AA61" i="23"/>
  <c r="T61" i="23"/>
  <c r="K61" i="23"/>
  <c r="L61" i="23" s="1"/>
  <c r="D61" i="23"/>
  <c r="AT60" i="23"/>
  <c r="AS60" i="23"/>
  <c r="AR60" i="23"/>
  <c r="AP60" i="23"/>
  <c r="AA60" i="23"/>
  <c r="T60" i="23"/>
  <c r="K60" i="23"/>
  <c r="L60" i="23" s="1"/>
  <c r="B60" i="23"/>
  <c r="AS62" i="23" s="1"/>
  <c r="AT59" i="23"/>
  <c r="AS59" i="23"/>
  <c r="AR59" i="23"/>
  <c r="AP59" i="23"/>
  <c r="AA59" i="23"/>
  <c r="B59" i="23"/>
  <c r="T69" i="23" s="1"/>
  <c r="AT58" i="23"/>
  <c r="AS58" i="23"/>
  <c r="AR58" i="23"/>
  <c r="AP58" i="23"/>
  <c r="AA58" i="23"/>
  <c r="T58" i="23"/>
  <c r="R58" i="23"/>
  <c r="L58" i="23"/>
  <c r="O58" i="23" s="1"/>
  <c r="K58" i="23"/>
  <c r="D58" i="23"/>
  <c r="B58" i="23"/>
  <c r="AR68" i="23" s="1"/>
  <c r="E54" i="23"/>
  <c r="H53" i="23" s="1"/>
  <c r="I53" i="23" s="1"/>
  <c r="J53" i="23" s="1"/>
  <c r="D54" i="23"/>
  <c r="D70" i="23" s="1"/>
  <c r="D85" i="23" s="1"/>
  <c r="D101" i="23" s="1"/>
  <c r="D117" i="23" s="1"/>
  <c r="D133" i="23" s="1"/>
  <c r="D148" i="23" s="1"/>
  <c r="AT53" i="23"/>
  <c r="AS53" i="23"/>
  <c r="AP53" i="23"/>
  <c r="AG53" i="23"/>
  <c r="AA53" i="23"/>
  <c r="E53" i="23"/>
  <c r="H52" i="23" s="1"/>
  <c r="I52" i="23" s="1"/>
  <c r="J52" i="23" s="1"/>
  <c r="D53" i="23"/>
  <c r="D69" i="23" s="1"/>
  <c r="E70" i="23" s="1"/>
  <c r="AT52" i="23"/>
  <c r="AP52" i="23"/>
  <c r="AG52" i="23"/>
  <c r="AA52" i="23"/>
  <c r="T52" i="23"/>
  <c r="D52" i="23"/>
  <c r="D68" i="23" s="1"/>
  <c r="AT51" i="23"/>
  <c r="AP51" i="23"/>
  <c r="AG51" i="23"/>
  <c r="AA51" i="23"/>
  <c r="D51" i="23"/>
  <c r="AT50" i="23"/>
  <c r="AP50" i="23"/>
  <c r="AG50" i="23"/>
  <c r="AA50" i="23"/>
  <c r="D50" i="23"/>
  <c r="D66" i="23" s="1"/>
  <c r="AT49" i="23"/>
  <c r="AP49" i="23"/>
  <c r="AG49" i="23"/>
  <c r="AA49" i="23"/>
  <c r="T49" i="23"/>
  <c r="E49" i="23"/>
  <c r="H48" i="23" s="1"/>
  <c r="I48" i="23" s="1"/>
  <c r="J48" i="23" s="1"/>
  <c r="D49" i="23"/>
  <c r="AT48" i="23"/>
  <c r="AP48" i="23"/>
  <c r="AG48" i="23"/>
  <c r="AA48" i="23"/>
  <c r="K48" i="23"/>
  <c r="L48" i="23" s="1"/>
  <c r="D48" i="23"/>
  <c r="D64" i="23" s="1"/>
  <c r="AT47" i="23"/>
  <c r="AR47" i="23"/>
  <c r="AP47" i="23"/>
  <c r="AG47" i="23"/>
  <c r="AA47" i="23"/>
  <c r="D47" i="23"/>
  <c r="E48" i="23" s="1"/>
  <c r="H47" i="23" s="1"/>
  <c r="I47" i="23" s="1"/>
  <c r="J47" i="23" s="1"/>
  <c r="AT46" i="23"/>
  <c r="AR46" i="23"/>
  <c r="AP46" i="23"/>
  <c r="AG46" i="23"/>
  <c r="AA46" i="23"/>
  <c r="E46" i="23"/>
  <c r="H45" i="23" s="1"/>
  <c r="I45" i="23" s="1"/>
  <c r="J45" i="23" s="1"/>
  <c r="D46" i="23"/>
  <c r="D62" i="23" s="1"/>
  <c r="D77" i="23" s="1"/>
  <c r="AT45" i="23"/>
  <c r="AP45" i="23"/>
  <c r="AG45" i="23"/>
  <c r="AA45" i="23"/>
  <c r="E45" i="23"/>
  <c r="H44" i="23" s="1"/>
  <c r="I44" i="23" s="1"/>
  <c r="J44" i="23" s="1"/>
  <c r="D45" i="23"/>
  <c r="AT44" i="23"/>
  <c r="AR44" i="23"/>
  <c r="AP44" i="23"/>
  <c r="AG44" i="23"/>
  <c r="AA44" i="23"/>
  <c r="D44" i="23"/>
  <c r="D60" i="23" s="1"/>
  <c r="E61" i="23" s="1"/>
  <c r="H60" i="23" s="1"/>
  <c r="I60" i="23" s="1"/>
  <c r="J60" i="23" s="1"/>
  <c r="B44" i="23"/>
  <c r="AS45" i="23" s="1"/>
  <c r="AT43" i="23"/>
  <c r="AP43" i="23"/>
  <c r="AG43" i="23"/>
  <c r="AA43" i="23"/>
  <c r="D43" i="23"/>
  <c r="B43" i="23"/>
  <c r="AT42" i="23"/>
  <c r="AS42" i="23"/>
  <c r="AP42" i="23"/>
  <c r="AG42" i="23"/>
  <c r="AA42" i="23"/>
  <c r="D42" i="23"/>
  <c r="E43" i="23" s="1"/>
  <c r="H42" i="23" s="1"/>
  <c r="I42" i="23" s="1"/>
  <c r="J42" i="23" s="1"/>
  <c r="B42" i="23"/>
  <c r="AR43" i="23" s="1"/>
  <c r="E38" i="23"/>
  <c r="AT37" i="23"/>
  <c r="AP37" i="23"/>
  <c r="AA37" i="23"/>
  <c r="H37" i="23"/>
  <c r="I37" i="23" s="1"/>
  <c r="J37" i="23" s="1"/>
  <c r="E37" i="23"/>
  <c r="AT36" i="23"/>
  <c r="AS36" i="23"/>
  <c r="AP36" i="23"/>
  <c r="AA36" i="23"/>
  <c r="H36" i="23"/>
  <c r="I36" i="23" s="1"/>
  <c r="J36" i="23" s="1"/>
  <c r="E36" i="23"/>
  <c r="H35" i="23" s="1"/>
  <c r="I35" i="23" s="1"/>
  <c r="J35" i="23" s="1"/>
  <c r="AT35" i="23"/>
  <c r="AP35" i="23"/>
  <c r="AA35" i="23"/>
  <c r="E35" i="23"/>
  <c r="AT34" i="23"/>
  <c r="AS34" i="23"/>
  <c r="AR34" i="23"/>
  <c r="AP34" i="23"/>
  <c r="AA34" i="23"/>
  <c r="H34" i="23"/>
  <c r="I34" i="23" s="1"/>
  <c r="J34" i="23" s="1"/>
  <c r="E34" i="23"/>
  <c r="H33" i="23" s="1"/>
  <c r="I33" i="23" s="1"/>
  <c r="J33" i="23" s="1"/>
  <c r="AT33" i="23"/>
  <c r="AP33" i="23"/>
  <c r="AA33" i="23"/>
  <c r="E33" i="23"/>
  <c r="H32" i="23" s="1"/>
  <c r="I32" i="23" s="1"/>
  <c r="J32" i="23" s="1"/>
  <c r="AT32" i="23"/>
  <c r="AP32" i="23"/>
  <c r="AA32" i="23"/>
  <c r="T32" i="23"/>
  <c r="E32" i="23"/>
  <c r="H31" i="23" s="1"/>
  <c r="I31" i="23" s="1"/>
  <c r="J31" i="23" s="1"/>
  <c r="AT31" i="23"/>
  <c r="AP31" i="23"/>
  <c r="AA31" i="23"/>
  <c r="T31" i="23"/>
  <c r="E31" i="23"/>
  <c r="AT30" i="23"/>
  <c r="AP30" i="23"/>
  <c r="AA30" i="23"/>
  <c r="H30" i="23"/>
  <c r="I30" i="23" s="1"/>
  <c r="J30" i="23" s="1"/>
  <c r="E30" i="23"/>
  <c r="H29" i="23" s="1"/>
  <c r="AT29" i="23"/>
  <c r="AS29" i="23"/>
  <c r="AP29" i="23"/>
  <c r="AA29" i="23"/>
  <c r="T29" i="23"/>
  <c r="K29" i="23"/>
  <c r="L29" i="23" s="1"/>
  <c r="I29" i="23"/>
  <c r="J29" i="23" s="1"/>
  <c r="E29" i="23"/>
  <c r="AT28" i="23"/>
  <c r="AP28" i="23"/>
  <c r="AA28" i="23"/>
  <c r="J28" i="23"/>
  <c r="I28" i="23"/>
  <c r="H28" i="23"/>
  <c r="E28" i="23"/>
  <c r="B28" i="23"/>
  <c r="AS31" i="23" s="1"/>
  <c r="AT27" i="23"/>
  <c r="AS27" i="23"/>
  <c r="AP27" i="23"/>
  <c r="AA27" i="23"/>
  <c r="T27" i="23"/>
  <c r="H27" i="23"/>
  <c r="I27" i="23" s="1"/>
  <c r="J27" i="23" s="1"/>
  <c r="E27" i="23"/>
  <c r="B27" i="23"/>
  <c r="T30" i="23" s="1"/>
  <c r="AT26" i="23"/>
  <c r="AS26" i="23"/>
  <c r="AP26" i="23"/>
  <c r="AA26" i="23"/>
  <c r="T26" i="23"/>
  <c r="I26" i="23"/>
  <c r="J26" i="23" s="1"/>
  <c r="H26" i="23"/>
  <c r="B26" i="23"/>
  <c r="K32" i="23" s="1"/>
  <c r="L32" i="23" s="1"/>
  <c r="AW147" i="22"/>
  <c r="AS147" i="22"/>
  <c r="AG147" i="22"/>
  <c r="T147" i="22"/>
  <c r="AW146" i="22"/>
  <c r="AV146" i="22"/>
  <c r="AU146" i="22"/>
  <c r="AS146" i="22"/>
  <c r="AG146" i="22"/>
  <c r="T146" i="22"/>
  <c r="AW145" i="22"/>
  <c r="AV145" i="22"/>
  <c r="AS145" i="22"/>
  <c r="AG145" i="22"/>
  <c r="L145" i="22"/>
  <c r="R145" i="22" s="1"/>
  <c r="K145" i="22"/>
  <c r="AW144" i="22"/>
  <c r="AS144" i="22"/>
  <c r="AG144" i="22"/>
  <c r="AW143" i="22"/>
  <c r="AV143" i="22"/>
  <c r="AU143" i="22"/>
  <c r="AS143" i="22"/>
  <c r="AG143" i="22"/>
  <c r="K143" i="22"/>
  <c r="AW142" i="22"/>
  <c r="AU142" i="22"/>
  <c r="AS142" i="22"/>
  <c r="AG142" i="22"/>
  <c r="L142" i="22"/>
  <c r="R142" i="22" s="1"/>
  <c r="K142" i="22"/>
  <c r="AW141" i="22"/>
  <c r="AS141" i="22"/>
  <c r="AG141" i="22"/>
  <c r="T141" i="22"/>
  <c r="AW140" i="22"/>
  <c r="AU140" i="22"/>
  <c r="AS140" i="22"/>
  <c r="AG140" i="22"/>
  <c r="K140" i="22"/>
  <c r="AW139" i="22"/>
  <c r="AU139" i="22"/>
  <c r="AS139" i="22"/>
  <c r="AG139" i="22"/>
  <c r="L139" i="22"/>
  <c r="K139" i="22"/>
  <c r="AW138" i="22"/>
  <c r="AS138" i="22"/>
  <c r="AG138" i="22"/>
  <c r="T138" i="22"/>
  <c r="L138" i="22"/>
  <c r="K138" i="22"/>
  <c r="B138" i="22"/>
  <c r="AV141" i="22" s="1"/>
  <c r="AW137" i="22"/>
  <c r="AV137" i="22"/>
  <c r="AU137" i="22"/>
  <c r="AS137" i="22"/>
  <c r="AG137" i="22"/>
  <c r="T137" i="22"/>
  <c r="K137" i="22"/>
  <c r="B137" i="22"/>
  <c r="T144" i="22" s="1"/>
  <c r="AW136" i="22"/>
  <c r="AV136" i="22"/>
  <c r="AU136" i="22"/>
  <c r="AS136" i="22"/>
  <c r="AG136" i="22"/>
  <c r="O136" i="22"/>
  <c r="K136" i="22"/>
  <c r="L136" i="22" s="1"/>
  <c r="R136" i="22" s="1"/>
  <c r="B136" i="22"/>
  <c r="AU145" i="22" s="1"/>
  <c r="AZ132" i="22"/>
  <c r="AW132" i="22"/>
  <c r="AV132" i="22"/>
  <c r="AU132" i="22"/>
  <c r="AS132" i="22"/>
  <c r="AG132" i="22"/>
  <c r="AZ131" i="22"/>
  <c r="AW131" i="22"/>
  <c r="AV131" i="22"/>
  <c r="AS131" i="22"/>
  <c r="AG131" i="22"/>
  <c r="K131" i="22"/>
  <c r="L131" i="22" s="1"/>
  <c r="AZ130" i="22"/>
  <c r="AW130" i="22"/>
  <c r="AV130" i="22"/>
  <c r="AU130" i="22"/>
  <c r="AS130" i="22"/>
  <c r="AG130" i="22"/>
  <c r="T130" i="22"/>
  <c r="AZ129" i="22"/>
  <c r="AW129" i="22"/>
  <c r="AV129" i="22"/>
  <c r="AS129" i="22"/>
  <c r="AG129" i="22"/>
  <c r="AZ128" i="22"/>
  <c r="AW128" i="22"/>
  <c r="AV128" i="22"/>
  <c r="AS128" i="22"/>
  <c r="AG128" i="22"/>
  <c r="AZ127" i="22"/>
  <c r="AW127" i="22"/>
  <c r="AU127" i="22"/>
  <c r="AS127" i="22"/>
  <c r="AG127" i="22"/>
  <c r="K127" i="22"/>
  <c r="L127" i="22" s="1"/>
  <c r="AZ126" i="22"/>
  <c r="AW126" i="22"/>
  <c r="AV126" i="22"/>
  <c r="AS126" i="22"/>
  <c r="AG126" i="22"/>
  <c r="T126" i="22"/>
  <c r="AZ125" i="22"/>
  <c r="AW125" i="22"/>
  <c r="AV125" i="22"/>
  <c r="AS125" i="22"/>
  <c r="AG125" i="22"/>
  <c r="K125" i="22"/>
  <c r="L125" i="22" s="1"/>
  <c r="AZ124" i="22"/>
  <c r="AW124" i="22"/>
  <c r="AS124" i="22"/>
  <c r="AG124" i="22"/>
  <c r="T124" i="22"/>
  <c r="AZ123" i="22"/>
  <c r="AW123" i="22"/>
  <c r="AV123" i="22"/>
  <c r="AU123" i="22"/>
  <c r="AS123" i="22"/>
  <c r="AG123" i="22"/>
  <c r="B123" i="22"/>
  <c r="AV124" i="22" s="1"/>
  <c r="AZ122" i="22"/>
  <c r="AW122" i="22"/>
  <c r="AV122" i="22"/>
  <c r="AS122" i="22"/>
  <c r="AG122" i="22"/>
  <c r="T122" i="22"/>
  <c r="B122" i="22"/>
  <c r="T132" i="22" s="1"/>
  <c r="AZ121" i="22"/>
  <c r="AW121" i="22"/>
  <c r="AV121" i="22"/>
  <c r="AU121" i="22"/>
  <c r="AS121" i="22"/>
  <c r="AG121" i="22"/>
  <c r="B121" i="22"/>
  <c r="K122" i="22" s="1"/>
  <c r="L122" i="22" s="1"/>
  <c r="AW116" i="22"/>
  <c r="AS116" i="22"/>
  <c r="AG116" i="22"/>
  <c r="T116" i="22"/>
  <c r="AW115" i="22"/>
  <c r="AS115" i="22"/>
  <c r="AG115" i="22"/>
  <c r="AW114" i="22"/>
  <c r="AU114" i="22"/>
  <c r="AS114" i="22"/>
  <c r="AG114" i="22"/>
  <c r="AW113" i="22"/>
  <c r="AV113" i="22"/>
  <c r="AS113" i="22"/>
  <c r="AG113" i="22"/>
  <c r="T113" i="22"/>
  <c r="AW112" i="22"/>
  <c r="AS112" i="22"/>
  <c r="AG112" i="22"/>
  <c r="AW111" i="22"/>
  <c r="AV111" i="22"/>
  <c r="AS111" i="22"/>
  <c r="AG111" i="22"/>
  <c r="L111" i="22"/>
  <c r="K111" i="22"/>
  <c r="AW110" i="22"/>
  <c r="AV110" i="22"/>
  <c r="AS110" i="22"/>
  <c r="AG110" i="22"/>
  <c r="AW109" i="22"/>
  <c r="AS109" i="22"/>
  <c r="AG109" i="22"/>
  <c r="T109" i="22"/>
  <c r="AW108" i="22"/>
  <c r="AV108" i="22"/>
  <c r="AS108" i="22"/>
  <c r="AG108" i="22"/>
  <c r="AW107" i="22"/>
  <c r="AV107" i="22"/>
  <c r="AS107" i="22"/>
  <c r="AG107" i="22"/>
  <c r="B107" i="22"/>
  <c r="AV116" i="22" s="1"/>
  <c r="AW106" i="22"/>
  <c r="AV106" i="22"/>
  <c r="AS106" i="22"/>
  <c r="AG106" i="22"/>
  <c r="B106" i="22"/>
  <c r="AW105" i="22"/>
  <c r="AU105" i="22"/>
  <c r="AS105" i="22"/>
  <c r="AG105" i="22"/>
  <c r="B105" i="22"/>
  <c r="K110" i="22" s="1"/>
  <c r="L110" i="22" s="1"/>
  <c r="AM100" i="22"/>
  <c r="AL100" i="22"/>
  <c r="AM99" i="22"/>
  <c r="AL99" i="22"/>
  <c r="AM98" i="22"/>
  <c r="AL98" i="22"/>
  <c r="AM97" i="22"/>
  <c r="AL97" i="22"/>
  <c r="K97" i="22"/>
  <c r="AM96" i="22"/>
  <c r="AL96" i="22"/>
  <c r="AM95" i="22"/>
  <c r="AL95" i="22"/>
  <c r="AM94" i="22"/>
  <c r="AL94" i="22"/>
  <c r="AK94" i="22"/>
  <c r="T94" i="22"/>
  <c r="AM93" i="22"/>
  <c r="AL93" i="22"/>
  <c r="AK93" i="22"/>
  <c r="K93" i="22"/>
  <c r="AM92" i="22"/>
  <c r="AL92" i="22"/>
  <c r="K92" i="22"/>
  <c r="D92" i="22"/>
  <c r="D108" i="22" s="1"/>
  <c r="AM91" i="22"/>
  <c r="AL91" i="22"/>
  <c r="B91" i="22"/>
  <c r="AM90" i="22"/>
  <c r="AL90" i="22"/>
  <c r="AK90" i="22"/>
  <c r="K90" i="22"/>
  <c r="L90" i="22" s="1"/>
  <c r="B90" i="22"/>
  <c r="T99" i="22" s="1"/>
  <c r="AM89" i="22"/>
  <c r="AL89" i="22"/>
  <c r="AK89" i="22"/>
  <c r="K89" i="22"/>
  <c r="L89" i="22" s="1"/>
  <c r="B89" i="22"/>
  <c r="K95" i="22" s="1"/>
  <c r="L95" i="22" s="1"/>
  <c r="AT84" i="22"/>
  <c r="AR84" i="22"/>
  <c r="AP84" i="22"/>
  <c r="AA84" i="22"/>
  <c r="AT83" i="22"/>
  <c r="AP83" i="22"/>
  <c r="AA83" i="22"/>
  <c r="K83" i="22"/>
  <c r="D83" i="22"/>
  <c r="AT82" i="22"/>
  <c r="AR82" i="22"/>
  <c r="AP82" i="22"/>
  <c r="AA82" i="22"/>
  <c r="K82" i="22"/>
  <c r="AT81" i="22"/>
  <c r="AS81" i="22"/>
  <c r="AP81" i="22"/>
  <c r="AA81" i="22"/>
  <c r="AT80" i="22"/>
  <c r="AS80" i="22"/>
  <c r="AP80" i="22"/>
  <c r="AA80" i="22"/>
  <c r="D80" i="22"/>
  <c r="AT79" i="22"/>
  <c r="AS79" i="22"/>
  <c r="AP79" i="22"/>
  <c r="AA79" i="22"/>
  <c r="K79" i="22"/>
  <c r="AT78" i="22"/>
  <c r="AS78" i="22"/>
  <c r="AR78" i="22"/>
  <c r="AP78" i="22"/>
  <c r="AA78" i="22"/>
  <c r="K78" i="22"/>
  <c r="AT77" i="22"/>
  <c r="AS77" i="22"/>
  <c r="AR77" i="22"/>
  <c r="AP77" i="22"/>
  <c r="AA77" i="22"/>
  <c r="AT76" i="22"/>
  <c r="AS76" i="22"/>
  <c r="AP76" i="22"/>
  <c r="AA76" i="22"/>
  <c r="K76" i="22"/>
  <c r="D76" i="22"/>
  <c r="E77" i="22" s="1"/>
  <c r="H76" i="22" s="1"/>
  <c r="I76" i="22" s="1"/>
  <c r="J76" i="22" s="1"/>
  <c r="AT75" i="22"/>
  <c r="AS75" i="22"/>
  <c r="AR75" i="22"/>
  <c r="AP75" i="22"/>
  <c r="AA75" i="22"/>
  <c r="K75" i="22"/>
  <c r="B75" i="22"/>
  <c r="AS84" i="22" s="1"/>
  <c r="AT74" i="22"/>
  <c r="AS74" i="22"/>
  <c r="AR74" i="22"/>
  <c r="AP74" i="22"/>
  <c r="AA74" i="22"/>
  <c r="B74" i="22"/>
  <c r="AT73" i="22"/>
  <c r="AS73" i="22"/>
  <c r="AR73" i="22"/>
  <c r="AP73" i="22"/>
  <c r="AA73" i="22"/>
  <c r="K73" i="22"/>
  <c r="L73" i="22" s="1"/>
  <c r="D73" i="22"/>
  <c r="E74" i="22" s="1"/>
  <c r="H73" i="22" s="1"/>
  <c r="I73" i="22" s="1"/>
  <c r="J73" i="22" s="1"/>
  <c r="B73" i="22"/>
  <c r="K84" i="22" s="1"/>
  <c r="D70" i="22"/>
  <c r="D85" i="22" s="1"/>
  <c r="D101" i="22" s="1"/>
  <c r="D117" i="22" s="1"/>
  <c r="D133" i="22" s="1"/>
  <c r="D148" i="22" s="1"/>
  <c r="AT69" i="22"/>
  <c r="AS69" i="22"/>
  <c r="AR69" i="22"/>
  <c r="AP69" i="22"/>
  <c r="AA69" i="22"/>
  <c r="T69" i="22"/>
  <c r="AT68" i="22"/>
  <c r="AS68" i="22"/>
  <c r="AP68" i="22"/>
  <c r="AA68" i="22"/>
  <c r="I68" i="22"/>
  <c r="J68" i="22" s="1"/>
  <c r="AT67" i="22"/>
  <c r="AR67" i="22"/>
  <c r="AP67" i="22"/>
  <c r="AA67" i="22"/>
  <c r="T67" i="22"/>
  <c r="AT66" i="22"/>
  <c r="AS66" i="22"/>
  <c r="AR66" i="22"/>
  <c r="AP66" i="22"/>
  <c r="AA66" i="22"/>
  <c r="T66" i="22"/>
  <c r="E66" i="22"/>
  <c r="AT65" i="22"/>
  <c r="AS65" i="22"/>
  <c r="AP65" i="22"/>
  <c r="AA65" i="22"/>
  <c r="H65" i="22"/>
  <c r="I65" i="22" s="1"/>
  <c r="J65" i="22" s="1"/>
  <c r="D65" i="22"/>
  <c r="AT64" i="22"/>
  <c r="AP64" i="22"/>
  <c r="AA64" i="22"/>
  <c r="T64" i="22"/>
  <c r="K64" i="22"/>
  <c r="L64" i="22" s="1"/>
  <c r="R64" i="22" s="1"/>
  <c r="AT63" i="22"/>
  <c r="AR63" i="22"/>
  <c r="AP63" i="22"/>
  <c r="AA63" i="22"/>
  <c r="T63" i="22"/>
  <c r="K63" i="22"/>
  <c r="L63" i="22" s="1"/>
  <c r="D63" i="22"/>
  <c r="E64" i="22" s="1"/>
  <c r="H63" i="22" s="1"/>
  <c r="I63" i="22" s="1"/>
  <c r="J63" i="22" s="1"/>
  <c r="AT62" i="22"/>
  <c r="AS62" i="22"/>
  <c r="AR62" i="22"/>
  <c r="AP62" i="22"/>
  <c r="AA62" i="22"/>
  <c r="AT61" i="22"/>
  <c r="AP61" i="22"/>
  <c r="AA61" i="22"/>
  <c r="T61" i="22"/>
  <c r="K61" i="22"/>
  <c r="L61" i="22" s="1"/>
  <c r="R61" i="22" s="1"/>
  <c r="I61" i="22"/>
  <c r="J61" i="22" s="1"/>
  <c r="D61" i="22"/>
  <c r="E62" i="22" s="1"/>
  <c r="H61" i="22" s="1"/>
  <c r="AT60" i="22"/>
  <c r="AR60" i="22"/>
  <c r="AP60" i="22"/>
  <c r="AA60" i="22"/>
  <c r="T60" i="22"/>
  <c r="K60" i="22"/>
  <c r="L60" i="22" s="1"/>
  <c r="D60" i="22"/>
  <c r="E61" i="22" s="1"/>
  <c r="H60" i="22" s="1"/>
  <c r="I60" i="22" s="1"/>
  <c r="J60" i="22" s="1"/>
  <c r="B60" i="22"/>
  <c r="AS64" i="22" s="1"/>
  <c r="AT59" i="22"/>
  <c r="AS59" i="22"/>
  <c r="AR59" i="22"/>
  <c r="AP59" i="22"/>
  <c r="AA59" i="22"/>
  <c r="B59" i="22"/>
  <c r="T62" i="22" s="1"/>
  <c r="AT58" i="22"/>
  <c r="AR58" i="22"/>
  <c r="AP58" i="22"/>
  <c r="AA58" i="22"/>
  <c r="T58" i="22"/>
  <c r="B58" i="22"/>
  <c r="AR64" i="22" s="1"/>
  <c r="D54" i="22"/>
  <c r="AT53" i="22"/>
  <c r="AR53" i="22"/>
  <c r="AP53" i="22"/>
  <c r="AG53" i="22"/>
  <c r="AA53" i="22"/>
  <c r="K53" i="22"/>
  <c r="L53" i="22" s="1"/>
  <c r="H53" i="22"/>
  <c r="I53" i="22" s="1"/>
  <c r="J53" i="22" s="1"/>
  <c r="E53" i="22"/>
  <c r="H52" i="22" s="1"/>
  <c r="I52" i="22" s="1"/>
  <c r="J52" i="22" s="1"/>
  <c r="D53" i="22"/>
  <c r="E54" i="22" s="1"/>
  <c r="AT52" i="22"/>
  <c r="AS52" i="22"/>
  <c r="AP52" i="22"/>
  <c r="AG52" i="22"/>
  <c r="AA52" i="22"/>
  <c r="T52" i="22"/>
  <c r="E52" i="22"/>
  <c r="D52" i="22"/>
  <c r="D68" i="22" s="1"/>
  <c r="E69" i="22" s="1"/>
  <c r="H68" i="22" s="1"/>
  <c r="AT51" i="22"/>
  <c r="AS51" i="22"/>
  <c r="AR51" i="22"/>
  <c r="AP51" i="22"/>
  <c r="AG51" i="22"/>
  <c r="AA51" i="22"/>
  <c r="H51" i="22"/>
  <c r="I51" i="22" s="1"/>
  <c r="J51" i="22" s="1"/>
  <c r="D51" i="22"/>
  <c r="D67" i="22" s="1"/>
  <c r="AT50" i="22"/>
  <c r="AP50" i="22"/>
  <c r="AG50" i="22"/>
  <c r="AA50" i="22"/>
  <c r="K50" i="22"/>
  <c r="L50" i="22" s="1"/>
  <c r="D50" i="22"/>
  <c r="AT49" i="22"/>
  <c r="AS49" i="22"/>
  <c r="AP49" i="22"/>
  <c r="AG49" i="22"/>
  <c r="AA49" i="22"/>
  <c r="D49" i="22"/>
  <c r="E50" i="22" s="1"/>
  <c r="H49" i="22" s="1"/>
  <c r="I49" i="22" s="1"/>
  <c r="J49" i="22" s="1"/>
  <c r="AT48" i="22"/>
  <c r="AP48" i="22"/>
  <c r="AG48" i="22"/>
  <c r="AA48" i="22"/>
  <c r="T48" i="22"/>
  <c r="E48" i="22"/>
  <c r="H47" i="22" s="1"/>
  <c r="I47" i="22" s="1"/>
  <c r="J47" i="22" s="1"/>
  <c r="D48" i="22"/>
  <c r="AT47" i="22"/>
  <c r="AR47" i="22"/>
  <c r="AP47" i="22"/>
  <c r="AG47" i="22"/>
  <c r="AA47" i="22"/>
  <c r="D47" i="22"/>
  <c r="AT46" i="22"/>
  <c r="AP46" i="22"/>
  <c r="AG46" i="22"/>
  <c r="AA46" i="22"/>
  <c r="T46" i="22"/>
  <c r="E46" i="22"/>
  <c r="H45" i="22" s="1"/>
  <c r="I45" i="22" s="1"/>
  <c r="J45" i="22" s="1"/>
  <c r="D46" i="22"/>
  <c r="E47" i="22" s="1"/>
  <c r="H46" i="22" s="1"/>
  <c r="I46" i="22" s="1"/>
  <c r="J46" i="22" s="1"/>
  <c r="AT45" i="22"/>
  <c r="AS45" i="22"/>
  <c r="AP45" i="22"/>
  <c r="AG45" i="22"/>
  <c r="AA45" i="22"/>
  <c r="T45" i="22"/>
  <c r="E45" i="22"/>
  <c r="D45" i="22"/>
  <c r="AT44" i="22"/>
  <c r="AS44" i="22"/>
  <c r="AP44" i="22"/>
  <c r="AG44" i="22"/>
  <c r="AA44" i="22"/>
  <c r="R44" i="22"/>
  <c r="K44" i="22"/>
  <c r="L44" i="22" s="1"/>
  <c r="H44" i="22"/>
  <c r="I44" i="22" s="1"/>
  <c r="J44" i="22" s="1"/>
  <c r="D44" i="22"/>
  <c r="B44" i="22"/>
  <c r="AS46" i="22" s="1"/>
  <c r="AT43" i="22"/>
  <c r="AS43" i="22"/>
  <c r="AP43" i="22"/>
  <c r="AG43" i="22"/>
  <c r="AA43" i="22"/>
  <c r="T43" i="22"/>
  <c r="K43" i="22"/>
  <c r="L43" i="22" s="1"/>
  <c r="E43" i="22"/>
  <c r="H42" i="22" s="1"/>
  <c r="I42" i="22" s="1"/>
  <c r="J42" i="22" s="1"/>
  <c r="D43" i="22"/>
  <c r="B43" i="22"/>
  <c r="T53" i="22" s="1"/>
  <c r="AT42" i="22"/>
  <c r="AS42" i="22"/>
  <c r="AP42" i="22"/>
  <c r="AG42" i="22"/>
  <c r="AA42" i="22"/>
  <c r="T42" i="22"/>
  <c r="D42" i="22"/>
  <c r="D58" i="22" s="1"/>
  <c r="E59" i="22" s="1"/>
  <c r="H58" i="22" s="1"/>
  <c r="I58" i="22" s="1"/>
  <c r="J58" i="22" s="1"/>
  <c r="B42" i="22"/>
  <c r="AR52" i="22" s="1"/>
  <c r="E38" i="22"/>
  <c r="AT37" i="22"/>
  <c r="AP37" i="22"/>
  <c r="AA37" i="22"/>
  <c r="H37" i="22"/>
  <c r="I37" i="22" s="1"/>
  <c r="J37" i="22" s="1"/>
  <c r="E37" i="22"/>
  <c r="AT36" i="22"/>
  <c r="AS36" i="22"/>
  <c r="AP36" i="22"/>
  <c r="AA36" i="22"/>
  <c r="J36" i="22"/>
  <c r="I36" i="22"/>
  <c r="H36" i="22"/>
  <c r="E36" i="22"/>
  <c r="H35" i="22" s="1"/>
  <c r="AT35" i="22"/>
  <c r="AP35" i="22"/>
  <c r="AA35" i="22"/>
  <c r="T35" i="22"/>
  <c r="I35" i="22"/>
  <c r="J35" i="22" s="1"/>
  <c r="E35" i="22"/>
  <c r="AT34" i="22"/>
  <c r="AP34" i="22"/>
  <c r="AA34" i="22"/>
  <c r="T34" i="22"/>
  <c r="J34" i="22"/>
  <c r="I34" i="22"/>
  <c r="H34" i="22"/>
  <c r="E34" i="22"/>
  <c r="AT33" i="22"/>
  <c r="AP33" i="22"/>
  <c r="AA33" i="22"/>
  <c r="I33" i="22"/>
  <c r="J33" i="22" s="1"/>
  <c r="H33" i="22"/>
  <c r="E33" i="22"/>
  <c r="AT32" i="22"/>
  <c r="AP32" i="22"/>
  <c r="AA32" i="22"/>
  <c r="T32" i="22"/>
  <c r="I32" i="22"/>
  <c r="J32" i="22" s="1"/>
  <c r="H32" i="22"/>
  <c r="E32" i="22"/>
  <c r="H31" i="22" s="1"/>
  <c r="I31" i="22" s="1"/>
  <c r="J31" i="22" s="1"/>
  <c r="AT31" i="22"/>
  <c r="AP31" i="22"/>
  <c r="AA31" i="22"/>
  <c r="T31" i="22"/>
  <c r="E31" i="22"/>
  <c r="AT30" i="22"/>
  <c r="AR30" i="22"/>
  <c r="AP30" i="22"/>
  <c r="AA30" i="22"/>
  <c r="T30" i="22"/>
  <c r="K30" i="22"/>
  <c r="L30" i="22" s="1"/>
  <c r="R30" i="22" s="1"/>
  <c r="H30" i="22"/>
  <c r="I30" i="22" s="1"/>
  <c r="J30" i="22" s="1"/>
  <c r="E30" i="22"/>
  <c r="H29" i="22" s="1"/>
  <c r="I29" i="22" s="1"/>
  <c r="J29" i="22" s="1"/>
  <c r="AT29" i="22"/>
  <c r="AR29" i="22"/>
  <c r="AP29" i="22"/>
  <c r="AA29" i="22"/>
  <c r="T29" i="22"/>
  <c r="K29" i="22"/>
  <c r="L29" i="22" s="1"/>
  <c r="E29" i="22"/>
  <c r="H28" i="22" s="1"/>
  <c r="I28" i="22" s="1"/>
  <c r="AT28" i="22"/>
  <c r="AP28" i="22"/>
  <c r="AA28" i="22"/>
  <c r="K28" i="22"/>
  <c r="L28" i="22" s="1"/>
  <c r="J28" i="22"/>
  <c r="E28" i="22"/>
  <c r="B28" i="22"/>
  <c r="AT27" i="22"/>
  <c r="AP27" i="22"/>
  <c r="AA27" i="22"/>
  <c r="T27" i="22"/>
  <c r="K27" i="22"/>
  <c r="L27" i="22" s="1"/>
  <c r="H27" i="22"/>
  <c r="I27" i="22" s="1"/>
  <c r="J27" i="22" s="1"/>
  <c r="E27" i="22"/>
  <c r="B27" i="22"/>
  <c r="T36" i="22" s="1"/>
  <c r="AT26" i="22"/>
  <c r="AS26" i="22"/>
  <c r="AP26" i="22"/>
  <c r="AA26" i="22"/>
  <c r="T26" i="22"/>
  <c r="H26" i="22"/>
  <c r="I26" i="22" s="1"/>
  <c r="J26" i="22" s="1"/>
  <c r="B26" i="22"/>
  <c r="AR35" i="22" s="1"/>
  <c r="AW147" i="21"/>
  <c r="AS147" i="21"/>
  <c r="AG147" i="21"/>
  <c r="T147" i="21"/>
  <c r="AW146" i="21"/>
  <c r="AU146" i="21"/>
  <c r="AS146" i="21"/>
  <c r="AG146" i="21"/>
  <c r="T146" i="21"/>
  <c r="AW145" i="21"/>
  <c r="AS145" i="21"/>
  <c r="AG145" i="21"/>
  <c r="AW144" i="21"/>
  <c r="AS144" i="21"/>
  <c r="AG144" i="21"/>
  <c r="T144" i="21"/>
  <c r="AW143" i="21"/>
  <c r="AU143" i="21"/>
  <c r="AS143" i="21"/>
  <c r="AG143" i="21"/>
  <c r="T143" i="21"/>
  <c r="AW142" i="21"/>
  <c r="AV142" i="21"/>
  <c r="AU142" i="21"/>
  <c r="AS142" i="21"/>
  <c r="AG142" i="21"/>
  <c r="K142" i="21"/>
  <c r="L142" i="21" s="1"/>
  <c r="AW141" i="21"/>
  <c r="AV141" i="21"/>
  <c r="AS141" i="21"/>
  <c r="AG141" i="21"/>
  <c r="AW140" i="21"/>
  <c r="AS140" i="21"/>
  <c r="AG140" i="21"/>
  <c r="T140" i="21"/>
  <c r="AW139" i="21"/>
  <c r="AV139" i="21"/>
  <c r="AU139" i="21"/>
  <c r="AS139" i="21"/>
  <c r="AG139" i="21"/>
  <c r="L139" i="21"/>
  <c r="K139" i="21"/>
  <c r="AW138" i="21"/>
  <c r="AV138" i="21"/>
  <c r="AS138" i="21"/>
  <c r="AG138" i="21"/>
  <c r="B138" i="21"/>
  <c r="AV145" i="21" s="1"/>
  <c r="AW137" i="21"/>
  <c r="AU137" i="21"/>
  <c r="AS137" i="21"/>
  <c r="AG137" i="21"/>
  <c r="T137" i="21"/>
  <c r="K137" i="21"/>
  <c r="L137" i="21" s="1"/>
  <c r="B137" i="21"/>
  <c r="T142" i="21" s="1"/>
  <c r="AW136" i="21"/>
  <c r="AV136" i="21"/>
  <c r="AS136" i="21"/>
  <c r="AG136" i="21"/>
  <c r="T136" i="21"/>
  <c r="B136" i="21"/>
  <c r="AU141" i="21" s="1"/>
  <c r="AZ132" i="21"/>
  <c r="AW132" i="21"/>
  <c r="AV132" i="21"/>
  <c r="AS132" i="21"/>
  <c r="AG132" i="21"/>
  <c r="AZ131" i="21"/>
  <c r="AW131" i="21"/>
  <c r="AS131" i="21"/>
  <c r="AG131" i="21"/>
  <c r="K131" i="21"/>
  <c r="L131" i="21" s="1"/>
  <c r="AZ130" i="21"/>
  <c r="AW130" i="21"/>
  <c r="AU130" i="21"/>
  <c r="AS130" i="21"/>
  <c r="AG130" i="21"/>
  <c r="AZ129" i="21"/>
  <c r="AW129" i="21"/>
  <c r="AV129" i="21"/>
  <c r="AU129" i="21"/>
  <c r="AS129" i="21"/>
  <c r="AG129" i="21"/>
  <c r="AZ128" i="21"/>
  <c r="AW128" i="21"/>
  <c r="AV128" i="21"/>
  <c r="AU128" i="21"/>
  <c r="AS128" i="21"/>
  <c r="AG128" i="21"/>
  <c r="T128" i="21"/>
  <c r="AZ127" i="21"/>
  <c r="AW127" i="21"/>
  <c r="AS127" i="21"/>
  <c r="AG127" i="21"/>
  <c r="T127" i="21"/>
  <c r="K127" i="21"/>
  <c r="L127" i="21" s="1"/>
  <c r="R127" i="21" s="1"/>
  <c r="AZ126" i="21"/>
  <c r="AW126" i="21"/>
  <c r="AS126" i="21"/>
  <c r="AG126" i="21"/>
  <c r="T126" i="21"/>
  <c r="AZ125" i="21"/>
  <c r="AW125" i="21"/>
  <c r="AV125" i="21"/>
  <c r="AS125" i="21"/>
  <c r="AG125" i="21"/>
  <c r="T125" i="21"/>
  <c r="L125" i="21"/>
  <c r="K125" i="21"/>
  <c r="AZ124" i="21"/>
  <c r="AW124" i="21"/>
  <c r="AV124" i="21"/>
  <c r="AS124" i="21"/>
  <c r="AG124" i="21"/>
  <c r="T124" i="21"/>
  <c r="K124" i="21"/>
  <c r="L124" i="21" s="1"/>
  <c r="AZ123" i="21"/>
  <c r="AW123" i="21"/>
  <c r="AV123" i="21"/>
  <c r="AS123" i="21"/>
  <c r="AG123" i="21"/>
  <c r="T123" i="21"/>
  <c r="K123" i="21"/>
  <c r="L123" i="21" s="1"/>
  <c r="B123" i="21"/>
  <c r="AV126" i="21" s="1"/>
  <c r="AZ122" i="21"/>
  <c r="AW122" i="21"/>
  <c r="AV122" i="21"/>
  <c r="AS122" i="21"/>
  <c r="AG122" i="21"/>
  <c r="T122" i="21"/>
  <c r="K122" i="21"/>
  <c r="L122" i="21" s="1"/>
  <c r="B122" i="21"/>
  <c r="T132" i="21" s="1"/>
  <c r="AZ121" i="21"/>
  <c r="AW121" i="21"/>
  <c r="AV121" i="21"/>
  <c r="AS121" i="21"/>
  <c r="AG121" i="21"/>
  <c r="T121" i="21"/>
  <c r="K121" i="21"/>
  <c r="L121" i="21" s="1"/>
  <c r="B121" i="21"/>
  <c r="AU131" i="21" s="1"/>
  <c r="AW116" i="21"/>
  <c r="AS116" i="21"/>
  <c r="AG116" i="21"/>
  <c r="T116" i="21"/>
  <c r="AW115" i="21"/>
  <c r="AV115" i="21"/>
  <c r="AU115" i="21"/>
  <c r="AS115" i="21"/>
  <c r="AG115" i="21"/>
  <c r="AW114" i="21"/>
  <c r="AS114" i="21"/>
  <c r="AG114" i="21"/>
  <c r="AW113" i="21"/>
  <c r="AV113" i="21"/>
  <c r="AS113" i="21"/>
  <c r="AG113" i="21"/>
  <c r="T113" i="21"/>
  <c r="AW112" i="21"/>
  <c r="AV112" i="21"/>
  <c r="AU112" i="21"/>
  <c r="AS112" i="21"/>
  <c r="AG112" i="21"/>
  <c r="AW111" i="21"/>
  <c r="AS111" i="21"/>
  <c r="AG111" i="21"/>
  <c r="AW110" i="21"/>
  <c r="AS110" i="21"/>
  <c r="AG110" i="21"/>
  <c r="T110" i="21"/>
  <c r="AW109" i="21"/>
  <c r="AV109" i="21"/>
  <c r="AU109" i="21"/>
  <c r="AS109" i="21"/>
  <c r="AG109" i="21"/>
  <c r="AW108" i="21"/>
  <c r="AS108" i="21"/>
  <c r="AG108" i="21"/>
  <c r="AW107" i="21"/>
  <c r="AS107" i="21"/>
  <c r="AG107" i="21"/>
  <c r="T107" i="21"/>
  <c r="B107" i="21"/>
  <c r="AV114" i="21" s="1"/>
  <c r="AW106" i="21"/>
  <c r="AV106" i="21"/>
  <c r="AU106" i="21"/>
  <c r="AS106" i="21"/>
  <c r="AG106" i="21"/>
  <c r="B106" i="21"/>
  <c r="T115" i="21" s="1"/>
  <c r="AW105" i="21"/>
  <c r="AS105" i="21"/>
  <c r="AG105" i="21"/>
  <c r="B105" i="21"/>
  <c r="AU111" i="21" s="1"/>
  <c r="AM100" i="21"/>
  <c r="K100" i="21"/>
  <c r="AM99" i="21"/>
  <c r="AL99" i="21"/>
  <c r="AM98" i="21"/>
  <c r="K98" i="21"/>
  <c r="AM97" i="21"/>
  <c r="AL97" i="21"/>
  <c r="AK97" i="21"/>
  <c r="AM96" i="21"/>
  <c r="AL96" i="21"/>
  <c r="AM95" i="21"/>
  <c r="K95" i="21"/>
  <c r="AM94" i="21"/>
  <c r="AL94" i="21"/>
  <c r="AM93" i="21"/>
  <c r="K93" i="21"/>
  <c r="L93" i="21" s="1"/>
  <c r="AM92" i="21"/>
  <c r="AL92" i="21"/>
  <c r="AK92" i="21"/>
  <c r="AM91" i="21"/>
  <c r="AL91" i="21"/>
  <c r="B91" i="21"/>
  <c r="AL100" i="21" s="1"/>
  <c r="AM90" i="21"/>
  <c r="AL90" i="21"/>
  <c r="AK90" i="21"/>
  <c r="B90" i="21"/>
  <c r="T98" i="21" s="1"/>
  <c r="AM89" i="21"/>
  <c r="AL89" i="21"/>
  <c r="B89" i="21"/>
  <c r="AK98" i="21" s="1"/>
  <c r="AT84" i="21"/>
  <c r="AS84" i="21"/>
  <c r="AP84" i="21"/>
  <c r="AA84" i="21"/>
  <c r="AT83" i="21"/>
  <c r="AR83" i="21"/>
  <c r="AP83" i="21"/>
  <c r="AA83" i="21"/>
  <c r="D83" i="21"/>
  <c r="AT82" i="21"/>
  <c r="AP82" i="21"/>
  <c r="AA82" i="21"/>
  <c r="K82" i="21"/>
  <c r="L82" i="21" s="1"/>
  <c r="AT81" i="21"/>
  <c r="AS81" i="21"/>
  <c r="AP81" i="21"/>
  <c r="AA81" i="21"/>
  <c r="AT80" i="21"/>
  <c r="AR80" i="21"/>
  <c r="AP80" i="21"/>
  <c r="AA80" i="21"/>
  <c r="AT79" i="21"/>
  <c r="AS79" i="21"/>
  <c r="AP79" i="21"/>
  <c r="AA79" i="21"/>
  <c r="T79" i="21"/>
  <c r="K79" i="21"/>
  <c r="L79" i="21" s="1"/>
  <c r="AT78" i="21"/>
  <c r="AS78" i="21"/>
  <c r="AR78" i="21"/>
  <c r="AP78" i="21"/>
  <c r="AA78" i="21"/>
  <c r="AT77" i="21"/>
  <c r="AP77" i="21"/>
  <c r="AA77" i="21"/>
  <c r="T77" i="21"/>
  <c r="K77" i="21"/>
  <c r="L77" i="21" s="1"/>
  <c r="R77" i="21" s="1"/>
  <c r="AT76" i="21"/>
  <c r="AS76" i="21"/>
  <c r="AP76" i="21"/>
  <c r="AA76" i="21"/>
  <c r="T76" i="21"/>
  <c r="K76" i="21"/>
  <c r="L76" i="21" s="1"/>
  <c r="AT75" i="21"/>
  <c r="AS75" i="21"/>
  <c r="AR75" i="21"/>
  <c r="AP75" i="21"/>
  <c r="AA75" i="21"/>
  <c r="B75" i="21"/>
  <c r="AS77" i="21" s="1"/>
  <c r="AT74" i="21"/>
  <c r="AR74" i="21"/>
  <c r="AP74" i="21"/>
  <c r="AA74" i="21"/>
  <c r="K74" i="21"/>
  <c r="L74" i="21" s="1"/>
  <c r="R74" i="21" s="1"/>
  <c r="B74" i="21"/>
  <c r="AT73" i="21"/>
  <c r="AP73" i="21"/>
  <c r="AA73" i="21"/>
  <c r="L73" i="21"/>
  <c r="K73" i="21"/>
  <c r="B73" i="21"/>
  <c r="K84" i="21" s="1"/>
  <c r="L84" i="21" s="1"/>
  <c r="R84" i="21" s="1"/>
  <c r="AT69" i="21"/>
  <c r="AP69" i="21"/>
  <c r="AA69" i="21"/>
  <c r="L69" i="21"/>
  <c r="K69" i="21"/>
  <c r="AT68" i="21"/>
  <c r="AP68" i="21"/>
  <c r="AA68" i="21"/>
  <c r="I68" i="21"/>
  <c r="J68" i="21" s="1"/>
  <c r="H68" i="21"/>
  <c r="AT67" i="21"/>
  <c r="AR67" i="21"/>
  <c r="AP67" i="21"/>
  <c r="AA67" i="21"/>
  <c r="AT66" i="21"/>
  <c r="AP66" i="21"/>
  <c r="AA66" i="21"/>
  <c r="T66" i="21"/>
  <c r="K66" i="21"/>
  <c r="L66" i="21" s="1"/>
  <c r="AT65" i="21"/>
  <c r="AP65" i="21"/>
  <c r="AA65" i="21"/>
  <c r="AT64" i="21"/>
  <c r="AP64" i="21"/>
  <c r="AA64" i="21"/>
  <c r="K64" i="21"/>
  <c r="L64" i="21" s="1"/>
  <c r="AT63" i="21"/>
  <c r="AP63" i="21"/>
  <c r="AA63" i="21"/>
  <c r="K63" i="21"/>
  <c r="L63" i="21" s="1"/>
  <c r="D63" i="21"/>
  <c r="AT62" i="21"/>
  <c r="AP62" i="21"/>
  <c r="AA62" i="21"/>
  <c r="L62" i="21"/>
  <c r="K62" i="21"/>
  <c r="AT61" i="21"/>
  <c r="AR61" i="21"/>
  <c r="AP61" i="21"/>
  <c r="AA61" i="21"/>
  <c r="AT60" i="21"/>
  <c r="AP60" i="21"/>
  <c r="AA60" i="21"/>
  <c r="T60" i="21"/>
  <c r="D60" i="21"/>
  <c r="B60" i="21"/>
  <c r="AT59" i="21"/>
  <c r="AR59" i="21"/>
  <c r="AP59" i="21"/>
  <c r="AA59" i="21"/>
  <c r="T59" i="21"/>
  <c r="L59" i="21"/>
  <c r="K59" i="21"/>
  <c r="B59" i="21"/>
  <c r="T62" i="21" s="1"/>
  <c r="AT58" i="21"/>
  <c r="AP58" i="21"/>
  <c r="AA58" i="21"/>
  <c r="T58" i="21"/>
  <c r="B58" i="21"/>
  <c r="AR65" i="21" s="1"/>
  <c r="D54" i="21"/>
  <c r="D70" i="21" s="1"/>
  <c r="D85" i="21" s="1"/>
  <c r="D101" i="21" s="1"/>
  <c r="D117" i="21" s="1"/>
  <c r="D133" i="21" s="1"/>
  <c r="D148" i="21" s="1"/>
  <c r="AT53" i="21"/>
  <c r="AS53" i="21"/>
  <c r="AP53" i="21"/>
  <c r="AG53" i="21"/>
  <c r="AA53" i="21"/>
  <c r="K53" i="21"/>
  <c r="L53" i="21" s="1"/>
  <c r="E53" i="21"/>
  <c r="H52" i="21" s="1"/>
  <c r="I52" i="21" s="1"/>
  <c r="J52" i="21" s="1"/>
  <c r="D53" i="21"/>
  <c r="AT52" i="21"/>
  <c r="AP52" i="21"/>
  <c r="AG52" i="21"/>
  <c r="AA52" i="21"/>
  <c r="D52" i="21"/>
  <c r="D68" i="21" s="1"/>
  <c r="E69" i="21" s="1"/>
  <c r="AT51" i="21"/>
  <c r="AR51" i="21"/>
  <c r="AP51" i="21"/>
  <c r="AG51" i="21"/>
  <c r="AA51" i="21"/>
  <c r="H51" i="21"/>
  <c r="I51" i="21" s="1"/>
  <c r="J51" i="21" s="1"/>
  <c r="E51" i="21"/>
  <c r="H50" i="21" s="1"/>
  <c r="I50" i="21" s="1"/>
  <c r="J50" i="21" s="1"/>
  <c r="D51" i="21"/>
  <c r="E52" i="21" s="1"/>
  <c r="AT50" i="21"/>
  <c r="AS50" i="21"/>
  <c r="AP50" i="21"/>
  <c r="AG50" i="21"/>
  <c r="AA50" i="21"/>
  <c r="D50" i="21"/>
  <c r="D66" i="21" s="1"/>
  <c r="D81" i="21" s="1"/>
  <c r="AT49" i="21"/>
  <c r="AP49" i="21"/>
  <c r="AG49" i="21"/>
  <c r="AA49" i="21"/>
  <c r="D49" i="21"/>
  <c r="E50" i="21" s="1"/>
  <c r="H49" i="21" s="1"/>
  <c r="I49" i="21" s="1"/>
  <c r="J49" i="21" s="1"/>
  <c r="AT48" i="21"/>
  <c r="AS48" i="21"/>
  <c r="AR48" i="21"/>
  <c r="AP48" i="21"/>
  <c r="AG48" i="21"/>
  <c r="AA48" i="21"/>
  <c r="D48" i="21"/>
  <c r="AT47" i="21"/>
  <c r="AR47" i="21"/>
  <c r="AP47" i="21"/>
  <c r="AG47" i="21"/>
  <c r="AA47" i="21"/>
  <c r="K47" i="21"/>
  <c r="L47" i="21" s="1"/>
  <c r="D47" i="21"/>
  <c r="E48" i="21" s="1"/>
  <c r="H47" i="21" s="1"/>
  <c r="I47" i="21" s="1"/>
  <c r="J47" i="21" s="1"/>
  <c r="AT46" i="21"/>
  <c r="AP46" i="21"/>
  <c r="AG46" i="21"/>
  <c r="AA46" i="21"/>
  <c r="T46" i="21"/>
  <c r="E46" i="21"/>
  <c r="H45" i="21" s="1"/>
  <c r="I45" i="21" s="1"/>
  <c r="J45" i="21" s="1"/>
  <c r="D46" i="21"/>
  <c r="AT45" i="21"/>
  <c r="AS45" i="21"/>
  <c r="AR45" i="21"/>
  <c r="AP45" i="21"/>
  <c r="AG45" i="21"/>
  <c r="AA45" i="21"/>
  <c r="L45" i="21"/>
  <c r="R45" i="21" s="1"/>
  <c r="K45" i="21"/>
  <c r="D45" i="21"/>
  <c r="D61" i="21" s="1"/>
  <c r="AT44" i="21"/>
  <c r="AS44" i="21"/>
  <c r="AP44" i="21"/>
  <c r="AG44" i="21"/>
  <c r="AA44" i="21"/>
  <c r="T44" i="21"/>
  <c r="K44" i="21"/>
  <c r="L44" i="21" s="1"/>
  <c r="D44" i="21"/>
  <c r="E45" i="21" s="1"/>
  <c r="H44" i="21" s="1"/>
  <c r="I44" i="21" s="1"/>
  <c r="J44" i="21" s="1"/>
  <c r="B44" i="21"/>
  <c r="AS47" i="21" s="1"/>
  <c r="AT43" i="21"/>
  <c r="AS43" i="21"/>
  <c r="AR43" i="21"/>
  <c r="AP43" i="21"/>
  <c r="AG43" i="21"/>
  <c r="AA43" i="21"/>
  <c r="D43" i="21"/>
  <c r="B43" i="21"/>
  <c r="AT42" i="21"/>
  <c r="AS42" i="21"/>
  <c r="AR42" i="21"/>
  <c r="AP42" i="21"/>
  <c r="AG42" i="21"/>
  <c r="AA42" i="21"/>
  <c r="D42" i="21"/>
  <c r="D58" i="21" s="1"/>
  <c r="B42" i="21"/>
  <c r="AR50" i="21" s="1"/>
  <c r="E38" i="21"/>
  <c r="AT37" i="21"/>
  <c r="AS37" i="21"/>
  <c r="AP37" i="21"/>
  <c r="AA37" i="21"/>
  <c r="H37" i="21"/>
  <c r="I37" i="21" s="1"/>
  <c r="J37" i="21" s="1"/>
  <c r="E37" i="21"/>
  <c r="H36" i="21" s="1"/>
  <c r="I36" i="21" s="1"/>
  <c r="J36" i="21" s="1"/>
  <c r="AT36" i="21"/>
  <c r="AS36" i="21"/>
  <c r="AP36" i="21"/>
  <c r="AA36" i="21"/>
  <c r="E36" i="21"/>
  <c r="AT35" i="21"/>
  <c r="AP35" i="21"/>
  <c r="AA35" i="21"/>
  <c r="I35" i="21"/>
  <c r="J35" i="21" s="1"/>
  <c r="H35" i="21"/>
  <c r="E35" i="21"/>
  <c r="H34" i="21" s="1"/>
  <c r="I34" i="21" s="1"/>
  <c r="J34" i="21" s="1"/>
  <c r="AT34" i="21"/>
  <c r="AP34" i="21"/>
  <c r="AA34" i="21"/>
  <c r="E34" i="21"/>
  <c r="AT33" i="21"/>
  <c r="AS33" i="21"/>
  <c r="AP33" i="21"/>
  <c r="AA33" i="21"/>
  <c r="H33" i="21"/>
  <c r="I33" i="21" s="1"/>
  <c r="J33" i="21" s="1"/>
  <c r="E33" i="21"/>
  <c r="AT32" i="21"/>
  <c r="AS32" i="21"/>
  <c r="AP32" i="21"/>
  <c r="AA32" i="21"/>
  <c r="I32" i="21"/>
  <c r="J32" i="21" s="1"/>
  <c r="H32" i="21"/>
  <c r="E32" i="21"/>
  <c r="AT31" i="21"/>
  <c r="AP31" i="21"/>
  <c r="AA31" i="21"/>
  <c r="I31" i="21"/>
  <c r="J31" i="21" s="1"/>
  <c r="H31" i="21"/>
  <c r="E31" i="21"/>
  <c r="H30" i="21" s="1"/>
  <c r="I30" i="21" s="1"/>
  <c r="J30" i="21" s="1"/>
  <c r="AT30" i="21"/>
  <c r="AP30" i="21"/>
  <c r="AA30" i="21"/>
  <c r="T30" i="21"/>
  <c r="E30" i="21"/>
  <c r="AT29" i="21"/>
  <c r="AS29" i="21"/>
  <c r="AP29" i="21"/>
  <c r="AA29" i="21"/>
  <c r="T29" i="21"/>
  <c r="J29" i="21"/>
  <c r="I29" i="21"/>
  <c r="H29" i="21"/>
  <c r="E29" i="21"/>
  <c r="H28" i="21" s="1"/>
  <c r="I28" i="21" s="1"/>
  <c r="J28" i="21" s="1"/>
  <c r="AT28" i="21"/>
  <c r="AP28" i="21"/>
  <c r="AA28" i="21"/>
  <c r="E28" i="21"/>
  <c r="B28" i="21"/>
  <c r="AS28" i="21" s="1"/>
  <c r="AT27" i="21"/>
  <c r="AP27" i="21"/>
  <c r="AA27" i="21"/>
  <c r="T27" i="21"/>
  <c r="I27" i="21"/>
  <c r="J27" i="21" s="1"/>
  <c r="H27" i="21"/>
  <c r="E27" i="21"/>
  <c r="B27" i="21"/>
  <c r="T37" i="21" s="1"/>
  <c r="AT26" i="21"/>
  <c r="AS26" i="21"/>
  <c r="AP26" i="21"/>
  <c r="AA26" i="21"/>
  <c r="H26" i="21"/>
  <c r="I26" i="21" s="1"/>
  <c r="J26" i="21" s="1"/>
  <c r="B26" i="21"/>
  <c r="AW147" i="20"/>
  <c r="AS147" i="20"/>
  <c r="AG147" i="20"/>
  <c r="AW146" i="20"/>
  <c r="AS146" i="20"/>
  <c r="AG146" i="20"/>
  <c r="AW145" i="20"/>
  <c r="AV145" i="20"/>
  <c r="AU145" i="20"/>
  <c r="AS145" i="20"/>
  <c r="AG145" i="20"/>
  <c r="L145" i="20"/>
  <c r="K145" i="20"/>
  <c r="AW144" i="20"/>
  <c r="AS144" i="20"/>
  <c r="AG144" i="20"/>
  <c r="AW143" i="20"/>
  <c r="AS143" i="20"/>
  <c r="AG143" i="20"/>
  <c r="AW142" i="20"/>
  <c r="AU142" i="20"/>
  <c r="AS142" i="20"/>
  <c r="AG142" i="20"/>
  <c r="K142" i="20"/>
  <c r="AW141" i="20"/>
  <c r="AS141" i="20"/>
  <c r="AG141" i="20"/>
  <c r="K141" i="20"/>
  <c r="L141" i="20" s="1"/>
  <c r="AW140" i="20"/>
  <c r="AS140" i="20"/>
  <c r="AG140" i="20"/>
  <c r="AW139" i="20"/>
  <c r="AV139" i="20"/>
  <c r="AU139" i="20"/>
  <c r="AS139" i="20"/>
  <c r="AG139" i="20"/>
  <c r="K139" i="20"/>
  <c r="L139" i="20" s="1"/>
  <c r="AW138" i="20"/>
  <c r="AV138" i="20"/>
  <c r="AS138" i="20"/>
  <c r="AG138" i="20"/>
  <c r="K138" i="20"/>
  <c r="L138" i="20" s="1"/>
  <c r="B138" i="20"/>
  <c r="AV141" i="20" s="1"/>
  <c r="AW137" i="20"/>
  <c r="AS137" i="20"/>
  <c r="AG137" i="20"/>
  <c r="B137" i="20"/>
  <c r="T146" i="20" s="1"/>
  <c r="AW136" i="20"/>
  <c r="AV136" i="20"/>
  <c r="AU136" i="20"/>
  <c r="AS136" i="20"/>
  <c r="AG136" i="20"/>
  <c r="K136" i="20"/>
  <c r="L136" i="20" s="1"/>
  <c r="B136" i="20"/>
  <c r="K147" i="20" s="1"/>
  <c r="L147" i="20" s="1"/>
  <c r="R147" i="20" s="1"/>
  <c r="AZ132" i="20"/>
  <c r="AW132" i="20"/>
  <c r="AU132" i="20"/>
  <c r="AS132" i="20"/>
  <c r="AG132" i="20"/>
  <c r="T132" i="20"/>
  <c r="AZ131" i="20"/>
  <c r="AW131" i="20"/>
  <c r="AS131" i="20"/>
  <c r="AG131" i="20"/>
  <c r="K131" i="20"/>
  <c r="L131" i="20" s="1"/>
  <c r="AZ130" i="20"/>
  <c r="AW130" i="20"/>
  <c r="AS130" i="20"/>
  <c r="AG130" i="20"/>
  <c r="T130" i="20"/>
  <c r="AZ129" i="20"/>
  <c r="AW129" i="20"/>
  <c r="AV129" i="20"/>
  <c r="AS129" i="20"/>
  <c r="AG129" i="20"/>
  <c r="AZ128" i="20"/>
  <c r="AW128" i="20"/>
  <c r="AS128" i="20"/>
  <c r="AG128" i="20"/>
  <c r="AZ127" i="20"/>
  <c r="AW127" i="20"/>
  <c r="AU127" i="20"/>
  <c r="AS127" i="20"/>
  <c r="AG127" i="20"/>
  <c r="K127" i="20"/>
  <c r="L127" i="20" s="1"/>
  <c r="AZ126" i="20"/>
  <c r="AW126" i="20"/>
  <c r="AS126" i="20"/>
  <c r="AG126" i="20"/>
  <c r="T126" i="20"/>
  <c r="AZ125" i="20"/>
  <c r="AW125" i="20"/>
  <c r="AV125" i="20"/>
  <c r="AS125" i="20"/>
  <c r="AG125" i="20"/>
  <c r="AZ124" i="20"/>
  <c r="AW124" i="20"/>
  <c r="AS124" i="20"/>
  <c r="AG124" i="20"/>
  <c r="AZ123" i="20"/>
  <c r="AW123" i="20"/>
  <c r="AV123" i="20"/>
  <c r="AU123" i="20"/>
  <c r="AS123" i="20"/>
  <c r="AG123" i="20"/>
  <c r="T123" i="20"/>
  <c r="B123" i="20"/>
  <c r="AV131" i="20" s="1"/>
  <c r="AZ122" i="20"/>
  <c r="AW122" i="20"/>
  <c r="AV122" i="20"/>
  <c r="AS122" i="20"/>
  <c r="AG122" i="20"/>
  <c r="R122" i="20"/>
  <c r="K122" i="20"/>
  <c r="L122" i="20" s="1"/>
  <c r="B122" i="20"/>
  <c r="T125" i="20" s="1"/>
  <c r="AZ121" i="20"/>
  <c r="AW121" i="20"/>
  <c r="AV121" i="20"/>
  <c r="AU121" i="20"/>
  <c r="AS121" i="20"/>
  <c r="AG121" i="20"/>
  <c r="T121" i="20"/>
  <c r="B121" i="20"/>
  <c r="AU129" i="20" s="1"/>
  <c r="D117" i="20"/>
  <c r="D133" i="20" s="1"/>
  <c r="D148" i="20" s="1"/>
  <c r="AW116" i="20"/>
  <c r="AS116" i="20"/>
  <c r="AG116" i="20"/>
  <c r="AW115" i="20"/>
  <c r="AS115" i="20"/>
  <c r="AG115" i="20"/>
  <c r="AW114" i="20"/>
  <c r="AS114" i="20"/>
  <c r="AG114" i="20"/>
  <c r="AW113" i="20"/>
  <c r="AS113" i="20"/>
  <c r="AG113" i="20"/>
  <c r="AW112" i="20"/>
  <c r="AS112" i="20"/>
  <c r="AG112" i="20"/>
  <c r="AW111" i="20"/>
  <c r="AS111" i="20"/>
  <c r="AG111" i="20"/>
  <c r="AW110" i="20"/>
  <c r="AS110" i="20"/>
  <c r="AG110" i="20"/>
  <c r="AW109" i="20"/>
  <c r="AS109" i="20"/>
  <c r="AG109" i="20"/>
  <c r="AW108" i="20"/>
  <c r="AS108" i="20"/>
  <c r="AG108" i="20"/>
  <c r="AW107" i="20"/>
  <c r="AS107" i="20"/>
  <c r="AG107" i="20"/>
  <c r="B107" i="20"/>
  <c r="AV110" i="20" s="1"/>
  <c r="AW106" i="20"/>
  <c r="AS106" i="20"/>
  <c r="AG106" i="20"/>
  <c r="B106" i="20"/>
  <c r="AW105" i="20"/>
  <c r="AS105" i="20"/>
  <c r="AG105" i="20"/>
  <c r="B105" i="20"/>
  <c r="AM100" i="20"/>
  <c r="AM99" i="20"/>
  <c r="AM98" i="20"/>
  <c r="AM97" i="20"/>
  <c r="AL97" i="20"/>
  <c r="AM96" i="20"/>
  <c r="AM95" i="20"/>
  <c r="AM94" i="20"/>
  <c r="AM93" i="20"/>
  <c r="AL93" i="20"/>
  <c r="T93" i="20"/>
  <c r="AM92" i="20"/>
  <c r="AL92" i="20"/>
  <c r="K92" i="20"/>
  <c r="L92" i="20" s="1"/>
  <c r="E92" i="20"/>
  <c r="H91" i="20" s="1"/>
  <c r="I91" i="20" s="1"/>
  <c r="J91" i="20" s="1"/>
  <c r="AM91" i="20"/>
  <c r="B91" i="20"/>
  <c r="AL96" i="20" s="1"/>
  <c r="AM90" i="20"/>
  <c r="T90" i="20"/>
  <c r="B90" i="20"/>
  <c r="T98" i="20" s="1"/>
  <c r="AM89" i="20"/>
  <c r="AL89" i="20"/>
  <c r="AK89" i="20"/>
  <c r="T89" i="20"/>
  <c r="B89" i="20"/>
  <c r="AT84" i="20"/>
  <c r="AP84" i="20"/>
  <c r="AA84" i="20"/>
  <c r="AT83" i="20"/>
  <c r="AP83" i="20"/>
  <c r="AA83" i="20"/>
  <c r="T83" i="20"/>
  <c r="AT82" i="20"/>
  <c r="AS82" i="20"/>
  <c r="AP82" i="20"/>
  <c r="AA82" i="20"/>
  <c r="AT81" i="20"/>
  <c r="AP81" i="20"/>
  <c r="AA81" i="20"/>
  <c r="J81" i="20"/>
  <c r="I81" i="20"/>
  <c r="AT80" i="20"/>
  <c r="AP80" i="20"/>
  <c r="AA80" i="20"/>
  <c r="T80" i="20"/>
  <c r="AT79" i="20"/>
  <c r="AS79" i="20"/>
  <c r="AR79" i="20"/>
  <c r="AP79" i="20"/>
  <c r="AA79" i="20"/>
  <c r="AT78" i="20"/>
  <c r="AS78" i="20"/>
  <c r="AP78" i="20"/>
  <c r="AA78" i="20"/>
  <c r="AT77" i="20"/>
  <c r="AP77" i="20"/>
  <c r="AA77" i="20"/>
  <c r="T77" i="20"/>
  <c r="AT76" i="20"/>
  <c r="AS76" i="20"/>
  <c r="AR76" i="20"/>
  <c r="AP76" i="20"/>
  <c r="AA76" i="20"/>
  <c r="T76" i="20"/>
  <c r="E76" i="20"/>
  <c r="AT75" i="20"/>
  <c r="AS75" i="20"/>
  <c r="AR75" i="20"/>
  <c r="AP75" i="20"/>
  <c r="AA75" i="20"/>
  <c r="H75" i="20"/>
  <c r="I75" i="20" s="1"/>
  <c r="J75" i="20" s="1"/>
  <c r="B75" i="20"/>
  <c r="AS84" i="20" s="1"/>
  <c r="AT74" i="20"/>
  <c r="AP74" i="20"/>
  <c r="AA74" i="20"/>
  <c r="T74" i="20"/>
  <c r="B74" i="20"/>
  <c r="T79" i="20" s="1"/>
  <c r="AT73" i="20"/>
  <c r="AS73" i="20"/>
  <c r="AP73" i="20"/>
  <c r="AA73" i="20"/>
  <c r="K73" i="20"/>
  <c r="L73" i="20" s="1"/>
  <c r="B73" i="20"/>
  <c r="AR78" i="20" s="1"/>
  <c r="D70" i="20"/>
  <c r="D85" i="20" s="1"/>
  <c r="D101" i="20" s="1"/>
  <c r="AT69" i="20"/>
  <c r="AP69" i="20"/>
  <c r="AA69" i="20"/>
  <c r="AT68" i="20"/>
  <c r="AP68" i="20"/>
  <c r="AA68" i="20"/>
  <c r="T68" i="20"/>
  <c r="D68" i="20"/>
  <c r="AT67" i="20"/>
  <c r="AS67" i="20"/>
  <c r="AR67" i="20"/>
  <c r="AP67" i="20"/>
  <c r="AA67" i="20"/>
  <c r="L67" i="20"/>
  <c r="K67" i="20"/>
  <c r="AT66" i="20"/>
  <c r="AP66" i="20"/>
  <c r="AA66" i="20"/>
  <c r="AT65" i="20"/>
  <c r="AP65" i="20"/>
  <c r="AA65" i="20"/>
  <c r="T65" i="20"/>
  <c r="D65" i="20"/>
  <c r="AT64" i="20"/>
  <c r="AR64" i="20"/>
  <c r="AP64" i="20"/>
  <c r="AA64" i="20"/>
  <c r="K64" i="20"/>
  <c r="L64" i="20" s="1"/>
  <c r="D64" i="20"/>
  <c r="AT63" i="20"/>
  <c r="AP63" i="20"/>
  <c r="AA63" i="20"/>
  <c r="K63" i="20"/>
  <c r="L63" i="20" s="1"/>
  <c r="AT62" i="20"/>
  <c r="AP62" i="20"/>
  <c r="AA62" i="20"/>
  <c r="D62" i="20"/>
  <c r="AT61" i="20"/>
  <c r="AR61" i="20"/>
  <c r="AP61" i="20"/>
  <c r="AA61" i="20"/>
  <c r="K61" i="20"/>
  <c r="L61" i="20" s="1"/>
  <c r="AT60" i="20"/>
  <c r="AP60" i="20"/>
  <c r="AA60" i="20"/>
  <c r="L60" i="20"/>
  <c r="K60" i="20"/>
  <c r="B60" i="20"/>
  <c r="AS63" i="20" s="1"/>
  <c r="AT59" i="20"/>
  <c r="AP59" i="20"/>
  <c r="AA59" i="20"/>
  <c r="T59" i="20"/>
  <c r="D59" i="20"/>
  <c r="B59" i="20"/>
  <c r="AT58" i="20"/>
  <c r="AS58" i="20"/>
  <c r="AR58" i="20"/>
  <c r="AP58" i="20"/>
  <c r="AA58" i="20"/>
  <c r="L58" i="20"/>
  <c r="K58" i="20"/>
  <c r="B58" i="20"/>
  <c r="K69" i="20" s="1"/>
  <c r="L69" i="20" s="1"/>
  <c r="D54" i="20"/>
  <c r="AT53" i="20"/>
  <c r="AP53" i="20"/>
  <c r="AG53" i="20"/>
  <c r="AA53" i="20"/>
  <c r="D53" i="20"/>
  <c r="E54" i="20" s="1"/>
  <c r="H53" i="20" s="1"/>
  <c r="I53" i="20" s="1"/>
  <c r="J53" i="20" s="1"/>
  <c r="AT52" i="20"/>
  <c r="AP52" i="20"/>
  <c r="AG52" i="20"/>
  <c r="AA52" i="20"/>
  <c r="K52" i="20"/>
  <c r="L52" i="20" s="1"/>
  <c r="E52" i="20"/>
  <c r="H51" i="20" s="1"/>
  <c r="I51" i="20" s="1"/>
  <c r="J51" i="20" s="1"/>
  <c r="D52" i="20"/>
  <c r="E53" i="20" s="1"/>
  <c r="H52" i="20" s="1"/>
  <c r="I52" i="20" s="1"/>
  <c r="J52" i="20" s="1"/>
  <c r="AT51" i="20"/>
  <c r="AP51" i="20"/>
  <c r="AG51" i="20"/>
  <c r="AA51" i="20"/>
  <c r="T51" i="20"/>
  <c r="D51" i="20"/>
  <c r="D67" i="20" s="1"/>
  <c r="AT50" i="20"/>
  <c r="AP50" i="20"/>
  <c r="AG50" i="20"/>
  <c r="AA50" i="20"/>
  <c r="E50" i="20"/>
  <c r="H49" i="20" s="1"/>
  <c r="D50" i="20"/>
  <c r="D66" i="20" s="1"/>
  <c r="D81" i="20" s="1"/>
  <c r="E82" i="20" s="1"/>
  <c r="H81" i="20" s="1"/>
  <c r="AT49" i="20"/>
  <c r="AS49" i="20"/>
  <c r="AP49" i="20"/>
  <c r="AG49" i="20"/>
  <c r="AA49" i="20"/>
  <c r="J49" i="20"/>
  <c r="I49" i="20"/>
  <c r="D49" i="20"/>
  <c r="AT48" i="20"/>
  <c r="AP48" i="20"/>
  <c r="AG48" i="20"/>
  <c r="AA48" i="20"/>
  <c r="D48" i="20"/>
  <c r="E49" i="20" s="1"/>
  <c r="H48" i="20" s="1"/>
  <c r="I48" i="20" s="1"/>
  <c r="J48" i="20" s="1"/>
  <c r="AT47" i="20"/>
  <c r="AS47" i="20"/>
  <c r="AP47" i="20"/>
  <c r="AG47" i="20"/>
  <c r="AA47" i="20"/>
  <c r="D47" i="20"/>
  <c r="AT46" i="20"/>
  <c r="AP46" i="20"/>
  <c r="AG46" i="20"/>
  <c r="AA46" i="20"/>
  <c r="D46" i="20"/>
  <c r="E47" i="20" s="1"/>
  <c r="H46" i="20" s="1"/>
  <c r="I46" i="20" s="1"/>
  <c r="J46" i="20" s="1"/>
  <c r="AT45" i="20"/>
  <c r="AP45" i="20"/>
  <c r="AG45" i="20"/>
  <c r="AA45" i="20"/>
  <c r="T45" i="20"/>
  <c r="E45" i="20"/>
  <c r="D45" i="20"/>
  <c r="E46" i="20" s="1"/>
  <c r="H45" i="20" s="1"/>
  <c r="I45" i="20" s="1"/>
  <c r="J45" i="20" s="1"/>
  <c r="AT44" i="20"/>
  <c r="AS44" i="20"/>
  <c r="AP44" i="20"/>
  <c r="AG44" i="20"/>
  <c r="AA44" i="20"/>
  <c r="I44" i="20"/>
  <c r="J44" i="20" s="1"/>
  <c r="H44" i="20"/>
  <c r="E44" i="20"/>
  <c r="H43" i="20" s="1"/>
  <c r="I43" i="20" s="1"/>
  <c r="J43" i="20" s="1"/>
  <c r="D44" i="20"/>
  <c r="D60" i="20" s="1"/>
  <c r="D75" i="20" s="1"/>
  <c r="D91" i="20" s="1"/>
  <c r="D107" i="20" s="1"/>
  <c r="B44" i="20"/>
  <c r="AS46" i="20" s="1"/>
  <c r="AT43" i="20"/>
  <c r="AP43" i="20"/>
  <c r="AG43" i="20"/>
  <c r="AA43" i="20"/>
  <c r="D43" i="20"/>
  <c r="B43" i="20"/>
  <c r="T50" i="20" s="1"/>
  <c r="AT42" i="20"/>
  <c r="AP42" i="20"/>
  <c r="AG42" i="20"/>
  <c r="AA42" i="20"/>
  <c r="T42" i="20"/>
  <c r="D42" i="20"/>
  <c r="E43" i="20" s="1"/>
  <c r="H42" i="20" s="1"/>
  <c r="I42" i="20" s="1"/>
  <c r="J42" i="20" s="1"/>
  <c r="B42" i="20"/>
  <c r="AR44" i="20" s="1"/>
  <c r="E38" i="20"/>
  <c r="H37" i="20" s="1"/>
  <c r="I37" i="20" s="1"/>
  <c r="J37" i="20" s="1"/>
  <c r="AT37" i="20"/>
  <c r="AP37" i="20"/>
  <c r="AA37" i="20"/>
  <c r="T37" i="20"/>
  <c r="E37" i="20"/>
  <c r="AT36" i="20"/>
  <c r="AP36" i="20"/>
  <c r="AA36" i="20"/>
  <c r="T36" i="20"/>
  <c r="H36" i="20"/>
  <c r="I36" i="20" s="1"/>
  <c r="J36" i="20" s="1"/>
  <c r="E36" i="20"/>
  <c r="H35" i="20" s="1"/>
  <c r="I35" i="20" s="1"/>
  <c r="AT35" i="20"/>
  <c r="AR35" i="20"/>
  <c r="AP35" i="20"/>
  <c r="AA35" i="20"/>
  <c r="K35" i="20"/>
  <c r="L35" i="20" s="1"/>
  <c r="J35" i="20"/>
  <c r="E35" i="20"/>
  <c r="H34" i="20" s="1"/>
  <c r="I34" i="20" s="1"/>
  <c r="J34" i="20" s="1"/>
  <c r="AT34" i="20"/>
  <c r="AP34" i="20"/>
  <c r="AA34" i="20"/>
  <c r="K34" i="20"/>
  <c r="L34" i="20" s="1"/>
  <c r="E34" i="20"/>
  <c r="H33" i="20" s="1"/>
  <c r="I33" i="20" s="1"/>
  <c r="J33" i="20" s="1"/>
  <c r="AT33" i="20"/>
  <c r="AP33" i="20"/>
  <c r="AA33" i="20"/>
  <c r="T33" i="20"/>
  <c r="E33" i="20"/>
  <c r="AT32" i="20"/>
  <c r="AR32" i="20"/>
  <c r="AP32" i="20"/>
  <c r="AA32" i="20"/>
  <c r="T32" i="20"/>
  <c r="H32" i="20"/>
  <c r="I32" i="20" s="1"/>
  <c r="J32" i="20" s="1"/>
  <c r="E32" i="20"/>
  <c r="H31" i="20" s="1"/>
  <c r="I31" i="20" s="1"/>
  <c r="AT31" i="20"/>
  <c r="AR31" i="20"/>
  <c r="AP31" i="20"/>
  <c r="AA31" i="20"/>
  <c r="K31" i="20"/>
  <c r="L31" i="20" s="1"/>
  <c r="J31" i="20"/>
  <c r="E31" i="20"/>
  <c r="H30" i="20" s="1"/>
  <c r="I30" i="20" s="1"/>
  <c r="J30" i="20" s="1"/>
  <c r="AT30" i="20"/>
  <c r="AP30" i="20"/>
  <c r="AA30" i="20"/>
  <c r="K30" i="20"/>
  <c r="L30" i="20" s="1"/>
  <c r="E30" i="20"/>
  <c r="H29" i="20" s="1"/>
  <c r="I29" i="20" s="1"/>
  <c r="J29" i="20" s="1"/>
  <c r="AT29" i="20"/>
  <c r="AP29" i="20"/>
  <c r="AA29" i="20"/>
  <c r="E29" i="20"/>
  <c r="AT28" i="20"/>
  <c r="AS28" i="20"/>
  <c r="AR28" i="20"/>
  <c r="AP28" i="20"/>
  <c r="AA28" i="20"/>
  <c r="H28" i="20"/>
  <c r="I28" i="20" s="1"/>
  <c r="J28" i="20" s="1"/>
  <c r="E28" i="20"/>
  <c r="H27" i="20" s="1"/>
  <c r="I27" i="20" s="1"/>
  <c r="J27" i="20" s="1"/>
  <c r="B28" i="20"/>
  <c r="AS34" i="20" s="1"/>
  <c r="AT27" i="20"/>
  <c r="AS27" i="20"/>
  <c r="AR27" i="20"/>
  <c r="AP27" i="20"/>
  <c r="AA27" i="20"/>
  <c r="E27" i="20"/>
  <c r="H26" i="20" s="1"/>
  <c r="I26" i="20" s="1"/>
  <c r="J26" i="20" s="1"/>
  <c r="B27" i="20"/>
  <c r="T28" i="20" s="1"/>
  <c r="AT26" i="20"/>
  <c r="AS26" i="20"/>
  <c r="AP26" i="20"/>
  <c r="AA26" i="20"/>
  <c r="T26" i="20"/>
  <c r="B26" i="20"/>
  <c r="K37" i="20" s="1"/>
  <c r="L37" i="20" s="1"/>
  <c r="R37" i="20" s="1"/>
  <c r="AW147" i="31"/>
  <c r="AU147" i="31"/>
  <c r="AS147" i="31"/>
  <c r="AG147" i="31"/>
  <c r="K147" i="31"/>
  <c r="AW146" i="31"/>
  <c r="AS146" i="31"/>
  <c r="AG146" i="31"/>
  <c r="AW145" i="31"/>
  <c r="AS145" i="31"/>
  <c r="AG145" i="31"/>
  <c r="AW144" i="31"/>
  <c r="AU144" i="31"/>
  <c r="AS144" i="31"/>
  <c r="AG144" i="31"/>
  <c r="K144" i="31"/>
  <c r="L144" i="31" s="1"/>
  <c r="AW143" i="31"/>
  <c r="AS143" i="31"/>
  <c r="AG143" i="31"/>
  <c r="R143" i="31"/>
  <c r="L143" i="31"/>
  <c r="K143" i="31"/>
  <c r="AW142" i="31"/>
  <c r="AS142" i="31"/>
  <c r="AG142" i="31"/>
  <c r="AW141" i="31"/>
  <c r="AU141" i="31"/>
  <c r="AS141" i="31"/>
  <c r="AG141" i="31"/>
  <c r="K141" i="31"/>
  <c r="L141" i="31" s="1"/>
  <c r="AW140" i="31"/>
  <c r="AU140" i="31"/>
  <c r="AS140" i="31"/>
  <c r="AG140" i="31"/>
  <c r="T140" i="31"/>
  <c r="L140" i="31"/>
  <c r="K140" i="31"/>
  <c r="AW139" i="31"/>
  <c r="AU139" i="31"/>
  <c r="AS139" i="31"/>
  <c r="AG139" i="31"/>
  <c r="AW138" i="31"/>
  <c r="AU138" i="31"/>
  <c r="AS138" i="31"/>
  <c r="AG138" i="31"/>
  <c r="T138" i="31"/>
  <c r="K138" i="31"/>
  <c r="L138" i="31" s="1"/>
  <c r="B138" i="31"/>
  <c r="AW137" i="31"/>
  <c r="AU137" i="31"/>
  <c r="AS137" i="31"/>
  <c r="AG137" i="31"/>
  <c r="L137" i="31"/>
  <c r="K137" i="31"/>
  <c r="B137" i="31"/>
  <c r="T145" i="31" s="1"/>
  <c r="AW136" i="31"/>
  <c r="AU136" i="31"/>
  <c r="AS136" i="31"/>
  <c r="AG136" i="31"/>
  <c r="T136" i="31"/>
  <c r="K136" i="31"/>
  <c r="L136" i="31" s="1"/>
  <c r="R136" i="31" s="1"/>
  <c r="B136" i="31"/>
  <c r="AZ132" i="31"/>
  <c r="AW132" i="31"/>
  <c r="AV132" i="31"/>
  <c r="AS132" i="31"/>
  <c r="AG132" i="31"/>
  <c r="AZ131" i="31"/>
  <c r="AW131" i="31"/>
  <c r="AS131" i="31"/>
  <c r="AG131" i="31"/>
  <c r="AZ130" i="31"/>
  <c r="AW130" i="31"/>
  <c r="AU130" i="31"/>
  <c r="AS130" i="31"/>
  <c r="AG130" i="31"/>
  <c r="L130" i="31"/>
  <c r="K130" i="31"/>
  <c r="AZ129" i="31"/>
  <c r="AW129" i="31"/>
  <c r="AS129" i="31"/>
  <c r="AG129" i="31"/>
  <c r="AZ128" i="31"/>
  <c r="AW128" i="31"/>
  <c r="AS128" i="31"/>
  <c r="AG128" i="31"/>
  <c r="AZ127" i="31"/>
  <c r="AW127" i="31"/>
  <c r="AS127" i="31"/>
  <c r="AG127" i="31"/>
  <c r="AZ126" i="31"/>
  <c r="AW126" i="31"/>
  <c r="AV126" i="31"/>
  <c r="AU126" i="31"/>
  <c r="AS126" i="31"/>
  <c r="AG126" i="31"/>
  <c r="AZ125" i="31"/>
  <c r="AW125" i="31"/>
  <c r="AS125" i="31"/>
  <c r="AG125" i="31"/>
  <c r="K125" i="31"/>
  <c r="AZ124" i="31"/>
  <c r="AW124" i="31"/>
  <c r="AU124" i="31"/>
  <c r="AS124" i="31"/>
  <c r="AG124" i="31"/>
  <c r="T124" i="31"/>
  <c r="AZ123" i="31"/>
  <c r="AW123" i="31"/>
  <c r="AS123" i="31"/>
  <c r="AG123" i="31"/>
  <c r="B123" i="31"/>
  <c r="AV123" i="31" s="1"/>
  <c r="AZ122" i="31"/>
  <c r="AW122" i="31"/>
  <c r="AV122" i="31"/>
  <c r="AS122" i="31"/>
  <c r="AG122" i="31"/>
  <c r="B122" i="31"/>
  <c r="AZ121" i="31"/>
  <c r="AW121" i="31"/>
  <c r="AS121" i="31"/>
  <c r="AG121" i="31"/>
  <c r="B121" i="31"/>
  <c r="AU132" i="31" s="1"/>
  <c r="AW116" i="31"/>
  <c r="AS116" i="31"/>
  <c r="AG116" i="31"/>
  <c r="AW115" i="31"/>
  <c r="AS115" i="31"/>
  <c r="AG115" i="31"/>
  <c r="T115" i="31"/>
  <c r="K115" i="31"/>
  <c r="L115" i="31" s="1"/>
  <c r="AW114" i="31"/>
  <c r="AS114" i="31"/>
  <c r="AG114" i="31"/>
  <c r="L114" i="31"/>
  <c r="AW113" i="31"/>
  <c r="AS113" i="31"/>
  <c r="AG113" i="31"/>
  <c r="AW112" i="31"/>
  <c r="AS112" i="31"/>
  <c r="AG112" i="31"/>
  <c r="T112" i="31"/>
  <c r="K112" i="31"/>
  <c r="L112" i="31" s="1"/>
  <c r="AW111" i="31"/>
  <c r="AU111" i="31"/>
  <c r="AS111" i="31"/>
  <c r="AG111" i="31"/>
  <c r="T111" i="31"/>
  <c r="K111" i="31"/>
  <c r="L111" i="31" s="1"/>
  <c r="AW110" i="31"/>
  <c r="AU110" i="31"/>
  <c r="AS110" i="31"/>
  <c r="AG110" i="31"/>
  <c r="T110" i="31"/>
  <c r="AW109" i="31"/>
  <c r="AU109" i="31"/>
  <c r="AS109" i="31"/>
  <c r="AG109" i="31"/>
  <c r="T109" i="31"/>
  <c r="K109" i="31"/>
  <c r="L109" i="31" s="1"/>
  <c r="AW108" i="31"/>
  <c r="AU108" i="31"/>
  <c r="AS108" i="31"/>
  <c r="AG108" i="31"/>
  <c r="T108" i="31"/>
  <c r="K108" i="31"/>
  <c r="L108" i="31" s="1"/>
  <c r="AW107" i="31"/>
  <c r="AU107" i="31"/>
  <c r="AS107" i="31"/>
  <c r="AG107" i="31"/>
  <c r="T107" i="31"/>
  <c r="B107" i="31"/>
  <c r="AW106" i="31"/>
  <c r="AS106" i="31"/>
  <c r="AG106" i="31"/>
  <c r="T106" i="31"/>
  <c r="K106" i="31"/>
  <c r="L106" i="31" s="1"/>
  <c r="B106" i="31"/>
  <c r="T114" i="31" s="1"/>
  <c r="AW105" i="31"/>
  <c r="AS105" i="31"/>
  <c r="AG105" i="31"/>
  <c r="T105" i="31"/>
  <c r="B105" i="31"/>
  <c r="K114" i="31" s="1"/>
  <c r="AM100" i="31"/>
  <c r="AL100" i="31"/>
  <c r="T100" i="31"/>
  <c r="AM99" i="31"/>
  <c r="AK99" i="31"/>
  <c r="T99" i="31"/>
  <c r="K99" i="31"/>
  <c r="L99" i="31" s="1"/>
  <c r="D99" i="31"/>
  <c r="AM98" i="31"/>
  <c r="AL98" i="31"/>
  <c r="AK98" i="31"/>
  <c r="K98" i="31"/>
  <c r="L98" i="31" s="1"/>
  <c r="R98" i="31" s="1"/>
  <c r="AM97" i="31"/>
  <c r="AM96" i="31"/>
  <c r="AL96" i="31"/>
  <c r="L96" i="31"/>
  <c r="K96" i="31"/>
  <c r="AM95" i="31"/>
  <c r="AL95" i="31"/>
  <c r="AK95" i="31"/>
  <c r="T95" i="31"/>
  <c r="D95" i="31"/>
  <c r="AM94" i="31"/>
  <c r="AK94" i="31"/>
  <c r="T94" i="31"/>
  <c r="AM93" i="31"/>
  <c r="AK93" i="31"/>
  <c r="K93" i="31"/>
  <c r="L93" i="31" s="1"/>
  <c r="AM92" i="31"/>
  <c r="AM91" i="31"/>
  <c r="AL91" i="31"/>
  <c r="AK91" i="31"/>
  <c r="L91" i="31"/>
  <c r="K91" i="31"/>
  <c r="B91" i="31"/>
  <c r="AL89" i="31" s="1"/>
  <c r="AM90" i="31"/>
  <c r="AL90" i="31"/>
  <c r="AK90" i="31"/>
  <c r="K90" i="31"/>
  <c r="L90" i="31" s="1"/>
  <c r="B90" i="31"/>
  <c r="T90" i="31" s="1"/>
  <c r="AM89" i="31"/>
  <c r="AK89" i="31"/>
  <c r="K89" i="31"/>
  <c r="L89" i="31" s="1"/>
  <c r="B89" i="31"/>
  <c r="K97" i="31" s="1"/>
  <c r="L97" i="31" s="1"/>
  <c r="AT84" i="31"/>
  <c r="AP84" i="31"/>
  <c r="AA84" i="31"/>
  <c r="AT83" i="31"/>
  <c r="AS83" i="31"/>
  <c r="AP83" i="31"/>
  <c r="AA83" i="31"/>
  <c r="AT82" i="31"/>
  <c r="AR82" i="31"/>
  <c r="AP82" i="31"/>
  <c r="AA82" i="31"/>
  <c r="AT81" i="31"/>
  <c r="AP81" i="31"/>
  <c r="AA81" i="31"/>
  <c r="AT80" i="31"/>
  <c r="AS80" i="31"/>
  <c r="AP80" i="31"/>
  <c r="AA80" i="31"/>
  <c r="K80" i="31"/>
  <c r="L80" i="31" s="1"/>
  <c r="AT79" i="31"/>
  <c r="AP79" i="31"/>
  <c r="AA79" i="31"/>
  <c r="AT78" i="31"/>
  <c r="AP78" i="31"/>
  <c r="AA78" i="31"/>
  <c r="T78" i="31"/>
  <c r="K78" i="31"/>
  <c r="L78" i="31" s="1"/>
  <c r="AT77" i="31"/>
  <c r="AS77" i="31"/>
  <c r="AR77" i="31"/>
  <c r="AP77" i="31"/>
  <c r="AA77" i="31"/>
  <c r="K77" i="31"/>
  <c r="L77" i="31" s="1"/>
  <c r="AT76" i="31"/>
  <c r="AP76" i="31"/>
  <c r="AA76" i="31"/>
  <c r="AT75" i="31"/>
  <c r="AP75" i="31"/>
  <c r="AA75" i="31"/>
  <c r="T75" i="31"/>
  <c r="K75" i="31"/>
  <c r="L75" i="31" s="1"/>
  <c r="B75" i="31"/>
  <c r="AS79" i="31" s="1"/>
  <c r="AT74" i="31"/>
  <c r="AS74" i="31"/>
  <c r="AP74" i="31"/>
  <c r="AA74" i="31"/>
  <c r="K74" i="31"/>
  <c r="L74" i="31" s="1"/>
  <c r="B74" i="31"/>
  <c r="T77" i="31" s="1"/>
  <c r="AT73" i="31"/>
  <c r="AR73" i="31"/>
  <c r="AP73" i="31"/>
  <c r="AA73" i="31"/>
  <c r="J73" i="31"/>
  <c r="B73" i="31"/>
  <c r="AR79" i="31" s="1"/>
  <c r="AT69" i="31"/>
  <c r="AR69" i="31"/>
  <c r="AP69" i="31"/>
  <c r="AA69" i="31"/>
  <c r="T69" i="31"/>
  <c r="D69" i="31"/>
  <c r="AT68" i="31"/>
  <c r="AR68" i="31"/>
  <c r="AP68" i="31"/>
  <c r="AA68" i="31"/>
  <c r="AT67" i="31"/>
  <c r="AP67" i="31"/>
  <c r="AA67" i="31"/>
  <c r="T67" i="31"/>
  <c r="AT66" i="31"/>
  <c r="AR66" i="31"/>
  <c r="AP66" i="31"/>
  <c r="AA66" i="31"/>
  <c r="T66" i="31"/>
  <c r="E66" i="31"/>
  <c r="H65" i="31" s="1"/>
  <c r="I65" i="31" s="1"/>
  <c r="J65" i="31" s="1"/>
  <c r="D66" i="31"/>
  <c r="AT65" i="31"/>
  <c r="AR65" i="31"/>
  <c r="AP65" i="31"/>
  <c r="AA65" i="31"/>
  <c r="K65" i="31"/>
  <c r="L65" i="31" s="1"/>
  <c r="E65" i="31"/>
  <c r="H64" i="31" s="1"/>
  <c r="I64" i="31" s="1"/>
  <c r="J64" i="31" s="1"/>
  <c r="AT64" i="31"/>
  <c r="AP64" i="31"/>
  <c r="AA64" i="31"/>
  <c r="L64" i="31"/>
  <c r="AT63" i="31"/>
  <c r="AP63" i="31"/>
  <c r="AA63" i="31"/>
  <c r="T63" i="31"/>
  <c r="D63" i="31"/>
  <c r="AT62" i="31"/>
  <c r="AR62" i="31"/>
  <c r="AP62" i="31"/>
  <c r="AA62" i="31"/>
  <c r="T62" i="31"/>
  <c r="K62" i="31"/>
  <c r="L62" i="31" s="1"/>
  <c r="AT61" i="31"/>
  <c r="AP61" i="31"/>
  <c r="AA61" i="31"/>
  <c r="AT60" i="31"/>
  <c r="AP60" i="31"/>
  <c r="AA60" i="31"/>
  <c r="T60" i="31"/>
  <c r="D60" i="31"/>
  <c r="B60" i="31"/>
  <c r="AT59" i="31"/>
  <c r="AR59" i="31"/>
  <c r="AP59" i="31"/>
  <c r="AA59" i="31"/>
  <c r="K59" i="31"/>
  <c r="L59" i="31" s="1"/>
  <c r="E59" i="31"/>
  <c r="H58" i="31" s="1"/>
  <c r="I58" i="31" s="1"/>
  <c r="J58" i="31" s="1"/>
  <c r="B59" i="31"/>
  <c r="T68" i="31" s="1"/>
  <c r="AT58" i="31"/>
  <c r="AP58" i="31"/>
  <c r="AA58" i="31"/>
  <c r="T58" i="31"/>
  <c r="K58" i="31"/>
  <c r="L58" i="31" s="1"/>
  <c r="R58" i="31" s="1"/>
  <c r="B58" i="31"/>
  <c r="K64" i="31" s="1"/>
  <c r="D54" i="31"/>
  <c r="D70" i="31" s="1"/>
  <c r="D85" i="31" s="1"/>
  <c r="D101" i="31" s="1"/>
  <c r="D117" i="31" s="1"/>
  <c r="D133" i="31" s="1"/>
  <c r="D148" i="31" s="1"/>
  <c r="AT53" i="31"/>
  <c r="AP53" i="31"/>
  <c r="AG53" i="31"/>
  <c r="AA53" i="31"/>
  <c r="K53" i="31"/>
  <c r="L53" i="31" s="1"/>
  <c r="E53" i="31"/>
  <c r="H52" i="31" s="1"/>
  <c r="I52" i="31" s="1"/>
  <c r="J52" i="31" s="1"/>
  <c r="D53" i="31"/>
  <c r="E54" i="31" s="1"/>
  <c r="H53" i="31" s="1"/>
  <c r="I53" i="31" s="1"/>
  <c r="J53" i="31" s="1"/>
  <c r="AT52" i="31"/>
  <c r="AP52" i="31"/>
  <c r="AG52" i="31"/>
  <c r="AA52" i="31"/>
  <c r="D52" i="31"/>
  <c r="D68" i="31" s="1"/>
  <c r="D83" i="31" s="1"/>
  <c r="E84" i="31" s="1"/>
  <c r="H83" i="31" s="1"/>
  <c r="I83" i="31" s="1"/>
  <c r="J83" i="31" s="1"/>
  <c r="AT51" i="31"/>
  <c r="AR51" i="31"/>
  <c r="AP51" i="31"/>
  <c r="AG51" i="31"/>
  <c r="AA51" i="31"/>
  <c r="H51" i="31"/>
  <c r="I51" i="31" s="1"/>
  <c r="J51" i="31" s="1"/>
  <c r="E51" i="31"/>
  <c r="H50" i="31" s="1"/>
  <c r="I50" i="31" s="1"/>
  <c r="J50" i="31" s="1"/>
  <c r="D51" i="31"/>
  <c r="E52" i="31" s="1"/>
  <c r="AT50" i="31"/>
  <c r="AS50" i="31"/>
  <c r="AP50" i="31"/>
  <c r="AG50" i="31"/>
  <c r="AA50" i="31"/>
  <c r="D50" i="31"/>
  <c r="AT49" i="31"/>
  <c r="AP49" i="31"/>
  <c r="AG49" i="31"/>
  <c r="AA49" i="31"/>
  <c r="D49" i="31"/>
  <c r="D65" i="31" s="1"/>
  <c r="D80" i="31" s="1"/>
  <c r="AT48" i="31"/>
  <c r="AS48" i="31"/>
  <c r="AP48" i="31"/>
  <c r="AG48" i="31"/>
  <c r="AA48" i="31"/>
  <c r="D48" i="31"/>
  <c r="D64" i="31" s="1"/>
  <c r="D79" i="31" s="1"/>
  <c r="E80" i="31" s="1"/>
  <c r="H79" i="31" s="1"/>
  <c r="I79" i="31" s="1"/>
  <c r="J79" i="31" s="1"/>
  <c r="AT47" i="31"/>
  <c r="AR47" i="31"/>
  <c r="AP47" i="31"/>
  <c r="AG47" i="31"/>
  <c r="AA47" i="31"/>
  <c r="K47" i="31"/>
  <c r="L47" i="31" s="1"/>
  <c r="D47" i="31"/>
  <c r="E48" i="31" s="1"/>
  <c r="H47" i="31" s="1"/>
  <c r="I47" i="31" s="1"/>
  <c r="J47" i="31" s="1"/>
  <c r="AT46" i="31"/>
  <c r="AR46" i="31"/>
  <c r="AP46" i="31"/>
  <c r="AG46" i="31"/>
  <c r="AA46" i="31"/>
  <c r="E46" i="31"/>
  <c r="H45" i="31" s="1"/>
  <c r="I45" i="31" s="1"/>
  <c r="J45" i="31" s="1"/>
  <c r="D46" i="31"/>
  <c r="AT45" i="31"/>
  <c r="AR45" i="31"/>
  <c r="AP45" i="31"/>
  <c r="AG45" i="31"/>
  <c r="AA45" i="31"/>
  <c r="D45" i="31"/>
  <c r="D61" i="31" s="1"/>
  <c r="D76" i="31" s="1"/>
  <c r="AT44" i="31"/>
  <c r="AP44" i="31"/>
  <c r="AG44" i="31"/>
  <c r="AA44" i="31"/>
  <c r="T44" i="31"/>
  <c r="K44" i="31"/>
  <c r="L44" i="31" s="1"/>
  <c r="D44" i="31"/>
  <c r="E45" i="31" s="1"/>
  <c r="H44" i="31" s="1"/>
  <c r="I44" i="31" s="1"/>
  <c r="J44" i="31" s="1"/>
  <c r="B44" i="31"/>
  <c r="AS47" i="31" s="1"/>
  <c r="AT43" i="31"/>
  <c r="AS43" i="31"/>
  <c r="AP43" i="31"/>
  <c r="AG43" i="31"/>
  <c r="AA43" i="31"/>
  <c r="D43" i="31"/>
  <c r="D59" i="31" s="1"/>
  <c r="B43" i="31"/>
  <c r="AT42" i="31"/>
  <c r="AS42" i="31"/>
  <c r="AR42" i="31"/>
  <c r="AP42" i="31"/>
  <c r="AG42" i="31"/>
  <c r="AA42" i="31"/>
  <c r="L42" i="31"/>
  <c r="O42" i="31" s="1"/>
  <c r="K42" i="31"/>
  <c r="D42" i="31"/>
  <c r="D58" i="31" s="1"/>
  <c r="D73" i="31" s="1"/>
  <c r="E74" i="31" s="1"/>
  <c r="H73" i="31" s="1"/>
  <c r="I73" i="31" s="1"/>
  <c r="B42" i="31"/>
  <c r="AR50" i="31" s="1"/>
  <c r="E38" i="31"/>
  <c r="AT37" i="31"/>
  <c r="AS37" i="31"/>
  <c r="AP37" i="31"/>
  <c r="AA37" i="31"/>
  <c r="H37" i="31"/>
  <c r="I37" i="31" s="1"/>
  <c r="J37" i="31" s="1"/>
  <c r="E37" i="31"/>
  <c r="H36" i="31" s="1"/>
  <c r="I36" i="31" s="1"/>
  <c r="J36" i="31" s="1"/>
  <c r="AT36" i="31"/>
  <c r="AP36" i="31"/>
  <c r="AA36" i="31"/>
  <c r="E36" i="31"/>
  <c r="AT35" i="31"/>
  <c r="AP35" i="31"/>
  <c r="AA35" i="31"/>
  <c r="I35" i="31"/>
  <c r="J35" i="31" s="1"/>
  <c r="H35" i="31"/>
  <c r="E35" i="31"/>
  <c r="AT34" i="31"/>
  <c r="AP34" i="31"/>
  <c r="AA34" i="31"/>
  <c r="H34" i="31"/>
  <c r="I34" i="31" s="1"/>
  <c r="J34" i="31" s="1"/>
  <c r="E34" i="31"/>
  <c r="AT33" i="31"/>
  <c r="AS33" i="31"/>
  <c r="AP33" i="31"/>
  <c r="AA33" i="31"/>
  <c r="I33" i="31"/>
  <c r="J33" i="31" s="1"/>
  <c r="H33" i="31"/>
  <c r="E33" i="31"/>
  <c r="AT32" i="31"/>
  <c r="AS32" i="31"/>
  <c r="AP32" i="31"/>
  <c r="AA32" i="31"/>
  <c r="T32" i="31"/>
  <c r="H32" i="31"/>
  <c r="I32" i="31" s="1"/>
  <c r="J32" i="31" s="1"/>
  <c r="E32" i="31"/>
  <c r="AT31" i="31"/>
  <c r="AP31" i="31"/>
  <c r="AA31" i="31"/>
  <c r="I31" i="31"/>
  <c r="J31" i="31" s="1"/>
  <c r="H31" i="31"/>
  <c r="E31" i="31"/>
  <c r="AT30" i="31"/>
  <c r="AP30" i="31"/>
  <c r="AA30" i="31"/>
  <c r="H30" i="31"/>
  <c r="I30" i="31" s="1"/>
  <c r="J30" i="31" s="1"/>
  <c r="E30" i="31"/>
  <c r="AT29" i="31"/>
  <c r="AP29" i="31"/>
  <c r="AA29" i="31"/>
  <c r="T29" i="31"/>
  <c r="J29" i="31"/>
  <c r="I29" i="31"/>
  <c r="H29" i="31"/>
  <c r="E29" i="31"/>
  <c r="AT28" i="31"/>
  <c r="AP28" i="31"/>
  <c r="AA28" i="31"/>
  <c r="I28" i="31"/>
  <c r="J28" i="31" s="1"/>
  <c r="H28" i="31"/>
  <c r="E28" i="31"/>
  <c r="B28" i="31"/>
  <c r="AS28" i="31" s="1"/>
  <c r="AT27" i="31"/>
  <c r="AP27" i="31"/>
  <c r="AA27" i="31"/>
  <c r="T27" i="31"/>
  <c r="H27" i="31"/>
  <c r="I27" i="31" s="1"/>
  <c r="J27" i="31" s="1"/>
  <c r="E27" i="31"/>
  <c r="B27" i="31"/>
  <c r="T37" i="31" s="1"/>
  <c r="AT26" i="31"/>
  <c r="AS26" i="31"/>
  <c r="AR26" i="31"/>
  <c r="AP26" i="31"/>
  <c r="AA26" i="31"/>
  <c r="T26" i="31"/>
  <c r="H26" i="31"/>
  <c r="I26" i="31" s="1"/>
  <c r="J26" i="31" s="1"/>
  <c r="B26" i="31"/>
  <c r="AR37" i="31" s="1"/>
  <c r="AW147" i="19"/>
  <c r="AS147" i="19"/>
  <c r="AG147" i="19"/>
  <c r="AW146" i="19"/>
  <c r="AS146" i="19"/>
  <c r="AG146" i="19"/>
  <c r="AW145" i="19"/>
  <c r="AU145" i="19"/>
  <c r="AS145" i="19"/>
  <c r="AG145" i="19"/>
  <c r="K145" i="19"/>
  <c r="L145" i="19" s="1"/>
  <c r="AW144" i="19"/>
  <c r="AS144" i="19"/>
  <c r="AG144" i="19"/>
  <c r="AW143" i="19"/>
  <c r="AS143" i="19"/>
  <c r="AG143" i="19"/>
  <c r="AW142" i="19"/>
  <c r="AS142" i="19"/>
  <c r="AG142" i="19"/>
  <c r="K142" i="19"/>
  <c r="AW141" i="19"/>
  <c r="AV141" i="19"/>
  <c r="AS141" i="19"/>
  <c r="AG141" i="19"/>
  <c r="K141" i="19"/>
  <c r="L141" i="19" s="1"/>
  <c r="AW140" i="19"/>
  <c r="AS140" i="19"/>
  <c r="AG140" i="19"/>
  <c r="AW139" i="19"/>
  <c r="AS139" i="19"/>
  <c r="AG139" i="19"/>
  <c r="K139" i="19"/>
  <c r="L139" i="19" s="1"/>
  <c r="AW138" i="19"/>
  <c r="AV138" i="19"/>
  <c r="AS138" i="19"/>
  <c r="AG138" i="19"/>
  <c r="R138" i="19"/>
  <c r="K138" i="19"/>
  <c r="L138" i="19" s="1"/>
  <c r="B138" i="19"/>
  <c r="AV147" i="19" s="1"/>
  <c r="AW137" i="19"/>
  <c r="AV137" i="19"/>
  <c r="AS137" i="19"/>
  <c r="AG137" i="19"/>
  <c r="B137" i="19"/>
  <c r="AW136" i="19"/>
  <c r="AU136" i="19"/>
  <c r="AS136" i="19"/>
  <c r="AG136" i="19"/>
  <c r="L136" i="19"/>
  <c r="K136" i="19"/>
  <c r="B136" i="19"/>
  <c r="K147" i="19" s="1"/>
  <c r="L147" i="19" s="1"/>
  <c r="AZ132" i="19"/>
  <c r="AW132" i="19"/>
  <c r="AS132" i="19"/>
  <c r="AG132" i="19"/>
  <c r="AZ131" i="19"/>
  <c r="AW131" i="19"/>
  <c r="AS131" i="19"/>
  <c r="AG131" i="19"/>
  <c r="AZ130" i="19"/>
  <c r="AW130" i="19"/>
  <c r="AS130" i="19"/>
  <c r="AG130" i="19"/>
  <c r="AZ129" i="19"/>
  <c r="AW129" i="19"/>
  <c r="AS129" i="19"/>
  <c r="AG129" i="19"/>
  <c r="AZ128" i="19"/>
  <c r="AW128" i="19"/>
  <c r="AS128" i="19"/>
  <c r="AG128" i="19"/>
  <c r="AZ127" i="19"/>
  <c r="AW127" i="19"/>
  <c r="AS127" i="19"/>
  <c r="AG127" i="19"/>
  <c r="K127" i="19"/>
  <c r="L127" i="19" s="1"/>
  <c r="AZ126" i="19"/>
  <c r="AW126" i="19"/>
  <c r="AS126" i="19"/>
  <c r="AG126" i="19"/>
  <c r="AZ125" i="19"/>
  <c r="AW125" i="19"/>
  <c r="AV125" i="19"/>
  <c r="AS125" i="19"/>
  <c r="AG125" i="19"/>
  <c r="K125" i="19"/>
  <c r="L125" i="19" s="1"/>
  <c r="AZ124" i="19"/>
  <c r="AW124" i="19"/>
  <c r="AS124" i="19"/>
  <c r="AG124" i="19"/>
  <c r="AZ123" i="19"/>
  <c r="AW123" i="19"/>
  <c r="AU123" i="19"/>
  <c r="AS123" i="19"/>
  <c r="AG123" i="19"/>
  <c r="K123" i="19"/>
  <c r="L123" i="19" s="1"/>
  <c r="B123" i="19"/>
  <c r="AZ122" i="19"/>
  <c r="AW122" i="19"/>
  <c r="AU122" i="19"/>
  <c r="AS122" i="19"/>
  <c r="AG122" i="19"/>
  <c r="K122" i="19"/>
  <c r="L122" i="19" s="1"/>
  <c r="B122" i="19"/>
  <c r="T126" i="19" s="1"/>
  <c r="AZ121" i="19"/>
  <c r="AW121" i="19"/>
  <c r="AU121" i="19"/>
  <c r="AS121" i="19"/>
  <c r="AG121" i="19"/>
  <c r="K121" i="19"/>
  <c r="L121" i="19" s="1"/>
  <c r="B121" i="19"/>
  <c r="AW116" i="19"/>
  <c r="AS116" i="19"/>
  <c r="AG116" i="19"/>
  <c r="K116" i="19"/>
  <c r="L116" i="19" s="1"/>
  <c r="AW115" i="19"/>
  <c r="AV115" i="19"/>
  <c r="AS115" i="19"/>
  <c r="AG115" i="19"/>
  <c r="T115" i="19"/>
  <c r="AW114" i="19"/>
  <c r="AV114" i="19"/>
  <c r="AS114" i="19"/>
  <c r="AG114" i="19"/>
  <c r="T114" i="19"/>
  <c r="AW113" i="19"/>
  <c r="AS113" i="19"/>
  <c r="AG113" i="19"/>
  <c r="K113" i="19"/>
  <c r="L113" i="19" s="1"/>
  <c r="AW112" i="19"/>
  <c r="AV112" i="19"/>
  <c r="AS112" i="19"/>
  <c r="AG112" i="19"/>
  <c r="T112" i="19"/>
  <c r="AW111" i="19"/>
  <c r="AS111" i="19"/>
  <c r="AG111" i="19"/>
  <c r="AW110" i="19"/>
  <c r="AS110" i="19"/>
  <c r="AG110" i="19"/>
  <c r="T110" i="19"/>
  <c r="L110" i="19"/>
  <c r="K110" i="19"/>
  <c r="AW109" i="19"/>
  <c r="AS109" i="19"/>
  <c r="AG109" i="19"/>
  <c r="AW108" i="19"/>
  <c r="AS108" i="19"/>
  <c r="AG108" i="19"/>
  <c r="AW107" i="19"/>
  <c r="AV107" i="19"/>
  <c r="AS107" i="19"/>
  <c r="AG107" i="19"/>
  <c r="T107" i="19"/>
  <c r="B107" i="19"/>
  <c r="AV110" i="19" s="1"/>
  <c r="AW106" i="19"/>
  <c r="AV106" i="19"/>
  <c r="AS106" i="19"/>
  <c r="AG106" i="19"/>
  <c r="T106" i="19"/>
  <c r="B106" i="19"/>
  <c r="T111" i="19" s="1"/>
  <c r="AW105" i="19"/>
  <c r="AV105" i="19"/>
  <c r="AS105" i="19"/>
  <c r="AG105" i="19"/>
  <c r="T105" i="19"/>
  <c r="B105" i="19"/>
  <c r="AU114" i="19" s="1"/>
  <c r="AM100" i="19"/>
  <c r="L100" i="19"/>
  <c r="R100" i="19" s="1"/>
  <c r="AM99" i="19"/>
  <c r="AM98" i="19"/>
  <c r="AK98" i="19"/>
  <c r="AM97" i="19"/>
  <c r="AL97" i="19"/>
  <c r="T97" i="19"/>
  <c r="AM96" i="19"/>
  <c r="AK96" i="19"/>
  <c r="K96" i="19"/>
  <c r="L96" i="19" s="1"/>
  <c r="AM95" i="19"/>
  <c r="AL95" i="19"/>
  <c r="AM94" i="19"/>
  <c r="AK94" i="19"/>
  <c r="K94" i="19"/>
  <c r="L94" i="19" s="1"/>
  <c r="AM93" i="19"/>
  <c r="AL93" i="19"/>
  <c r="T93" i="19"/>
  <c r="K93" i="19"/>
  <c r="L93" i="19" s="1"/>
  <c r="AM92" i="19"/>
  <c r="T92" i="19"/>
  <c r="AM91" i="19"/>
  <c r="AK91" i="19"/>
  <c r="K91" i="19"/>
  <c r="L91" i="19" s="1"/>
  <c r="B91" i="19"/>
  <c r="AL100" i="19" s="1"/>
  <c r="AM90" i="19"/>
  <c r="AK90" i="19"/>
  <c r="B90" i="19"/>
  <c r="T98" i="19" s="1"/>
  <c r="AM89" i="19"/>
  <c r="AK89" i="19"/>
  <c r="T89" i="19"/>
  <c r="K89" i="19"/>
  <c r="L89" i="19" s="1"/>
  <c r="R89" i="19" s="1"/>
  <c r="B89" i="19"/>
  <c r="K100" i="19" s="1"/>
  <c r="AT84" i="19"/>
  <c r="AP84" i="19"/>
  <c r="AA84" i="19"/>
  <c r="AT83" i="19"/>
  <c r="AS83" i="19"/>
  <c r="AP83" i="19"/>
  <c r="AA83" i="19"/>
  <c r="T83" i="19"/>
  <c r="AT82" i="19"/>
  <c r="AS82" i="19"/>
  <c r="AP82" i="19"/>
  <c r="AA82" i="19"/>
  <c r="AT81" i="19"/>
  <c r="AP81" i="19"/>
  <c r="AA81" i="19"/>
  <c r="AT80" i="19"/>
  <c r="AS80" i="19"/>
  <c r="AP80" i="19"/>
  <c r="AA80" i="19"/>
  <c r="T80" i="19"/>
  <c r="AT79" i="19"/>
  <c r="AP79" i="19"/>
  <c r="AA79" i="19"/>
  <c r="K79" i="19"/>
  <c r="L79" i="19" s="1"/>
  <c r="R79" i="19" s="1"/>
  <c r="AT78" i="19"/>
  <c r="AS78" i="19"/>
  <c r="AP78" i="19"/>
  <c r="AA78" i="19"/>
  <c r="T78" i="19"/>
  <c r="AT77" i="19"/>
  <c r="AR77" i="19"/>
  <c r="AP77" i="19"/>
  <c r="AA77" i="19"/>
  <c r="AT76" i="19"/>
  <c r="AR76" i="19"/>
  <c r="AP76" i="19"/>
  <c r="AA76" i="19"/>
  <c r="AT75" i="19"/>
  <c r="AS75" i="19"/>
  <c r="AP75" i="19"/>
  <c r="AA75" i="19"/>
  <c r="T75" i="19"/>
  <c r="B75" i="19"/>
  <c r="AS84" i="19" s="1"/>
  <c r="AT74" i="19"/>
  <c r="AS74" i="19"/>
  <c r="AP74" i="19"/>
  <c r="AA74" i="19"/>
  <c r="T74" i="19"/>
  <c r="K74" i="19"/>
  <c r="L74" i="19" s="1"/>
  <c r="B74" i="19"/>
  <c r="T79" i="19" s="1"/>
  <c r="AT73" i="19"/>
  <c r="AS73" i="19"/>
  <c r="AP73" i="19"/>
  <c r="AA73" i="19"/>
  <c r="T73" i="19"/>
  <c r="B73" i="19"/>
  <c r="K83" i="19" s="1"/>
  <c r="L83" i="19" s="1"/>
  <c r="AT69" i="19"/>
  <c r="AP69" i="19"/>
  <c r="AA69" i="19"/>
  <c r="AT68" i="19"/>
  <c r="AP68" i="19"/>
  <c r="AA68" i="19"/>
  <c r="T68" i="19"/>
  <c r="E68" i="19"/>
  <c r="H67" i="19" s="1"/>
  <c r="I67" i="19" s="1"/>
  <c r="J67" i="19" s="1"/>
  <c r="AT67" i="19"/>
  <c r="AS67" i="19"/>
  <c r="AP67" i="19"/>
  <c r="AA67" i="19"/>
  <c r="AT66" i="19"/>
  <c r="AR66" i="19"/>
  <c r="AP66" i="19"/>
  <c r="AA66" i="19"/>
  <c r="AT65" i="19"/>
  <c r="AP65" i="19"/>
  <c r="AA65" i="19"/>
  <c r="AT64" i="19"/>
  <c r="AP64" i="19"/>
  <c r="AA64" i="19"/>
  <c r="K64" i="19"/>
  <c r="L64" i="19" s="1"/>
  <c r="AT63" i="19"/>
  <c r="AP63" i="19"/>
  <c r="AA63" i="19"/>
  <c r="D63" i="19"/>
  <c r="D78" i="19" s="1"/>
  <c r="D94" i="19" s="1"/>
  <c r="AT62" i="19"/>
  <c r="AR62" i="19"/>
  <c r="AP62" i="19"/>
  <c r="AA62" i="19"/>
  <c r="K62" i="19"/>
  <c r="L62" i="19" s="1"/>
  <c r="AT61" i="19"/>
  <c r="AP61" i="19"/>
  <c r="AA61" i="19"/>
  <c r="AT60" i="19"/>
  <c r="AP60" i="19"/>
  <c r="AA60" i="19"/>
  <c r="T60" i="19"/>
  <c r="D60" i="19"/>
  <c r="D75" i="19" s="1"/>
  <c r="B60" i="19"/>
  <c r="AS68" i="19" s="1"/>
  <c r="AT59" i="19"/>
  <c r="AS59" i="19"/>
  <c r="AP59" i="19"/>
  <c r="AA59" i="19"/>
  <c r="K59" i="19"/>
  <c r="B59" i="19"/>
  <c r="AT58" i="19"/>
  <c r="AP58" i="19"/>
  <c r="AA58" i="19"/>
  <c r="K58" i="19"/>
  <c r="L58" i="19" s="1"/>
  <c r="B58" i="19"/>
  <c r="AR64" i="19" s="1"/>
  <c r="D54" i="19"/>
  <c r="D70" i="19" s="1"/>
  <c r="D85" i="19" s="1"/>
  <c r="D101" i="19" s="1"/>
  <c r="D117" i="19" s="1"/>
  <c r="D133" i="19" s="1"/>
  <c r="D148" i="19" s="1"/>
  <c r="AT53" i="19"/>
  <c r="AP53" i="19"/>
  <c r="AG53" i="19"/>
  <c r="AA53" i="19"/>
  <c r="K53" i="19"/>
  <c r="L53" i="19" s="1"/>
  <c r="E53" i="19"/>
  <c r="H52" i="19" s="1"/>
  <c r="I52" i="19" s="1"/>
  <c r="J52" i="19" s="1"/>
  <c r="D53" i="19"/>
  <c r="E54" i="19" s="1"/>
  <c r="H53" i="19" s="1"/>
  <c r="I53" i="19" s="1"/>
  <c r="J53" i="19" s="1"/>
  <c r="AT52" i="19"/>
  <c r="AS52" i="19"/>
  <c r="AP52" i="19"/>
  <c r="AG52" i="19"/>
  <c r="AA52" i="19"/>
  <c r="K52" i="19"/>
  <c r="L52" i="19" s="1"/>
  <c r="D52" i="19"/>
  <c r="D68" i="19" s="1"/>
  <c r="AT51" i="19"/>
  <c r="AR51" i="19"/>
  <c r="AP51" i="19"/>
  <c r="AG51" i="19"/>
  <c r="AA51" i="19"/>
  <c r="D51" i="19"/>
  <c r="D67" i="19" s="1"/>
  <c r="D82" i="19" s="1"/>
  <c r="AT50" i="19"/>
  <c r="AR50" i="19"/>
  <c r="AP50" i="19"/>
  <c r="AG50" i="19"/>
  <c r="AA50" i="19"/>
  <c r="E50" i="19"/>
  <c r="H49" i="19" s="1"/>
  <c r="I49" i="19" s="1"/>
  <c r="J49" i="19" s="1"/>
  <c r="D50" i="19"/>
  <c r="E51" i="19" s="1"/>
  <c r="H50" i="19" s="1"/>
  <c r="I50" i="19" s="1"/>
  <c r="J50" i="19" s="1"/>
  <c r="AT49" i="19"/>
  <c r="AR49" i="19"/>
  <c r="AP49" i="19"/>
  <c r="AG49" i="19"/>
  <c r="AA49" i="19"/>
  <c r="D49" i="19"/>
  <c r="D65" i="19" s="1"/>
  <c r="AT48" i="19"/>
  <c r="AS48" i="19"/>
  <c r="AR48" i="19"/>
  <c r="AP48" i="19"/>
  <c r="AG48" i="19"/>
  <c r="AA48" i="19"/>
  <c r="T48" i="19"/>
  <c r="D48" i="19"/>
  <c r="AT47" i="19"/>
  <c r="AS47" i="19"/>
  <c r="AR47" i="19"/>
  <c r="AP47" i="19"/>
  <c r="AG47" i="19"/>
  <c r="AA47" i="19"/>
  <c r="L47" i="19"/>
  <c r="K47" i="19"/>
  <c r="D47" i="19"/>
  <c r="E48" i="19" s="1"/>
  <c r="H47" i="19" s="1"/>
  <c r="I47" i="19" s="1"/>
  <c r="J47" i="19" s="1"/>
  <c r="AT46" i="19"/>
  <c r="AR46" i="19"/>
  <c r="AP46" i="19"/>
  <c r="AG46" i="19"/>
  <c r="AA46" i="19"/>
  <c r="T46" i="19"/>
  <c r="K46" i="19"/>
  <c r="L46" i="19" s="1"/>
  <c r="D46" i="19"/>
  <c r="E47" i="19" s="1"/>
  <c r="H46" i="19" s="1"/>
  <c r="I46" i="19" s="1"/>
  <c r="J46" i="19" s="1"/>
  <c r="AT45" i="19"/>
  <c r="AS45" i="19"/>
  <c r="AR45" i="19"/>
  <c r="AP45" i="19"/>
  <c r="AG45" i="19"/>
  <c r="AA45" i="19"/>
  <c r="L45" i="19"/>
  <c r="R45" i="19" s="1"/>
  <c r="K45" i="19"/>
  <c r="E45" i="19"/>
  <c r="H44" i="19" s="1"/>
  <c r="I44" i="19" s="1"/>
  <c r="J44" i="19" s="1"/>
  <c r="D45" i="19"/>
  <c r="AT44" i="19"/>
  <c r="AP44" i="19"/>
  <c r="AG44" i="19"/>
  <c r="AA44" i="19"/>
  <c r="T44" i="19"/>
  <c r="K44" i="19"/>
  <c r="L44" i="19" s="1"/>
  <c r="D44" i="19"/>
  <c r="B44" i="19"/>
  <c r="AS44" i="19" s="1"/>
  <c r="AT43" i="19"/>
  <c r="AS43" i="19"/>
  <c r="AR43" i="19"/>
  <c r="AP43" i="19"/>
  <c r="AG43" i="19"/>
  <c r="AA43" i="19"/>
  <c r="T43" i="19"/>
  <c r="D43" i="19"/>
  <c r="B43" i="19"/>
  <c r="T53" i="19" s="1"/>
  <c r="AT42" i="19"/>
  <c r="AS42" i="19"/>
  <c r="AP42" i="19"/>
  <c r="AG42" i="19"/>
  <c r="AA42" i="19"/>
  <c r="O42" i="19"/>
  <c r="K42" i="19"/>
  <c r="L42" i="19" s="1"/>
  <c r="R42" i="19" s="1"/>
  <c r="D42" i="19"/>
  <c r="D58" i="19" s="1"/>
  <c r="B42" i="19"/>
  <c r="AR52" i="19" s="1"/>
  <c r="E38" i="19"/>
  <c r="AT37" i="19"/>
  <c r="AP37" i="19"/>
  <c r="AA37" i="19"/>
  <c r="H37" i="19"/>
  <c r="I37" i="19" s="1"/>
  <c r="J37" i="19" s="1"/>
  <c r="E37" i="19"/>
  <c r="H36" i="19" s="1"/>
  <c r="I36" i="19" s="1"/>
  <c r="J36" i="19" s="1"/>
  <c r="AT36" i="19"/>
  <c r="AS36" i="19"/>
  <c r="AP36" i="19"/>
  <c r="AA36" i="19"/>
  <c r="E36" i="19"/>
  <c r="H35" i="19" s="1"/>
  <c r="AT35" i="19"/>
  <c r="AP35" i="19"/>
  <c r="AA35" i="19"/>
  <c r="I35" i="19"/>
  <c r="J35" i="19" s="1"/>
  <c r="E35" i="19"/>
  <c r="AT34" i="19"/>
  <c r="AP34" i="19"/>
  <c r="AA34" i="19"/>
  <c r="I34" i="19"/>
  <c r="J34" i="19" s="1"/>
  <c r="H34" i="19"/>
  <c r="E34" i="19"/>
  <c r="AT33" i="19"/>
  <c r="AP33" i="19"/>
  <c r="AA33" i="19"/>
  <c r="T33" i="19"/>
  <c r="H33" i="19"/>
  <c r="I33" i="19" s="1"/>
  <c r="J33" i="19" s="1"/>
  <c r="E33" i="19"/>
  <c r="H32" i="19" s="1"/>
  <c r="AT32" i="19"/>
  <c r="AP32" i="19"/>
  <c r="AA32" i="19"/>
  <c r="I32" i="19"/>
  <c r="J32" i="19" s="1"/>
  <c r="E32" i="19"/>
  <c r="H31" i="19" s="1"/>
  <c r="AT31" i="19"/>
  <c r="AP31" i="19"/>
  <c r="AA31" i="19"/>
  <c r="I31" i="19"/>
  <c r="J31" i="19" s="1"/>
  <c r="E31" i="19"/>
  <c r="AT30" i="19"/>
  <c r="AP30" i="19"/>
  <c r="AA30" i="19"/>
  <c r="H30" i="19"/>
  <c r="I30" i="19" s="1"/>
  <c r="J30" i="19" s="1"/>
  <c r="E30" i="19"/>
  <c r="AT29" i="19"/>
  <c r="AP29" i="19"/>
  <c r="AA29" i="19"/>
  <c r="T29" i="19"/>
  <c r="I29" i="19"/>
  <c r="J29" i="19" s="1"/>
  <c r="H29" i="19"/>
  <c r="E29" i="19"/>
  <c r="AT28" i="19"/>
  <c r="AR28" i="19"/>
  <c r="AP28" i="19"/>
  <c r="AA28" i="19"/>
  <c r="T28" i="19"/>
  <c r="J28" i="19"/>
  <c r="H28" i="19"/>
  <c r="I28" i="19" s="1"/>
  <c r="E28" i="19"/>
  <c r="H27" i="19" s="1"/>
  <c r="I27" i="19" s="1"/>
  <c r="J27" i="19" s="1"/>
  <c r="B28" i="19"/>
  <c r="AT27" i="19"/>
  <c r="AP27" i="19"/>
  <c r="AA27" i="19"/>
  <c r="T27" i="19"/>
  <c r="K27" i="19"/>
  <c r="L27" i="19" s="1"/>
  <c r="E27" i="19"/>
  <c r="B27" i="19"/>
  <c r="T36" i="19" s="1"/>
  <c r="AT26" i="19"/>
  <c r="AP26" i="19"/>
  <c r="AA26" i="19"/>
  <c r="T26" i="19"/>
  <c r="H26" i="19"/>
  <c r="I26" i="19" s="1"/>
  <c r="J26" i="19" s="1"/>
  <c r="B26" i="19"/>
  <c r="AR35" i="19" s="1"/>
  <c r="AW147" i="18"/>
  <c r="AS147" i="18"/>
  <c r="AG147" i="18"/>
  <c r="AW146" i="18"/>
  <c r="AS146" i="18"/>
  <c r="AG146" i="18"/>
  <c r="T146" i="18"/>
  <c r="K146" i="18"/>
  <c r="L146" i="18" s="1"/>
  <c r="AW145" i="18"/>
  <c r="AV145" i="18"/>
  <c r="AS145" i="18"/>
  <c r="AG145" i="18"/>
  <c r="K145" i="18"/>
  <c r="L145" i="18" s="1"/>
  <c r="AW144" i="18"/>
  <c r="AS144" i="18"/>
  <c r="AG144" i="18"/>
  <c r="AW143" i="18"/>
  <c r="AS143" i="18"/>
  <c r="AG143" i="18"/>
  <c r="T143" i="18"/>
  <c r="AW142" i="18"/>
  <c r="AU142" i="18"/>
  <c r="AS142" i="18"/>
  <c r="AG142" i="18"/>
  <c r="K142" i="18"/>
  <c r="L142" i="18" s="1"/>
  <c r="AW141" i="18"/>
  <c r="AV141" i="18"/>
  <c r="AS141" i="18"/>
  <c r="AG141" i="18"/>
  <c r="AW140" i="18"/>
  <c r="AS140" i="18"/>
  <c r="AG140" i="18"/>
  <c r="AW139" i="18"/>
  <c r="AU139" i="18"/>
  <c r="AS139" i="18"/>
  <c r="AG139" i="18"/>
  <c r="K139" i="18"/>
  <c r="L139" i="18" s="1"/>
  <c r="AW138" i="18"/>
  <c r="AV138" i="18"/>
  <c r="AS138" i="18"/>
  <c r="AG138" i="18"/>
  <c r="B138" i="18"/>
  <c r="AV147" i="18" s="1"/>
  <c r="AW137" i="18"/>
  <c r="AV137" i="18"/>
  <c r="AS137" i="18"/>
  <c r="AG137" i="18"/>
  <c r="T137" i="18"/>
  <c r="B137" i="18"/>
  <c r="T142" i="18" s="1"/>
  <c r="AW136" i="18"/>
  <c r="AV136" i="18"/>
  <c r="AS136" i="18"/>
  <c r="AG136" i="18"/>
  <c r="K136" i="18"/>
  <c r="L136" i="18" s="1"/>
  <c r="B136" i="18"/>
  <c r="AU141" i="18" s="1"/>
  <c r="AZ132" i="18"/>
  <c r="AW132" i="18"/>
  <c r="AS132" i="18"/>
  <c r="AG132" i="18"/>
  <c r="AZ131" i="18"/>
  <c r="AW131" i="18"/>
  <c r="AU131" i="18"/>
  <c r="AS131" i="18"/>
  <c r="AG131" i="18"/>
  <c r="K131" i="18"/>
  <c r="L131" i="18" s="1"/>
  <c r="AZ130" i="18"/>
  <c r="AW130" i="18"/>
  <c r="AS130" i="18"/>
  <c r="AG130" i="18"/>
  <c r="T130" i="18"/>
  <c r="AZ129" i="18"/>
  <c r="AW129" i="18"/>
  <c r="AS129" i="18"/>
  <c r="AG129" i="18"/>
  <c r="AZ128" i="18"/>
  <c r="AW128" i="18"/>
  <c r="AV128" i="18"/>
  <c r="AS128" i="18"/>
  <c r="AG128" i="18"/>
  <c r="L128" i="18"/>
  <c r="R128" i="18" s="1"/>
  <c r="AZ127" i="18"/>
  <c r="AW127" i="18"/>
  <c r="AU127" i="18"/>
  <c r="AS127" i="18"/>
  <c r="AG127" i="18"/>
  <c r="K127" i="18"/>
  <c r="L127" i="18" s="1"/>
  <c r="AZ126" i="18"/>
  <c r="AW126" i="18"/>
  <c r="AS126" i="18"/>
  <c r="AG126" i="18"/>
  <c r="T126" i="18"/>
  <c r="K126" i="18"/>
  <c r="L126" i="18" s="1"/>
  <c r="AZ125" i="18"/>
  <c r="AW125" i="18"/>
  <c r="AV125" i="18"/>
  <c r="AS125" i="18"/>
  <c r="AG125" i="18"/>
  <c r="T125" i="18"/>
  <c r="AZ124" i="18"/>
  <c r="AW124" i="18"/>
  <c r="AS124" i="18"/>
  <c r="AG124" i="18"/>
  <c r="AZ123" i="18"/>
  <c r="AW123" i="18"/>
  <c r="AV123" i="18"/>
  <c r="AU123" i="18"/>
  <c r="AS123" i="18"/>
  <c r="AG123" i="18"/>
  <c r="B123" i="18"/>
  <c r="AV124" i="18" s="1"/>
  <c r="AZ122" i="18"/>
  <c r="AW122" i="18"/>
  <c r="AV122" i="18"/>
  <c r="AS122" i="18"/>
  <c r="AG122" i="18"/>
  <c r="B122" i="18"/>
  <c r="T127" i="18" s="1"/>
  <c r="AZ121" i="18"/>
  <c r="AW121" i="18"/>
  <c r="AV121" i="18"/>
  <c r="AU121" i="18"/>
  <c r="AS121" i="18"/>
  <c r="AG121" i="18"/>
  <c r="B121" i="18"/>
  <c r="K128" i="18" s="1"/>
  <c r="AW116" i="18"/>
  <c r="AV116" i="18"/>
  <c r="AS116" i="18"/>
  <c r="AG116" i="18"/>
  <c r="AW115" i="18"/>
  <c r="AS115" i="18"/>
  <c r="AG115" i="18"/>
  <c r="AW114" i="18"/>
  <c r="AU114" i="18"/>
  <c r="AS114" i="18"/>
  <c r="AG114" i="18"/>
  <c r="AW113" i="18"/>
  <c r="AV113" i="18"/>
  <c r="AS113" i="18"/>
  <c r="AG113" i="18"/>
  <c r="AW112" i="18"/>
  <c r="AS112" i="18"/>
  <c r="AG112" i="18"/>
  <c r="AW111" i="18"/>
  <c r="AS111" i="18"/>
  <c r="AG111" i="18"/>
  <c r="T111" i="18"/>
  <c r="AW110" i="18"/>
  <c r="AV110" i="18"/>
  <c r="AU110" i="18"/>
  <c r="AS110" i="18"/>
  <c r="AG110" i="18"/>
  <c r="K110" i="18"/>
  <c r="L110" i="18" s="1"/>
  <c r="AW109" i="18"/>
  <c r="AV109" i="18"/>
  <c r="AS109" i="18"/>
  <c r="AG109" i="18"/>
  <c r="AW108" i="18"/>
  <c r="AS108" i="18"/>
  <c r="AG108" i="18"/>
  <c r="T108" i="18"/>
  <c r="AW107" i="18"/>
  <c r="AV107" i="18"/>
  <c r="AU107" i="18"/>
  <c r="AS107" i="18"/>
  <c r="AG107" i="18"/>
  <c r="K107" i="18"/>
  <c r="L107" i="18" s="1"/>
  <c r="B107" i="18"/>
  <c r="AV115" i="18" s="1"/>
  <c r="AW106" i="18"/>
  <c r="AS106" i="18"/>
  <c r="AG106" i="18"/>
  <c r="B106" i="18"/>
  <c r="T114" i="18" s="1"/>
  <c r="AW105" i="18"/>
  <c r="AU105" i="18"/>
  <c r="AS105" i="18"/>
  <c r="AG105" i="18"/>
  <c r="K105" i="18"/>
  <c r="L105" i="18" s="1"/>
  <c r="B105" i="18"/>
  <c r="AU116" i="18" s="1"/>
  <c r="D101" i="18"/>
  <c r="D117" i="18" s="1"/>
  <c r="D133" i="18" s="1"/>
  <c r="D148" i="18" s="1"/>
  <c r="AM100" i="18"/>
  <c r="AM99" i="18"/>
  <c r="AM98" i="18"/>
  <c r="AM97" i="18"/>
  <c r="AM96" i="18"/>
  <c r="AL96" i="18"/>
  <c r="T96" i="18"/>
  <c r="AM95" i="18"/>
  <c r="AM94" i="18"/>
  <c r="AM93" i="18"/>
  <c r="AL93" i="18"/>
  <c r="AM92" i="18"/>
  <c r="AM91" i="18"/>
  <c r="AL91" i="18"/>
  <c r="T91" i="18"/>
  <c r="B91" i="18"/>
  <c r="AL100" i="18" s="1"/>
  <c r="AM90" i="18"/>
  <c r="AL90" i="18"/>
  <c r="T90" i="18"/>
  <c r="K90" i="18"/>
  <c r="L90" i="18" s="1"/>
  <c r="B90" i="18"/>
  <c r="T97" i="18" s="1"/>
  <c r="AM89" i="18"/>
  <c r="AL89" i="18"/>
  <c r="T89" i="18"/>
  <c r="B89" i="18"/>
  <c r="AK96" i="18" s="1"/>
  <c r="AT84" i="18"/>
  <c r="AR84" i="18"/>
  <c r="AP84" i="18"/>
  <c r="AA84" i="18"/>
  <c r="D84" i="18"/>
  <c r="AT83" i="18"/>
  <c r="AP83" i="18"/>
  <c r="AA83" i="18"/>
  <c r="AT82" i="18"/>
  <c r="AP82" i="18"/>
  <c r="AA82" i="18"/>
  <c r="T82" i="18"/>
  <c r="AT81" i="18"/>
  <c r="AR81" i="18"/>
  <c r="AP81" i="18"/>
  <c r="AA81" i="18"/>
  <c r="AT80" i="18"/>
  <c r="AP80" i="18"/>
  <c r="AA80" i="18"/>
  <c r="L80" i="18"/>
  <c r="K80" i="18"/>
  <c r="AT79" i="18"/>
  <c r="AP79" i="18"/>
  <c r="AA79" i="18"/>
  <c r="AT78" i="18"/>
  <c r="AP78" i="18"/>
  <c r="AA78" i="18"/>
  <c r="AT77" i="18"/>
  <c r="AP77" i="18"/>
  <c r="AA77" i="18"/>
  <c r="T77" i="18"/>
  <c r="K77" i="18"/>
  <c r="L77" i="18" s="1"/>
  <c r="AT76" i="18"/>
  <c r="AR76" i="18"/>
  <c r="AP76" i="18"/>
  <c r="AA76" i="18"/>
  <c r="AT75" i="18"/>
  <c r="AP75" i="18"/>
  <c r="AA75" i="18"/>
  <c r="B75" i="18"/>
  <c r="AT74" i="18"/>
  <c r="AR74" i="18"/>
  <c r="AP74" i="18"/>
  <c r="AA74" i="18"/>
  <c r="T74" i="18"/>
  <c r="L74" i="18"/>
  <c r="K74" i="18"/>
  <c r="B74" i="18"/>
  <c r="T78" i="18" s="1"/>
  <c r="AT73" i="18"/>
  <c r="AP73" i="18"/>
  <c r="AA73" i="18"/>
  <c r="T73" i="18"/>
  <c r="B73" i="18"/>
  <c r="K83" i="18" s="1"/>
  <c r="L83" i="18" s="1"/>
  <c r="E70" i="18"/>
  <c r="H69" i="18" s="1"/>
  <c r="AT69" i="18"/>
  <c r="AP69" i="18"/>
  <c r="AA69" i="18"/>
  <c r="I69" i="18"/>
  <c r="J69" i="18" s="1"/>
  <c r="AT68" i="18"/>
  <c r="AP68" i="18"/>
  <c r="AA68" i="18"/>
  <c r="T68" i="18"/>
  <c r="AT67" i="18"/>
  <c r="AS67" i="18"/>
  <c r="AP67" i="18"/>
  <c r="AA67" i="18"/>
  <c r="AT66" i="18"/>
  <c r="AP66" i="18"/>
  <c r="AA66" i="18"/>
  <c r="I66" i="18"/>
  <c r="J66" i="18" s="1"/>
  <c r="AT65" i="18"/>
  <c r="AP65" i="18"/>
  <c r="AA65" i="18"/>
  <c r="T65" i="18"/>
  <c r="AT64" i="18"/>
  <c r="AR64" i="18"/>
  <c r="AP64" i="18"/>
  <c r="AA64" i="18"/>
  <c r="AT63" i="18"/>
  <c r="AS63" i="18"/>
  <c r="AP63" i="18"/>
  <c r="AA63" i="18"/>
  <c r="AT62" i="18"/>
  <c r="AP62" i="18"/>
  <c r="AA62" i="18"/>
  <c r="AT61" i="18"/>
  <c r="AR61" i="18"/>
  <c r="AP61" i="18"/>
  <c r="AA61" i="18"/>
  <c r="K61" i="18"/>
  <c r="L61" i="18" s="1"/>
  <c r="AT60" i="18"/>
  <c r="AS60" i="18"/>
  <c r="AP60" i="18"/>
  <c r="AA60" i="18"/>
  <c r="B60" i="18"/>
  <c r="AS69" i="18" s="1"/>
  <c r="AT59" i="18"/>
  <c r="AP59" i="18"/>
  <c r="AA59" i="18"/>
  <c r="T59" i="18"/>
  <c r="K59" i="18"/>
  <c r="L59" i="18" s="1"/>
  <c r="B59" i="18"/>
  <c r="T64" i="18" s="1"/>
  <c r="AT58" i="18"/>
  <c r="AS58" i="18"/>
  <c r="AP58" i="18"/>
  <c r="AA58" i="18"/>
  <c r="K58" i="18"/>
  <c r="L58" i="18" s="1"/>
  <c r="B58" i="18"/>
  <c r="AR63" i="18" s="1"/>
  <c r="E54" i="18"/>
  <c r="H53" i="18" s="1"/>
  <c r="I53" i="18" s="1"/>
  <c r="J53" i="18" s="1"/>
  <c r="D54" i="18"/>
  <c r="D70" i="18" s="1"/>
  <c r="D85" i="18" s="1"/>
  <c r="AT53" i="18"/>
  <c r="AP53" i="18"/>
  <c r="AG53" i="18"/>
  <c r="AA53" i="18"/>
  <c r="D53" i="18"/>
  <c r="D69" i="18" s="1"/>
  <c r="AT52" i="18"/>
  <c r="AP52" i="18"/>
  <c r="AG52" i="18"/>
  <c r="AA52" i="18"/>
  <c r="H52" i="18"/>
  <c r="I52" i="18" s="1"/>
  <c r="J52" i="18" s="1"/>
  <c r="D52" i="18"/>
  <c r="E53" i="18" s="1"/>
  <c r="AT51" i="18"/>
  <c r="AP51" i="18"/>
  <c r="AG51" i="18"/>
  <c r="AA51" i="18"/>
  <c r="K51" i="18"/>
  <c r="L51" i="18" s="1"/>
  <c r="E51" i="18"/>
  <c r="D51" i="18"/>
  <c r="E52" i="18" s="1"/>
  <c r="H51" i="18" s="1"/>
  <c r="I51" i="18" s="1"/>
  <c r="J51" i="18" s="1"/>
  <c r="AT50" i="18"/>
  <c r="AP50" i="18"/>
  <c r="AG50" i="18"/>
  <c r="AA50" i="18"/>
  <c r="H50" i="18"/>
  <c r="I50" i="18" s="1"/>
  <c r="J50" i="18" s="1"/>
  <c r="D50" i="18"/>
  <c r="D66" i="18" s="1"/>
  <c r="E67" i="18" s="1"/>
  <c r="H66" i="18" s="1"/>
  <c r="AT49" i="18"/>
  <c r="AP49" i="18"/>
  <c r="AG49" i="18"/>
  <c r="AA49" i="18"/>
  <c r="E49" i="18"/>
  <c r="H48" i="18" s="1"/>
  <c r="I48" i="18" s="1"/>
  <c r="J48" i="18" s="1"/>
  <c r="D49" i="18"/>
  <c r="AT48" i="18"/>
  <c r="AP48" i="18"/>
  <c r="AG48" i="18"/>
  <c r="AA48" i="18"/>
  <c r="R48" i="18"/>
  <c r="L48" i="18"/>
  <c r="D48" i="18"/>
  <c r="D64" i="18" s="1"/>
  <c r="AT47" i="18"/>
  <c r="AP47" i="18"/>
  <c r="AG47" i="18"/>
  <c r="AA47" i="18"/>
  <c r="T47" i="18"/>
  <c r="D47" i="18"/>
  <c r="AT46" i="18"/>
  <c r="AS46" i="18"/>
  <c r="AR46" i="18"/>
  <c r="AP46" i="18"/>
  <c r="AG46" i="18"/>
  <c r="AA46" i="18"/>
  <c r="D46" i="18"/>
  <c r="D62" i="18" s="1"/>
  <c r="AT45" i="18"/>
  <c r="AP45" i="18"/>
  <c r="AG45" i="18"/>
  <c r="AA45" i="18"/>
  <c r="D45" i="18"/>
  <c r="E46" i="18" s="1"/>
  <c r="H45" i="18" s="1"/>
  <c r="I45" i="18" s="1"/>
  <c r="J45" i="18" s="1"/>
  <c r="AT44" i="18"/>
  <c r="AS44" i="18"/>
  <c r="AP44" i="18"/>
  <c r="AG44" i="18"/>
  <c r="AA44" i="18"/>
  <c r="T44" i="18"/>
  <c r="D44" i="18"/>
  <c r="B44" i="18"/>
  <c r="AT43" i="18"/>
  <c r="AR43" i="18"/>
  <c r="AP43" i="18"/>
  <c r="AG43" i="18"/>
  <c r="AA43" i="18"/>
  <c r="D43" i="18"/>
  <c r="D59" i="18" s="1"/>
  <c r="B43" i="18"/>
  <c r="T52" i="18" s="1"/>
  <c r="AT42" i="18"/>
  <c r="AP42" i="18"/>
  <c r="AG42" i="18"/>
  <c r="AA42" i="18"/>
  <c r="T42" i="18"/>
  <c r="K42" i="18"/>
  <c r="L42" i="18" s="1"/>
  <c r="D42" i="18"/>
  <c r="B42" i="18"/>
  <c r="K48" i="18" s="1"/>
  <c r="E38" i="18"/>
  <c r="AT37" i="18"/>
  <c r="AR37" i="18"/>
  <c r="AP37" i="18"/>
  <c r="AA37" i="18"/>
  <c r="J37" i="18"/>
  <c r="I37" i="18"/>
  <c r="H37" i="18"/>
  <c r="E37" i="18"/>
  <c r="H36" i="18" s="1"/>
  <c r="I36" i="18" s="1"/>
  <c r="J36" i="18" s="1"/>
  <c r="AT36" i="18"/>
  <c r="AP36" i="18"/>
  <c r="AA36" i="18"/>
  <c r="T36" i="18"/>
  <c r="E36" i="18"/>
  <c r="H35" i="18" s="1"/>
  <c r="I35" i="18" s="1"/>
  <c r="J35" i="18" s="1"/>
  <c r="AT35" i="18"/>
  <c r="AP35" i="18"/>
  <c r="AA35" i="18"/>
  <c r="K35" i="18"/>
  <c r="L35" i="18" s="1"/>
  <c r="E35" i="18"/>
  <c r="H34" i="18" s="1"/>
  <c r="I34" i="18" s="1"/>
  <c r="J34" i="18" s="1"/>
  <c r="AT34" i="18"/>
  <c r="AR34" i="18"/>
  <c r="AP34" i="18"/>
  <c r="AA34" i="18"/>
  <c r="K34" i="18"/>
  <c r="L34" i="18" s="1"/>
  <c r="E34" i="18"/>
  <c r="H33" i="18" s="1"/>
  <c r="I33" i="18" s="1"/>
  <c r="J33" i="18" s="1"/>
  <c r="AT33" i="18"/>
  <c r="AR33" i="18"/>
  <c r="AP33" i="18"/>
  <c r="AA33" i="18"/>
  <c r="K33" i="18"/>
  <c r="L33" i="18" s="1"/>
  <c r="E33" i="18"/>
  <c r="H32" i="18" s="1"/>
  <c r="I32" i="18" s="1"/>
  <c r="J32" i="18" s="1"/>
  <c r="AT32" i="18"/>
  <c r="AR32" i="18"/>
  <c r="AP32" i="18"/>
  <c r="AA32" i="18"/>
  <c r="K32" i="18"/>
  <c r="L32" i="18" s="1"/>
  <c r="E32" i="18"/>
  <c r="H31" i="18" s="1"/>
  <c r="I31" i="18" s="1"/>
  <c r="J31" i="18" s="1"/>
  <c r="AT31" i="18"/>
  <c r="AR31" i="18"/>
  <c r="AP31" i="18"/>
  <c r="AA31" i="18"/>
  <c r="K31" i="18"/>
  <c r="L31" i="18" s="1"/>
  <c r="E31" i="18"/>
  <c r="H30" i="18" s="1"/>
  <c r="I30" i="18" s="1"/>
  <c r="J30" i="18" s="1"/>
  <c r="AT30" i="18"/>
  <c r="AR30" i="18"/>
  <c r="AP30" i="18"/>
  <c r="AA30" i="18"/>
  <c r="T30" i="18"/>
  <c r="E30" i="18"/>
  <c r="AT29" i="18"/>
  <c r="AS29" i="18"/>
  <c r="AR29" i="18"/>
  <c r="AP29" i="18"/>
  <c r="AA29" i="18"/>
  <c r="T29" i="18"/>
  <c r="H29" i="18"/>
  <c r="I29" i="18" s="1"/>
  <c r="J29" i="18" s="1"/>
  <c r="E29" i="18"/>
  <c r="AT28" i="18"/>
  <c r="AS28" i="18"/>
  <c r="AR28" i="18"/>
  <c r="AP28" i="18"/>
  <c r="AA28" i="18"/>
  <c r="T28" i="18"/>
  <c r="R28" i="18"/>
  <c r="L28" i="18"/>
  <c r="K28" i="18"/>
  <c r="H28" i="18"/>
  <c r="I28" i="18" s="1"/>
  <c r="J28" i="18" s="1"/>
  <c r="E28" i="18"/>
  <c r="H27" i="18" s="1"/>
  <c r="I27" i="18" s="1"/>
  <c r="J27" i="18" s="1"/>
  <c r="B28" i="18"/>
  <c r="AS31" i="18" s="1"/>
  <c r="AT27" i="18"/>
  <c r="AR27" i="18"/>
  <c r="AP27" i="18"/>
  <c r="AA27" i="18"/>
  <c r="K27" i="18"/>
  <c r="L27" i="18" s="1"/>
  <c r="R27" i="18" s="1"/>
  <c r="E27" i="18"/>
  <c r="B27" i="18"/>
  <c r="T32" i="18" s="1"/>
  <c r="AT26" i="18"/>
  <c r="AS26" i="18"/>
  <c r="AP26" i="18"/>
  <c r="AA26" i="18"/>
  <c r="T26" i="18"/>
  <c r="L26" i="18"/>
  <c r="O26" i="18" s="1"/>
  <c r="K26" i="18"/>
  <c r="H26" i="18"/>
  <c r="I26" i="18" s="1"/>
  <c r="J26" i="18" s="1"/>
  <c r="B26" i="18"/>
  <c r="AR36" i="18" s="1"/>
  <c r="AW147" i="17"/>
  <c r="AV147" i="17"/>
  <c r="AU147" i="17"/>
  <c r="AS147" i="17"/>
  <c r="AG147" i="17"/>
  <c r="K147" i="17"/>
  <c r="L147" i="17" s="1"/>
  <c r="AW146" i="17"/>
  <c r="AV146" i="17"/>
  <c r="AS146" i="17"/>
  <c r="AG146" i="17"/>
  <c r="T146" i="17"/>
  <c r="AW145" i="17"/>
  <c r="AV145" i="17"/>
  <c r="AS145" i="17"/>
  <c r="AG145" i="17"/>
  <c r="T145" i="17"/>
  <c r="AW144" i="17"/>
  <c r="AV144" i="17"/>
  <c r="AU144" i="17"/>
  <c r="AS144" i="17"/>
  <c r="AG144" i="17"/>
  <c r="K144" i="17"/>
  <c r="L144" i="17" s="1"/>
  <c r="AW143" i="17"/>
  <c r="AV143" i="17"/>
  <c r="AS143" i="17"/>
  <c r="AG143" i="17"/>
  <c r="T143" i="17"/>
  <c r="AW142" i="17"/>
  <c r="AV142" i="17"/>
  <c r="AS142" i="17"/>
  <c r="AG142" i="17"/>
  <c r="AW141" i="17"/>
  <c r="AV141" i="17"/>
  <c r="AS141" i="17"/>
  <c r="AG141" i="17"/>
  <c r="T141" i="17"/>
  <c r="AW140" i="17"/>
  <c r="AV140" i="17"/>
  <c r="AS140" i="17"/>
  <c r="AG140" i="17"/>
  <c r="T140" i="17"/>
  <c r="AW139" i="17"/>
  <c r="AV139" i="17"/>
  <c r="AS139" i="17"/>
  <c r="AG139" i="17"/>
  <c r="T139" i="17"/>
  <c r="AW138" i="17"/>
  <c r="AV138" i="17"/>
  <c r="AS138" i="17"/>
  <c r="AG138" i="17"/>
  <c r="T138" i="17"/>
  <c r="B138" i="17"/>
  <c r="AW137" i="17"/>
  <c r="AV137" i="17"/>
  <c r="AS137" i="17"/>
  <c r="AG137" i="17"/>
  <c r="T137" i="17"/>
  <c r="B137" i="17"/>
  <c r="T147" i="17" s="1"/>
  <c r="AW136" i="17"/>
  <c r="AV136" i="17"/>
  <c r="AS136" i="17"/>
  <c r="AG136" i="17"/>
  <c r="T136" i="17"/>
  <c r="B136" i="17"/>
  <c r="AZ132" i="17"/>
  <c r="AW132" i="17"/>
  <c r="AU132" i="17"/>
  <c r="AS132" i="17"/>
  <c r="AG132" i="17"/>
  <c r="AZ131" i="17"/>
  <c r="AW131" i="17"/>
  <c r="AV131" i="17"/>
  <c r="AS131" i="17"/>
  <c r="AG131" i="17"/>
  <c r="T131" i="17"/>
  <c r="AZ130" i="17"/>
  <c r="AW130" i="17"/>
  <c r="AV130" i="17"/>
  <c r="AS130" i="17"/>
  <c r="AG130" i="17"/>
  <c r="T130" i="17"/>
  <c r="R130" i="17"/>
  <c r="AZ129" i="17"/>
  <c r="AW129" i="17"/>
  <c r="AU129" i="17"/>
  <c r="AS129" i="17"/>
  <c r="AG129" i="17"/>
  <c r="AZ128" i="17"/>
  <c r="AW128" i="17"/>
  <c r="AS128" i="17"/>
  <c r="AG128" i="17"/>
  <c r="T128" i="17"/>
  <c r="AZ127" i="17"/>
  <c r="AW127" i="17"/>
  <c r="AS127" i="17"/>
  <c r="AG127" i="17"/>
  <c r="T127" i="17"/>
  <c r="K127" i="17"/>
  <c r="L127" i="17" s="1"/>
  <c r="AZ126" i="17"/>
  <c r="AW126" i="17"/>
  <c r="AV126" i="17"/>
  <c r="AS126" i="17"/>
  <c r="AG126" i="17"/>
  <c r="T126" i="17"/>
  <c r="AZ125" i="17"/>
  <c r="AW125" i="17"/>
  <c r="AS125" i="17"/>
  <c r="AG125" i="17"/>
  <c r="T125" i="17"/>
  <c r="AZ124" i="17"/>
  <c r="AW124" i="17"/>
  <c r="AU124" i="17"/>
  <c r="AS124" i="17"/>
  <c r="AG124" i="17"/>
  <c r="K124" i="17"/>
  <c r="L124" i="17" s="1"/>
  <c r="AZ123" i="17"/>
  <c r="AW123" i="17"/>
  <c r="AV123" i="17"/>
  <c r="AS123" i="17"/>
  <c r="AG123" i="17"/>
  <c r="T123" i="17"/>
  <c r="B123" i="17"/>
  <c r="AV128" i="17" s="1"/>
  <c r="AZ122" i="17"/>
  <c r="AW122" i="17"/>
  <c r="AS122" i="17"/>
  <c r="AG122" i="17"/>
  <c r="T122" i="17"/>
  <c r="B122" i="17"/>
  <c r="T129" i="17" s="1"/>
  <c r="AZ121" i="17"/>
  <c r="AW121" i="17"/>
  <c r="AV121" i="17"/>
  <c r="AS121" i="17"/>
  <c r="AG121" i="17"/>
  <c r="T121" i="17"/>
  <c r="B121" i="17"/>
  <c r="K130" i="17" s="1"/>
  <c r="L130" i="17" s="1"/>
  <c r="AW116" i="17"/>
  <c r="AS116" i="17"/>
  <c r="AG116" i="17"/>
  <c r="AW115" i="17"/>
  <c r="AU115" i="17"/>
  <c r="AS115" i="17"/>
  <c r="AG115" i="17"/>
  <c r="AW114" i="17"/>
  <c r="AS114" i="17"/>
  <c r="AG114" i="17"/>
  <c r="K114" i="17"/>
  <c r="L114" i="17" s="1"/>
  <c r="AW113" i="17"/>
  <c r="AS113" i="17"/>
  <c r="AG113" i="17"/>
  <c r="T113" i="17"/>
  <c r="AW112" i="17"/>
  <c r="AU112" i="17"/>
  <c r="AS112" i="17"/>
  <c r="AG112" i="17"/>
  <c r="K112" i="17"/>
  <c r="L112" i="17" s="1"/>
  <c r="AW111" i="17"/>
  <c r="AS111" i="17"/>
  <c r="AG111" i="17"/>
  <c r="AW110" i="17"/>
  <c r="AS110" i="17"/>
  <c r="AG110" i="17"/>
  <c r="K110" i="17"/>
  <c r="L110" i="17" s="1"/>
  <c r="AW109" i="17"/>
  <c r="AS109" i="17"/>
  <c r="AG109" i="17"/>
  <c r="K109" i="17"/>
  <c r="L109" i="17" s="1"/>
  <c r="AW108" i="17"/>
  <c r="AS108" i="17"/>
  <c r="AG108" i="17"/>
  <c r="AW107" i="17"/>
  <c r="AS107" i="17"/>
  <c r="AG107" i="17"/>
  <c r="K107" i="17"/>
  <c r="L107" i="17" s="1"/>
  <c r="B107" i="17"/>
  <c r="AW106" i="17"/>
  <c r="AU106" i="17"/>
  <c r="AS106" i="17"/>
  <c r="AG106" i="17"/>
  <c r="K106" i="17"/>
  <c r="L106" i="17" s="1"/>
  <c r="B106" i="17"/>
  <c r="T110" i="17" s="1"/>
  <c r="AW105" i="17"/>
  <c r="AU105" i="17"/>
  <c r="AS105" i="17"/>
  <c r="AG105" i="17"/>
  <c r="K105" i="17"/>
  <c r="L105" i="17" s="1"/>
  <c r="B105" i="17"/>
  <c r="K115" i="17" s="1"/>
  <c r="L115" i="17" s="1"/>
  <c r="AM100" i="17"/>
  <c r="K100" i="17"/>
  <c r="L100" i="17" s="1"/>
  <c r="AM99" i="17"/>
  <c r="AL99" i="17"/>
  <c r="K99" i="17"/>
  <c r="L99" i="17" s="1"/>
  <c r="AM98" i="17"/>
  <c r="T98" i="17"/>
  <c r="AM97" i="17"/>
  <c r="AK97" i="17"/>
  <c r="AM96" i="17"/>
  <c r="AM95" i="17"/>
  <c r="K95" i="17"/>
  <c r="L95" i="17" s="1"/>
  <c r="AM94" i="17"/>
  <c r="AL94" i="17"/>
  <c r="T94" i="17"/>
  <c r="AM93" i="17"/>
  <c r="AM92" i="17"/>
  <c r="AK92" i="17"/>
  <c r="AM91" i="17"/>
  <c r="B91" i="17"/>
  <c r="AL100" i="17" s="1"/>
  <c r="AM90" i="17"/>
  <c r="T90" i="17"/>
  <c r="B90" i="17"/>
  <c r="T96" i="17" s="1"/>
  <c r="AM89" i="17"/>
  <c r="AL89" i="17"/>
  <c r="T89" i="17"/>
  <c r="B89" i="17"/>
  <c r="K89" i="17" s="1"/>
  <c r="L89" i="17" s="1"/>
  <c r="AT84" i="17"/>
  <c r="AS84" i="17"/>
  <c r="AP84" i="17"/>
  <c r="AA84" i="17"/>
  <c r="AT83" i="17"/>
  <c r="AP83" i="17"/>
  <c r="AA83" i="17"/>
  <c r="AT82" i="17"/>
  <c r="AP82" i="17"/>
  <c r="AA82" i="17"/>
  <c r="K82" i="17"/>
  <c r="L82" i="17" s="1"/>
  <c r="AT81" i="17"/>
  <c r="AS81" i="17"/>
  <c r="AP81" i="17"/>
  <c r="AA81" i="17"/>
  <c r="AT80" i="17"/>
  <c r="AP80" i="17"/>
  <c r="AA80" i="17"/>
  <c r="AT79" i="17"/>
  <c r="AS79" i="17"/>
  <c r="AP79" i="17"/>
  <c r="AA79" i="17"/>
  <c r="T79" i="17"/>
  <c r="AT78" i="17"/>
  <c r="AR78" i="17"/>
  <c r="AP78" i="17"/>
  <c r="AA78" i="17"/>
  <c r="AT77" i="17"/>
  <c r="AS77" i="17"/>
  <c r="AP77" i="17"/>
  <c r="AA77" i="17"/>
  <c r="AT76" i="17"/>
  <c r="AS76" i="17"/>
  <c r="AP76" i="17"/>
  <c r="AA76" i="17"/>
  <c r="T76" i="17"/>
  <c r="AT75" i="17"/>
  <c r="AR75" i="17"/>
  <c r="AP75" i="17"/>
  <c r="AA75" i="17"/>
  <c r="B75" i="17"/>
  <c r="AS83" i="17" s="1"/>
  <c r="AT74" i="17"/>
  <c r="AP74" i="17"/>
  <c r="AA74" i="17"/>
  <c r="B74" i="17"/>
  <c r="T78" i="17" s="1"/>
  <c r="AT73" i="17"/>
  <c r="AP73" i="17"/>
  <c r="AA73" i="17"/>
  <c r="K73" i="17"/>
  <c r="L73" i="17" s="1"/>
  <c r="B73" i="17"/>
  <c r="AR77" i="17" s="1"/>
  <c r="AT69" i="17"/>
  <c r="AR69" i="17"/>
  <c r="AP69" i="17"/>
  <c r="AA69" i="17"/>
  <c r="K69" i="17"/>
  <c r="L69" i="17" s="1"/>
  <c r="AT68" i="17"/>
  <c r="AS68" i="17"/>
  <c r="AP68" i="17"/>
  <c r="AA68" i="17"/>
  <c r="AT67" i="17"/>
  <c r="AP67" i="17"/>
  <c r="AA67" i="17"/>
  <c r="T67" i="17"/>
  <c r="D67" i="17"/>
  <c r="AT66" i="17"/>
  <c r="AR66" i="17"/>
  <c r="AP66" i="17"/>
  <c r="AA66" i="17"/>
  <c r="K66" i="17"/>
  <c r="L66" i="17" s="1"/>
  <c r="AT65" i="17"/>
  <c r="AS65" i="17"/>
  <c r="AP65" i="17"/>
  <c r="AA65" i="17"/>
  <c r="AT64" i="17"/>
  <c r="AP64" i="17"/>
  <c r="AA64" i="17"/>
  <c r="AT63" i="17"/>
  <c r="AP63" i="17"/>
  <c r="AA63" i="17"/>
  <c r="T63" i="17"/>
  <c r="D63" i="17"/>
  <c r="AT62" i="17"/>
  <c r="AP62" i="17"/>
  <c r="AA62" i="17"/>
  <c r="AT61" i="17"/>
  <c r="AP61" i="17"/>
  <c r="AA61" i="17"/>
  <c r="AT60" i="17"/>
  <c r="AP60" i="17"/>
  <c r="AA60" i="17"/>
  <c r="T60" i="17"/>
  <c r="D60" i="17"/>
  <c r="B60" i="17"/>
  <c r="AS62" i="17" s="1"/>
  <c r="AT59" i="17"/>
  <c r="AS59" i="17"/>
  <c r="AP59" i="17"/>
  <c r="AA59" i="17"/>
  <c r="B59" i="17"/>
  <c r="T69" i="17" s="1"/>
  <c r="AT58" i="17"/>
  <c r="AS58" i="17"/>
  <c r="AP58" i="17"/>
  <c r="AA58" i="17"/>
  <c r="T58" i="17"/>
  <c r="B58" i="17"/>
  <c r="E54" i="17"/>
  <c r="D54" i="17"/>
  <c r="D70" i="17" s="1"/>
  <c r="D85" i="17" s="1"/>
  <c r="D101" i="17" s="1"/>
  <c r="D117" i="17" s="1"/>
  <c r="D133" i="17" s="1"/>
  <c r="D148" i="17" s="1"/>
  <c r="AT53" i="17"/>
  <c r="AP53" i="17"/>
  <c r="AG53" i="17"/>
  <c r="AA53" i="17"/>
  <c r="K53" i="17"/>
  <c r="L53" i="17" s="1"/>
  <c r="H53" i="17"/>
  <c r="I53" i="17" s="1"/>
  <c r="J53" i="17" s="1"/>
  <c r="D53" i="17"/>
  <c r="D69" i="17" s="1"/>
  <c r="AT52" i="17"/>
  <c r="AP52" i="17"/>
  <c r="AG52" i="17"/>
  <c r="AA52" i="17"/>
  <c r="D52" i="17"/>
  <c r="AT51" i="17"/>
  <c r="AR51" i="17"/>
  <c r="AP51" i="17"/>
  <c r="AG51" i="17"/>
  <c r="AA51" i="17"/>
  <c r="D51" i="17"/>
  <c r="E52" i="17" s="1"/>
  <c r="H51" i="17" s="1"/>
  <c r="I51" i="17" s="1"/>
  <c r="J51" i="17" s="1"/>
  <c r="AT50" i="17"/>
  <c r="AP50" i="17"/>
  <c r="AG50" i="17"/>
  <c r="AA50" i="17"/>
  <c r="T50" i="17"/>
  <c r="D50" i="17"/>
  <c r="D66" i="17" s="1"/>
  <c r="AT49" i="17"/>
  <c r="AR49" i="17"/>
  <c r="AP49" i="17"/>
  <c r="AG49" i="17"/>
  <c r="AA49" i="17"/>
  <c r="D49" i="17"/>
  <c r="D65" i="17" s="1"/>
  <c r="D80" i="17" s="1"/>
  <c r="AT48" i="17"/>
  <c r="AP48" i="17"/>
  <c r="AG48" i="17"/>
  <c r="AA48" i="17"/>
  <c r="D48" i="17"/>
  <c r="D64" i="17" s="1"/>
  <c r="AT47" i="17"/>
  <c r="AP47" i="17"/>
  <c r="AG47" i="17"/>
  <c r="AA47" i="17"/>
  <c r="D47" i="17"/>
  <c r="E48" i="17" s="1"/>
  <c r="H47" i="17" s="1"/>
  <c r="I47" i="17" s="1"/>
  <c r="J47" i="17" s="1"/>
  <c r="AT46" i="17"/>
  <c r="AP46" i="17"/>
  <c r="AG46" i="17"/>
  <c r="AA46" i="17"/>
  <c r="T46" i="17"/>
  <c r="K46" i="17"/>
  <c r="L46" i="17" s="1"/>
  <c r="E46" i="17"/>
  <c r="H45" i="17" s="1"/>
  <c r="I45" i="17" s="1"/>
  <c r="J45" i="17" s="1"/>
  <c r="D46" i="17"/>
  <c r="D62" i="17" s="1"/>
  <c r="AT45" i="17"/>
  <c r="AS45" i="17"/>
  <c r="AP45" i="17"/>
  <c r="AG45" i="17"/>
  <c r="AA45" i="17"/>
  <c r="E45" i="17"/>
  <c r="H44" i="17" s="1"/>
  <c r="I44" i="17" s="1"/>
  <c r="J44" i="17" s="1"/>
  <c r="D45" i="17"/>
  <c r="D61" i="17" s="1"/>
  <c r="AT44" i="17"/>
  <c r="AP44" i="17"/>
  <c r="AG44" i="17"/>
  <c r="AA44" i="17"/>
  <c r="T44" i="17"/>
  <c r="E44" i="17"/>
  <c r="H43" i="17" s="1"/>
  <c r="I43" i="17" s="1"/>
  <c r="D44" i="17"/>
  <c r="B44" i="17"/>
  <c r="AS48" i="17" s="1"/>
  <c r="AT43" i="17"/>
  <c r="AS43" i="17"/>
  <c r="AP43" i="17"/>
  <c r="AG43" i="17"/>
  <c r="AA43" i="17"/>
  <c r="T43" i="17"/>
  <c r="J43" i="17"/>
  <c r="D43" i="17"/>
  <c r="D59" i="17" s="1"/>
  <c r="B43" i="17"/>
  <c r="T49" i="17" s="1"/>
  <c r="AT42" i="17"/>
  <c r="AS42" i="17"/>
  <c r="AP42" i="17"/>
  <c r="AG42" i="17"/>
  <c r="AA42" i="17"/>
  <c r="T42" i="17"/>
  <c r="K42" i="17"/>
  <c r="L42" i="17" s="1"/>
  <c r="D42" i="17"/>
  <c r="E43" i="17" s="1"/>
  <c r="H42" i="17" s="1"/>
  <c r="I42" i="17" s="1"/>
  <c r="J42" i="17" s="1"/>
  <c r="B42" i="17"/>
  <c r="AR48" i="17" s="1"/>
  <c r="E38" i="17"/>
  <c r="H37" i="17" s="1"/>
  <c r="I37" i="17" s="1"/>
  <c r="J37" i="17" s="1"/>
  <c r="AT37" i="17"/>
  <c r="AS37" i="17"/>
  <c r="AP37" i="17"/>
  <c r="AA37" i="17"/>
  <c r="E37" i="17"/>
  <c r="H36" i="17" s="1"/>
  <c r="I36" i="17" s="1"/>
  <c r="J36" i="17" s="1"/>
  <c r="AT36" i="17"/>
  <c r="AS36" i="17"/>
  <c r="AP36" i="17"/>
  <c r="AA36" i="17"/>
  <c r="E36" i="17"/>
  <c r="H35" i="17" s="1"/>
  <c r="I35" i="17" s="1"/>
  <c r="J35" i="17" s="1"/>
  <c r="AT35" i="17"/>
  <c r="AP35" i="17"/>
  <c r="AA35" i="17"/>
  <c r="E35" i="17"/>
  <c r="AT34" i="17"/>
  <c r="AP34" i="17"/>
  <c r="AA34" i="17"/>
  <c r="I34" i="17"/>
  <c r="J34" i="17" s="1"/>
  <c r="H34" i="17"/>
  <c r="E34" i="17"/>
  <c r="AT33" i="17"/>
  <c r="AP33" i="17"/>
  <c r="AA33" i="17"/>
  <c r="I33" i="17"/>
  <c r="J33" i="17" s="1"/>
  <c r="H33" i="17"/>
  <c r="E33" i="17"/>
  <c r="AT32" i="17"/>
  <c r="AP32" i="17"/>
  <c r="AA32" i="17"/>
  <c r="I32" i="17"/>
  <c r="J32" i="17" s="1"/>
  <c r="H32" i="17"/>
  <c r="E32" i="17"/>
  <c r="H31" i="17" s="1"/>
  <c r="I31" i="17" s="1"/>
  <c r="J31" i="17" s="1"/>
  <c r="AT31" i="17"/>
  <c r="AP31" i="17"/>
  <c r="AA31" i="17"/>
  <c r="E31" i="17"/>
  <c r="AT30" i="17"/>
  <c r="AP30" i="17"/>
  <c r="AA30" i="17"/>
  <c r="J30" i="17"/>
  <c r="H30" i="17"/>
  <c r="I30" i="17" s="1"/>
  <c r="E30" i="17"/>
  <c r="AT29" i="17"/>
  <c r="AP29" i="17"/>
  <c r="AA29" i="17"/>
  <c r="J29" i="17"/>
  <c r="I29" i="17"/>
  <c r="H29" i="17"/>
  <c r="E29" i="17"/>
  <c r="AT28" i="17"/>
  <c r="AS28" i="17"/>
  <c r="AP28" i="17"/>
  <c r="AA28" i="17"/>
  <c r="T28" i="17"/>
  <c r="H28" i="17"/>
  <c r="I28" i="17" s="1"/>
  <c r="J28" i="17" s="1"/>
  <c r="E28" i="17"/>
  <c r="B28" i="17"/>
  <c r="AS33" i="17" s="1"/>
  <c r="AT27" i="17"/>
  <c r="AR27" i="17"/>
  <c r="AP27" i="17"/>
  <c r="AA27" i="17"/>
  <c r="T27" i="17"/>
  <c r="I27" i="17"/>
  <c r="J27" i="17" s="1"/>
  <c r="H27" i="17"/>
  <c r="E27" i="17"/>
  <c r="H26" i="17" s="1"/>
  <c r="I26" i="17" s="1"/>
  <c r="J26" i="17" s="1"/>
  <c r="B27" i="17"/>
  <c r="T34" i="17" s="1"/>
  <c r="AT26" i="17"/>
  <c r="AS26" i="17"/>
  <c r="AP26" i="17"/>
  <c r="AA26" i="17"/>
  <c r="T26" i="17"/>
  <c r="B26" i="17"/>
  <c r="AR37" i="17" s="1"/>
  <c r="AW147" i="16"/>
  <c r="AS147" i="16"/>
  <c r="AG147" i="16"/>
  <c r="AW146" i="16"/>
  <c r="AS146" i="16"/>
  <c r="AG146" i="16"/>
  <c r="AW145" i="16"/>
  <c r="AS145" i="16"/>
  <c r="AG145" i="16"/>
  <c r="AW144" i="16"/>
  <c r="AS144" i="16"/>
  <c r="AG144" i="16"/>
  <c r="AW143" i="16"/>
  <c r="AS143" i="16"/>
  <c r="AG143" i="16"/>
  <c r="AW142" i="16"/>
  <c r="AS142" i="16"/>
  <c r="AG142" i="16"/>
  <c r="K142" i="16"/>
  <c r="L142" i="16" s="1"/>
  <c r="AW141" i="16"/>
  <c r="AS141" i="16"/>
  <c r="AG141" i="16"/>
  <c r="AW140" i="16"/>
  <c r="AS140" i="16"/>
  <c r="AG140" i="16"/>
  <c r="AW139" i="16"/>
  <c r="AU139" i="16"/>
  <c r="AS139" i="16"/>
  <c r="AG139" i="16"/>
  <c r="T139" i="16"/>
  <c r="AW138" i="16"/>
  <c r="AU138" i="16"/>
  <c r="AS138" i="16"/>
  <c r="AG138" i="16"/>
  <c r="T138" i="16"/>
  <c r="B138" i="16"/>
  <c r="AW137" i="16"/>
  <c r="AU137" i="16"/>
  <c r="AS137" i="16"/>
  <c r="AG137" i="16"/>
  <c r="K137" i="16"/>
  <c r="L137" i="16" s="1"/>
  <c r="B137" i="16"/>
  <c r="T137" i="16" s="1"/>
  <c r="AW136" i="16"/>
  <c r="AS136" i="16"/>
  <c r="AG136" i="16"/>
  <c r="K136" i="16"/>
  <c r="L136" i="16" s="1"/>
  <c r="B136" i="16"/>
  <c r="AU142" i="16" s="1"/>
  <c r="AZ132" i="16"/>
  <c r="AW132" i="16"/>
  <c r="AU132" i="16"/>
  <c r="AS132" i="16"/>
  <c r="AG132" i="16"/>
  <c r="AZ131" i="16"/>
  <c r="AW131" i="16"/>
  <c r="AU131" i="16"/>
  <c r="AS131" i="16"/>
  <c r="AG131" i="16"/>
  <c r="AZ130" i="16"/>
  <c r="AW130" i="16"/>
  <c r="AU130" i="16"/>
  <c r="AS130" i="16"/>
  <c r="AG130" i="16"/>
  <c r="K130" i="16"/>
  <c r="AZ129" i="16"/>
  <c r="AW129" i="16"/>
  <c r="AU129" i="16"/>
  <c r="AS129" i="16"/>
  <c r="AG129" i="16"/>
  <c r="AZ128" i="16"/>
  <c r="AW128" i="16"/>
  <c r="AU128" i="16"/>
  <c r="AS128" i="16"/>
  <c r="AG128" i="16"/>
  <c r="K128" i="16"/>
  <c r="AZ127" i="16"/>
  <c r="AW127" i="16"/>
  <c r="AU127" i="16"/>
  <c r="AS127" i="16"/>
  <c r="AG127" i="16"/>
  <c r="K127" i="16"/>
  <c r="AZ126" i="16"/>
  <c r="AW126" i="16"/>
  <c r="AU126" i="16"/>
  <c r="AS126" i="16"/>
  <c r="AG126" i="16"/>
  <c r="K126" i="16"/>
  <c r="AZ125" i="16"/>
  <c r="AW125" i="16"/>
  <c r="AS125" i="16"/>
  <c r="AG125" i="16"/>
  <c r="K125" i="16"/>
  <c r="AZ124" i="16"/>
  <c r="AW124" i="16"/>
  <c r="AU124" i="16"/>
  <c r="AS124" i="16"/>
  <c r="AG124" i="16"/>
  <c r="K124" i="16"/>
  <c r="AZ123" i="16"/>
  <c r="AW123" i="16"/>
  <c r="AU123" i="16"/>
  <c r="AS123" i="16"/>
  <c r="AG123" i="16"/>
  <c r="K123" i="16"/>
  <c r="B123" i="16"/>
  <c r="AV128" i="16" s="1"/>
  <c r="AZ122" i="16"/>
  <c r="AW122" i="16"/>
  <c r="AU122" i="16"/>
  <c r="AS122" i="16"/>
  <c r="AG122" i="16"/>
  <c r="K122" i="16"/>
  <c r="L122" i="16" s="1"/>
  <c r="B122" i="16"/>
  <c r="T125" i="16" s="1"/>
  <c r="AZ121" i="16"/>
  <c r="AW121" i="16"/>
  <c r="AU121" i="16"/>
  <c r="AS121" i="16"/>
  <c r="AG121" i="16"/>
  <c r="K121" i="16"/>
  <c r="L121" i="16" s="1"/>
  <c r="B121" i="16"/>
  <c r="K132" i="16" s="1"/>
  <c r="L132" i="16" s="1"/>
  <c r="AW116" i="16"/>
  <c r="AS116" i="16"/>
  <c r="AG116" i="16"/>
  <c r="T116" i="16"/>
  <c r="AW115" i="16"/>
  <c r="AS115" i="16"/>
  <c r="AG115" i="16"/>
  <c r="T115" i="16"/>
  <c r="K115" i="16"/>
  <c r="L115" i="16" s="1"/>
  <c r="AW114" i="16"/>
  <c r="AV114" i="16"/>
  <c r="AS114" i="16"/>
  <c r="AG114" i="16"/>
  <c r="AW113" i="16"/>
  <c r="AS113" i="16"/>
  <c r="AG113" i="16"/>
  <c r="T113" i="16"/>
  <c r="AW112" i="16"/>
  <c r="AS112" i="16"/>
  <c r="AG112" i="16"/>
  <c r="T112" i="16"/>
  <c r="AW111" i="16"/>
  <c r="AU111" i="16"/>
  <c r="AS111" i="16"/>
  <c r="AG111" i="16"/>
  <c r="K111" i="16"/>
  <c r="L111" i="16" s="1"/>
  <c r="AW110" i="16"/>
  <c r="AV110" i="16"/>
  <c r="AS110" i="16"/>
  <c r="AG110" i="16"/>
  <c r="AW109" i="16"/>
  <c r="AS109" i="16"/>
  <c r="AG109" i="16"/>
  <c r="AW108" i="16"/>
  <c r="AU108" i="16"/>
  <c r="AS108" i="16"/>
  <c r="AG108" i="16"/>
  <c r="T108" i="16"/>
  <c r="K108" i="16"/>
  <c r="L108" i="16" s="1"/>
  <c r="AW107" i="16"/>
  <c r="AV107" i="16"/>
  <c r="AS107" i="16"/>
  <c r="AG107" i="16"/>
  <c r="B107" i="16"/>
  <c r="AV109" i="16" s="1"/>
  <c r="AW106" i="16"/>
  <c r="AU106" i="16"/>
  <c r="AS106" i="16"/>
  <c r="AG106" i="16"/>
  <c r="T106" i="16"/>
  <c r="B106" i="16"/>
  <c r="T110" i="16" s="1"/>
  <c r="AW105" i="16"/>
  <c r="AV105" i="16"/>
  <c r="AS105" i="16"/>
  <c r="AG105" i="16"/>
  <c r="T105" i="16"/>
  <c r="B105" i="16"/>
  <c r="AU109" i="16" s="1"/>
  <c r="AM100" i="16"/>
  <c r="AL100" i="16"/>
  <c r="T100" i="16"/>
  <c r="AM99" i="16"/>
  <c r="AK99" i="16"/>
  <c r="AM98" i="16"/>
  <c r="AK98" i="16"/>
  <c r="T98" i="16"/>
  <c r="AM97" i="16"/>
  <c r="AK97" i="16"/>
  <c r="AM96" i="16"/>
  <c r="K96" i="16"/>
  <c r="L96" i="16" s="1"/>
  <c r="AM95" i="16"/>
  <c r="AL95" i="16"/>
  <c r="T95" i="16"/>
  <c r="K95" i="16"/>
  <c r="L95" i="16" s="1"/>
  <c r="AM94" i="16"/>
  <c r="AL94" i="16"/>
  <c r="AK94" i="16"/>
  <c r="K94" i="16"/>
  <c r="L94" i="16" s="1"/>
  <c r="R94" i="16" s="1"/>
  <c r="AM93" i="16"/>
  <c r="T93" i="16"/>
  <c r="AM92" i="16"/>
  <c r="AL92" i="16"/>
  <c r="AK92" i="16"/>
  <c r="T92" i="16"/>
  <c r="AM91" i="16"/>
  <c r="AK91" i="16"/>
  <c r="K91" i="16"/>
  <c r="L91" i="16" s="1"/>
  <c r="B91" i="16"/>
  <c r="AL90" i="16" s="1"/>
  <c r="AM90" i="16"/>
  <c r="K90" i="16"/>
  <c r="L90" i="16" s="1"/>
  <c r="B90" i="16"/>
  <c r="T96" i="16" s="1"/>
  <c r="AM89" i="16"/>
  <c r="AK89" i="16"/>
  <c r="K89" i="16"/>
  <c r="L89" i="16" s="1"/>
  <c r="B89" i="16"/>
  <c r="AK100" i="16" s="1"/>
  <c r="AT84" i="16"/>
  <c r="AR84" i="16"/>
  <c r="AP84" i="16"/>
  <c r="AA84" i="16"/>
  <c r="AT83" i="16"/>
  <c r="AS83" i="16"/>
  <c r="AP83" i="16"/>
  <c r="AA83" i="16"/>
  <c r="AT82" i="16"/>
  <c r="AP82" i="16"/>
  <c r="AA82" i="16"/>
  <c r="T82" i="16"/>
  <c r="AT81" i="16"/>
  <c r="AR81" i="16"/>
  <c r="AP81" i="16"/>
  <c r="AA81" i="16"/>
  <c r="AT80" i="16"/>
  <c r="AS80" i="16"/>
  <c r="AP80" i="16"/>
  <c r="AA80" i="16"/>
  <c r="AT79" i="16"/>
  <c r="AP79" i="16"/>
  <c r="AA79" i="16"/>
  <c r="AT78" i="16"/>
  <c r="AP78" i="16"/>
  <c r="AA78" i="16"/>
  <c r="T78" i="16"/>
  <c r="AT77" i="16"/>
  <c r="AR77" i="16"/>
  <c r="AP77" i="16"/>
  <c r="AA77" i="16"/>
  <c r="AT76" i="16"/>
  <c r="AP76" i="16"/>
  <c r="AA76" i="16"/>
  <c r="AT75" i="16"/>
  <c r="AS75" i="16"/>
  <c r="AP75" i="16"/>
  <c r="AA75" i="16"/>
  <c r="T75" i="16"/>
  <c r="B75" i="16"/>
  <c r="AS79" i="16" s="1"/>
  <c r="AT74" i="16"/>
  <c r="AS74" i="16"/>
  <c r="AP74" i="16"/>
  <c r="AA74" i="16"/>
  <c r="B74" i="16"/>
  <c r="T84" i="16" s="1"/>
  <c r="AT73" i="16"/>
  <c r="AP73" i="16"/>
  <c r="AA73" i="16"/>
  <c r="T73" i="16"/>
  <c r="B73" i="16"/>
  <c r="AR83" i="16" s="1"/>
  <c r="AT69" i="16"/>
  <c r="AP69" i="16"/>
  <c r="AA69" i="16"/>
  <c r="T69" i="16"/>
  <c r="D69" i="16"/>
  <c r="AT68" i="16"/>
  <c r="AR68" i="16"/>
  <c r="AP68" i="16"/>
  <c r="AA68" i="16"/>
  <c r="AT67" i="16"/>
  <c r="AP67" i="16"/>
  <c r="AA67" i="16"/>
  <c r="AT66" i="16"/>
  <c r="AP66" i="16"/>
  <c r="AA66" i="16"/>
  <c r="T66" i="16"/>
  <c r="D66" i="16"/>
  <c r="AT65" i="16"/>
  <c r="AR65" i="16"/>
  <c r="AP65" i="16"/>
  <c r="AA65" i="16"/>
  <c r="K65" i="16"/>
  <c r="L65" i="16" s="1"/>
  <c r="AT64" i="16"/>
  <c r="AP64" i="16"/>
  <c r="AA64" i="16"/>
  <c r="AT63" i="16"/>
  <c r="AP63" i="16"/>
  <c r="AA63" i="16"/>
  <c r="AT62" i="16"/>
  <c r="AP62" i="16"/>
  <c r="AA62" i="16"/>
  <c r="T62" i="16"/>
  <c r="K62" i="16"/>
  <c r="L62" i="16" s="1"/>
  <c r="AT61" i="16"/>
  <c r="AP61" i="16"/>
  <c r="AA61" i="16"/>
  <c r="AT60" i="16"/>
  <c r="AP60" i="16"/>
  <c r="AA60" i="16"/>
  <c r="T60" i="16"/>
  <c r="B60" i="16"/>
  <c r="AT59" i="16"/>
  <c r="AR59" i="16"/>
  <c r="AP59" i="16"/>
  <c r="AA59" i="16"/>
  <c r="K59" i="16"/>
  <c r="L59" i="16" s="1"/>
  <c r="B59" i="16"/>
  <c r="T63" i="16" s="1"/>
  <c r="AT58" i="16"/>
  <c r="AR58" i="16"/>
  <c r="AP58" i="16"/>
  <c r="AA58" i="16"/>
  <c r="B58" i="16"/>
  <c r="K68" i="16" s="1"/>
  <c r="L68" i="16" s="1"/>
  <c r="E54" i="16"/>
  <c r="H53" i="16" s="1"/>
  <c r="I53" i="16" s="1"/>
  <c r="J53" i="16" s="1"/>
  <c r="D54" i="16"/>
  <c r="D70" i="16" s="1"/>
  <c r="D85" i="16" s="1"/>
  <c r="D101" i="16" s="1"/>
  <c r="D117" i="16" s="1"/>
  <c r="D133" i="16" s="1"/>
  <c r="D148" i="16" s="1"/>
  <c r="AT53" i="16"/>
  <c r="AP53" i="16"/>
  <c r="AG53" i="16"/>
  <c r="AA53" i="16"/>
  <c r="D53" i="16"/>
  <c r="AT52" i="16"/>
  <c r="AR52" i="16"/>
  <c r="AP52" i="16"/>
  <c r="AG52" i="16"/>
  <c r="AA52" i="16"/>
  <c r="E52" i="16"/>
  <c r="H51" i="16" s="1"/>
  <c r="I51" i="16" s="1"/>
  <c r="J51" i="16" s="1"/>
  <c r="D52" i="16"/>
  <c r="E53" i="16" s="1"/>
  <c r="H52" i="16" s="1"/>
  <c r="I52" i="16" s="1"/>
  <c r="J52" i="16" s="1"/>
  <c r="AT51" i="16"/>
  <c r="AP51" i="16"/>
  <c r="AG51" i="16"/>
  <c r="AA51" i="16"/>
  <c r="K51" i="16"/>
  <c r="L51" i="16" s="1"/>
  <c r="E51" i="16"/>
  <c r="H50" i="16" s="1"/>
  <c r="I50" i="16" s="1"/>
  <c r="J50" i="16" s="1"/>
  <c r="D51" i="16"/>
  <c r="D67" i="16" s="1"/>
  <c r="AT50" i="16"/>
  <c r="AS50" i="16"/>
  <c r="AP50" i="16"/>
  <c r="AG50" i="16"/>
  <c r="AA50" i="16"/>
  <c r="D50" i="16"/>
  <c r="AT49" i="16"/>
  <c r="AP49" i="16"/>
  <c r="AG49" i="16"/>
  <c r="AA49" i="16"/>
  <c r="K49" i="16"/>
  <c r="L49" i="16" s="1"/>
  <c r="E49" i="16"/>
  <c r="H48" i="16" s="1"/>
  <c r="I48" i="16" s="1"/>
  <c r="J48" i="16" s="1"/>
  <c r="D49" i="16"/>
  <c r="D65" i="16" s="1"/>
  <c r="AT48" i="16"/>
  <c r="AS48" i="16"/>
  <c r="AP48" i="16"/>
  <c r="AG48" i="16"/>
  <c r="AA48" i="16"/>
  <c r="D48" i="16"/>
  <c r="D64" i="16" s="1"/>
  <c r="AT47" i="16"/>
  <c r="AP47" i="16"/>
  <c r="AG47" i="16"/>
  <c r="AA47" i="16"/>
  <c r="K47" i="16"/>
  <c r="L47" i="16" s="1"/>
  <c r="D47" i="16"/>
  <c r="E48" i="16" s="1"/>
  <c r="H47" i="16" s="1"/>
  <c r="I47" i="16" s="1"/>
  <c r="J47" i="16" s="1"/>
  <c r="AT46" i="16"/>
  <c r="AS46" i="16"/>
  <c r="AP46" i="16"/>
  <c r="AG46" i="16"/>
  <c r="AA46" i="16"/>
  <c r="D46" i="16"/>
  <c r="AT45" i="16"/>
  <c r="AR45" i="16"/>
  <c r="AP45" i="16"/>
  <c r="AG45" i="16"/>
  <c r="AA45" i="16"/>
  <c r="D45" i="16"/>
  <c r="D61" i="16" s="1"/>
  <c r="AT44" i="16"/>
  <c r="AP44" i="16"/>
  <c r="AG44" i="16"/>
  <c r="AA44" i="16"/>
  <c r="T44" i="16"/>
  <c r="D44" i="16"/>
  <c r="B44" i="16"/>
  <c r="AS53" i="16" s="1"/>
  <c r="AT43" i="16"/>
  <c r="AS43" i="16"/>
  <c r="AP43" i="16"/>
  <c r="AG43" i="16"/>
  <c r="AA43" i="16"/>
  <c r="D43" i="16"/>
  <c r="D59" i="16" s="1"/>
  <c r="B43" i="16"/>
  <c r="T49" i="16" s="1"/>
  <c r="AT42" i="16"/>
  <c r="AR42" i="16"/>
  <c r="AP42" i="16"/>
  <c r="AG42" i="16"/>
  <c r="AA42" i="16"/>
  <c r="D42" i="16"/>
  <c r="E43" i="16" s="1"/>
  <c r="H42" i="16" s="1"/>
  <c r="I42" i="16" s="1"/>
  <c r="J42" i="16" s="1"/>
  <c r="B42" i="16"/>
  <c r="AR48" i="16" s="1"/>
  <c r="E38" i="16"/>
  <c r="H37" i="16" s="1"/>
  <c r="I37" i="16" s="1"/>
  <c r="J37" i="16" s="1"/>
  <c r="AT37" i="16"/>
  <c r="AP37" i="16"/>
  <c r="AA37" i="16"/>
  <c r="K37" i="16"/>
  <c r="L37" i="16" s="1"/>
  <c r="E37" i="16"/>
  <c r="H36" i="16" s="1"/>
  <c r="I36" i="16" s="1"/>
  <c r="J36" i="16" s="1"/>
  <c r="AT36" i="16"/>
  <c r="AP36" i="16"/>
  <c r="AA36" i="16"/>
  <c r="E36" i="16"/>
  <c r="AT35" i="16"/>
  <c r="AS35" i="16"/>
  <c r="AP35" i="16"/>
  <c r="AA35" i="16"/>
  <c r="H35" i="16"/>
  <c r="I35" i="16" s="1"/>
  <c r="J35" i="16" s="1"/>
  <c r="E35" i="16"/>
  <c r="AT34" i="16"/>
  <c r="AS34" i="16"/>
  <c r="AP34" i="16"/>
  <c r="AA34" i="16"/>
  <c r="H34" i="16"/>
  <c r="I34" i="16" s="1"/>
  <c r="J34" i="16" s="1"/>
  <c r="E34" i="16"/>
  <c r="AT33" i="16"/>
  <c r="AS33" i="16"/>
  <c r="AP33" i="16"/>
  <c r="AA33" i="16"/>
  <c r="H33" i="16"/>
  <c r="I33" i="16" s="1"/>
  <c r="J33" i="16" s="1"/>
  <c r="E33" i="16"/>
  <c r="AT32" i="16"/>
  <c r="AS32" i="16"/>
  <c r="AP32" i="16"/>
  <c r="AA32" i="16"/>
  <c r="H32" i="16"/>
  <c r="I32" i="16" s="1"/>
  <c r="J32" i="16" s="1"/>
  <c r="E32" i="16"/>
  <c r="AT31" i="16"/>
  <c r="AS31" i="16"/>
  <c r="AP31" i="16"/>
  <c r="AA31" i="16"/>
  <c r="H31" i="16"/>
  <c r="I31" i="16" s="1"/>
  <c r="J31" i="16" s="1"/>
  <c r="E31" i="16"/>
  <c r="AT30" i="16"/>
  <c r="AS30" i="16"/>
  <c r="AP30" i="16"/>
  <c r="AA30" i="16"/>
  <c r="I30" i="16"/>
  <c r="J30" i="16" s="1"/>
  <c r="H30" i="16"/>
  <c r="E30" i="16"/>
  <c r="H29" i="16" s="1"/>
  <c r="I29" i="16" s="1"/>
  <c r="J29" i="16" s="1"/>
  <c r="AT29" i="16"/>
  <c r="AP29" i="16"/>
  <c r="AA29" i="16"/>
  <c r="E29" i="16"/>
  <c r="H28" i="16" s="1"/>
  <c r="I28" i="16" s="1"/>
  <c r="J28" i="16" s="1"/>
  <c r="AT28" i="16"/>
  <c r="AP28" i="16"/>
  <c r="AA28" i="16"/>
  <c r="E28" i="16"/>
  <c r="B28" i="16"/>
  <c r="AS29" i="16" s="1"/>
  <c r="AT27" i="16"/>
  <c r="AS27" i="16"/>
  <c r="AP27" i="16"/>
  <c r="AA27" i="16"/>
  <c r="H27" i="16"/>
  <c r="I27" i="16" s="1"/>
  <c r="J27" i="16" s="1"/>
  <c r="E27" i="16"/>
  <c r="H26" i="16" s="1"/>
  <c r="I26" i="16" s="1"/>
  <c r="J26" i="16" s="1"/>
  <c r="B27" i="16"/>
  <c r="AT26" i="16"/>
  <c r="AS26" i="16"/>
  <c r="AR26" i="16"/>
  <c r="AP26" i="16"/>
  <c r="AA26" i="16"/>
  <c r="K26" i="16"/>
  <c r="L26" i="16" s="1"/>
  <c r="B26" i="16"/>
  <c r="AW147" i="14"/>
  <c r="AV147" i="14"/>
  <c r="AS147" i="14"/>
  <c r="AG147" i="14"/>
  <c r="AW146" i="14"/>
  <c r="AS146" i="14"/>
  <c r="AG146" i="14"/>
  <c r="AW145" i="14"/>
  <c r="AS145" i="14"/>
  <c r="AG145" i="14"/>
  <c r="K145" i="14"/>
  <c r="AW144" i="14"/>
  <c r="AV144" i="14"/>
  <c r="AS144" i="14"/>
  <c r="AG144" i="14"/>
  <c r="AW143" i="14"/>
  <c r="AS143" i="14"/>
  <c r="AG143" i="14"/>
  <c r="AW142" i="14"/>
  <c r="AS142" i="14"/>
  <c r="AG142" i="14"/>
  <c r="AW141" i="14"/>
  <c r="AU141" i="14"/>
  <c r="AS141" i="14"/>
  <c r="AG141" i="14"/>
  <c r="K141" i="14"/>
  <c r="AW140" i="14"/>
  <c r="AV140" i="14"/>
  <c r="AS140" i="14"/>
  <c r="AG140" i="14"/>
  <c r="AW139" i="14"/>
  <c r="AS139" i="14"/>
  <c r="AG139" i="14"/>
  <c r="AW138" i="14"/>
  <c r="AU138" i="14"/>
  <c r="AS138" i="14"/>
  <c r="AG138" i="14"/>
  <c r="K138" i="14"/>
  <c r="B138" i="14"/>
  <c r="AV142" i="14" s="1"/>
  <c r="AW137" i="14"/>
  <c r="AS137" i="14"/>
  <c r="AG137" i="14"/>
  <c r="B137" i="14"/>
  <c r="AW136" i="14"/>
  <c r="AU136" i="14"/>
  <c r="AS136" i="14"/>
  <c r="AG136" i="14"/>
  <c r="K136" i="14"/>
  <c r="L136" i="14" s="1"/>
  <c r="B136" i="14"/>
  <c r="AU142" i="14" s="1"/>
  <c r="AZ132" i="14"/>
  <c r="AW132" i="14"/>
  <c r="AS132" i="14"/>
  <c r="AG132" i="14"/>
  <c r="AZ131" i="14"/>
  <c r="AW131" i="14"/>
  <c r="AS131" i="14"/>
  <c r="AG131" i="14"/>
  <c r="AZ130" i="14"/>
  <c r="AW130" i="14"/>
  <c r="AS130" i="14"/>
  <c r="AG130" i="14"/>
  <c r="AZ129" i="14"/>
  <c r="AW129" i="14"/>
  <c r="AS129" i="14"/>
  <c r="AG129" i="14"/>
  <c r="L129" i="14"/>
  <c r="AZ128" i="14"/>
  <c r="AW128" i="14"/>
  <c r="AU128" i="14"/>
  <c r="AS128" i="14"/>
  <c r="AG128" i="14"/>
  <c r="K128" i="14"/>
  <c r="L128" i="14" s="1"/>
  <c r="AZ127" i="14"/>
  <c r="AW127" i="14"/>
  <c r="AS127" i="14"/>
  <c r="AG127" i="14"/>
  <c r="T127" i="14"/>
  <c r="AZ126" i="14"/>
  <c r="AW126" i="14"/>
  <c r="AS126" i="14"/>
  <c r="AG126" i="14"/>
  <c r="AZ125" i="14"/>
  <c r="AW125" i="14"/>
  <c r="AV125" i="14"/>
  <c r="AS125" i="14"/>
  <c r="AG125" i="14"/>
  <c r="AZ124" i="14"/>
  <c r="AW124" i="14"/>
  <c r="AV124" i="14"/>
  <c r="AS124" i="14"/>
  <c r="AG124" i="14"/>
  <c r="AZ123" i="14"/>
  <c r="AW123" i="14"/>
  <c r="AU123" i="14"/>
  <c r="AS123" i="14"/>
  <c r="AG123" i="14"/>
  <c r="K123" i="14"/>
  <c r="L123" i="14" s="1"/>
  <c r="B123" i="14"/>
  <c r="AV127" i="14" s="1"/>
  <c r="AZ122" i="14"/>
  <c r="AW122" i="14"/>
  <c r="AU122" i="14"/>
  <c r="AS122" i="14"/>
  <c r="AG122" i="14"/>
  <c r="K122" i="14"/>
  <c r="L122" i="14" s="1"/>
  <c r="B122" i="14"/>
  <c r="T128" i="14" s="1"/>
  <c r="AZ121" i="14"/>
  <c r="AW121" i="14"/>
  <c r="AV121" i="14"/>
  <c r="AU121" i="14"/>
  <c r="AS121" i="14"/>
  <c r="AG121" i="14"/>
  <c r="K121" i="14"/>
  <c r="L121" i="14" s="1"/>
  <c r="B121" i="14"/>
  <c r="K129" i="14" s="1"/>
  <c r="AW116" i="14"/>
  <c r="AS116" i="14"/>
  <c r="AG116" i="14"/>
  <c r="AW115" i="14"/>
  <c r="AV115" i="14"/>
  <c r="AS115" i="14"/>
  <c r="AG115" i="14"/>
  <c r="AW114" i="14"/>
  <c r="AS114" i="14"/>
  <c r="AG114" i="14"/>
  <c r="AW113" i="14"/>
  <c r="AU113" i="14"/>
  <c r="AS113" i="14"/>
  <c r="AG113" i="14"/>
  <c r="AW112" i="14"/>
  <c r="AV112" i="14"/>
  <c r="AS112" i="14"/>
  <c r="AG112" i="14"/>
  <c r="AW111" i="14"/>
  <c r="AS111" i="14"/>
  <c r="AG111" i="14"/>
  <c r="AW110" i="14"/>
  <c r="AS110" i="14"/>
  <c r="AG110" i="14"/>
  <c r="AW109" i="14"/>
  <c r="AS109" i="14"/>
  <c r="AG109" i="14"/>
  <c r="AW108" i="14"/>
  <c r="AV108" i="14"/>
  <c r="AS108" i="14"/>
  <c r="AG108" i="14"/>
  <c r="AW107" i="14"/>
  <c r="AV107" i="14"/>
  <c r="AS107" i="14"/>
  <c r="AG107" i="14"/>
  <c r="B107" i="14"/>
  <c r="AV111" i="14" s="1"/>
  <c r="AW106" i="14"/>
  <c r="AV106" i="14"/>
  <c r="AU106" i="14"/>
  <c r="AS106" i="14"/>
  <c r="AG106" i="14"/>
  <c r="B106" i="14"/>
  <c r="AW105" i="14"/>
  <c r="AV105" i="14"/>
  <c r="AU105" i="14"/>
  <c r="AS105" i="14"/>
  <c r="AG105" i="14"/>
  <c r="K105" i="14"/>
  <c r="B105" i="14"/>
  <c r="AM100" i="14"/>
  <c r="AK100" i="14"/>
  <c r="K100" i="14"/>
  <c r="L100" i="14" s="1"/>
  <c r="AM99" i="14"/>
  <c r="T99" i="14"/>
  <c r="AM98" i="14"/>
  <c r="AL98" i="14"/>
  <c r="T98" i="14"/>
  <c r="AM97" i="14"/>
  <c r="AK97" i="14"/>
  <c r="AM96" i="14"/>
  <c r="T96" i="14"/>
  <c r="AM95" i="14"/>
  <c r="AK95" i="14"/>
  <c r="K95" i="14"/>
  <c r="L95" i="14" s="1"/>
  <c r="AM94" i="14"/>
  <c r="T94" i="14"/>
  <c r="AM93" i="14"/>
  <c r="AK93" i="14"/>
  <c r="AM92" i="14"/>
  <c r="AK92" i="14"/>
  <c r="T92" i="14"/>
  <c r="AM91" i="14"/>
  <c r="AL91" i="14"/>
  <c r="T91" i="14"/>
  <c r="B91" i="14"/>
  <c r="AL96" i="14" s="1"/>
  <c r="AM90" i="14"/>
  <c r="AL90" i="14"/>
  <c r="T90" i="14"/>
  <c r="L90" i="14"/>
  <c r="K90" i="14"/>
  <c r="B90" i="14"/>
  <c r="T97" i="14" s="1"/>
  <c r="AM89" i="14"/>
  <c r="AL89" i="14"/>
  <c r="T89" i="14"/>
  <c r="B89" i="14"/>
  <c r="AK96" i="14" s="1"/>
  <c r="AT84" i="14"/>
  <c r="AS84" i="14"/>
  <c r="AR84" i="14"/>
  <c r="AP84" i="14"/>
  <c r="AA84" i="14"/>
  <c r="T84" i="14"/>
  <c r="AT83" i="14"/>
  <c r="AR83" i="14"/>
  <c r="AP83" i="14"/>
  <c r="AA83" i="14"/>
  <c r="AT82" i="14"/>
  <c r="AR82" i="14"/>
  <c r="AP82" i="14"/>
  <c r="AA82" i="14"/>
  <c r="T82" i="14"/>
  <c r="AT81" i="14"/>
  <c r="AS81" i="14"/>
  <c r="AR81" i="14"/>
  <c r="AP81" i="14"/>
  <c r="AA81" i="14"/>
  <c r="T81" i="14"/>
  <c r="AT80" i="14"/>
  <c r="AR80" i="14"/>
  <c r="AP80" i="14"/>
  <c r="AA80" i="14"/>
  <c r="AT79" i="14"/>
  <c r="AP79" i="14"/>
  <c r="AA79" i="14"/>
  <c r="T79" i="14"/>
  <c r="AT78" i="14"/>
  <c r="AR78" i="14"/>
  <c r="AP78" i="14"/>
  <c r="AA78" i="14"/>
  <c r="K78" i="14"/>
  <c r="L78" i="14" s="1"/>
  <c r="AT77" i="14"/>
  <c r="AP77" i="14"/>
  <c r="AA77" i="14"/>
  <c r="AT76" i="14"/>
  <c r="AP76" i="14"/>
  <c r="AA76" i="14"/>
  <c r="T76" i="14"/>
  <c r="AT75" i="14"/>
  <c r="AR75" i="14"/>
  <c r="AP75" i="14"/>
  <c r="AA75" i="14"/>
  <c r="K75" i="14"/>
  <c r="L75" i="14" s="1"/>
  <c r="B75" i="14"/>
  <c r="AS77" i="14" s="1"/>
  <c r="AT74" i="14"/>
  <c r="AR74" i="14"/>
  <c r="AP74" i="14"/>
  <c r="AA74" i="14"/>
  <c r="L74" i="14"/>
  <c r="R74" i="14" s="1"/>
  <c r="K74" i="14"/>
  <c r="B74" i="14"/>
  <c r="T78" i="14" s="1"/>
  <c r="AT73" i="14"/>
  <c r="AR73" i="14"/>
  <c r="AP73" i="14"/>
  <c r="AA73" i="14"/>
  <c r="T73" i="14"/>
  <c r="K73" i="14"/>
  <c r="L73" i="14" s="1"/>
  <c r="B73" i="14"/>
  <c r="K80" i="14" s="1"/>
  <c r="L80" i="14" s="1"/>
  <c r="R80" i="14" s="1"/>
  <c r="AT69" i="14"/>
  <c r="AP69" i="14"/>
  <c r="AA69" i="14"/>
  <c r="AT68" i="14"/>
  <c r="AP68" i="14"/>
  <c r="AA68" i="14"/>
  <c r="AT67" i="14"/>
  <c r="AP67" i="14"/>
  <c r="AA67" i="14"/>
  <c r="D67" i="14"/>
  <c r="AT66" i="14"/>
  <c r="AP66" i="14"/>
  <c r="AA66" i="14"/>
  <c r="AT65" i="14"/>
  <c r="AP65" i="14"/>
  <c r="AA65" i="14"/>
  <c r="AT64" i="14"/>
  <c r="AP64" i="14"/>
  <c r="AA64" i="14"/>
  <c r="AT63" i="14"/>
  <c r="AP63" i="14"/>
  <c r="AA63" i="14"/>
  <c r="AT62" i="14"/>
  <c r="AP62" i="14"/>
  <c r="AA62" i="14"/>
  <c r="AT61" i="14"/>
  <c r="AP61" i="14"/>
  <c r="AA61" i="14"/>
  <c r="AT60" i="14"/>
  <c r="AS60" i="14"/>
  <c r="AP60" i="14"/>
  <c r="AA60" i="14"/>
  <c r="B60" i="14"/>
  <c r="AS63" i="14" s="1"/>
  <c r="AT59" i="14"/>
  <c r="AS59" i="14"/>
  <c r="AP59" i="14"/>
  <c r="AA59" i="14"/>
  <c r="B59" i="14"/>
  <c r="T64" i="14" s="1"/>
  <c r="AT58" i="14"/>
  <c r="AS58" i="14"/>
  <c r="AP58" i="14"/>
  <c r="AA58" i="14"/>
  <c r="B58" i="14"/>
  <c r="K69" i="14" s="1"/>
  <c r="L69" i="14" s="1"/>
  <c r="E54" i="14"/>
  <c r="H53" i="14" s="1"/>
  <c r="I53" i="14" s="1"/>
  <c r="J53" i="14" s="1"/>
  <c r="D54" i="14"/>
  <c r="D70" i="14" s="1"/>
  <c r="D85" i="14" s="1"/>
  <c r="D101" i="14" s="1"/>
  <c r="D117" i="14" s="1"/>
  <c r="D133" i="14" s="1"/>
  <c r="D148" i="14" s="1"/>
  <c r="AT53" i="14"/>
  <c r="AS53" i="14"/>
  <c r="AP53" i="14"/>
  <c r="AG53" i="14"/>
  <c r="AA53" i="14"/>
  <c r="D53" i="14"/>
  <c r="D69" i="14" s="1"/>
  <c r="AT52" i="14"/>
  <c r="AS52" i="14"/>
  <c r="AP52" i="14"/>
  <c r="AG52" i="14"/>
  <c r="AA52" i="14"/>
  <c r="D52" i="14"/>
  <c r="AT51" i="14"/>
  <c r="AP51" i="14"/>
  <c r="AG51" i="14"/>
  <c r="AA51" i="14"/>
  <c r="R51" i="14"/>
  <c r="L51" i="14"/>
  <c r="K51" i="14"/>
  <c r="D51" i="14"/>
  <c r="E52" i="14" s="1"/>
  <c r="H51" i="14" s="1"/>
  <c r="I51" i="14" s="1"/>
  <c r="J51" i="14" s="1"/>
  <c r="AT50" i="14"/>
  <c r="AP50" i="14"/>
  <c r="AG50" i="14"/>
  <c r="AA50" i="14"/>
  <c r="T50" i="14"/>
  <c r="D50" i="14"/>
  <c r="AT49" i="14"/>
  <c r="AR49" i="14"/>
  <c r="AP49" i="14"/>
  <c r="AG49" i="14"/>
  <c r="AA49" i="14"/>
  <c r="T49" i="14"/>
  <c r="E49" i="14"/>
  <c r="H48" i="14" s="1"/>
  <c r="I48" i="14" s="1"/>
  <c r="J48" i="14" s="1"/>
  <c r="D49" i="14"/>
  <c r="D65" i="14" s="1"/>
  <c r="AT48" i="14"/>
  <c r="AR48" i="14"/>
  <c r="AP48" i="14"/>
  <c r="AG48" i="14"/>
  <c r="AA48" i="14"/>
  <c r="T48" i="14"/>
  <c r="D48" i="14"/>
  <c r="D64" i="14" s="1"/>
  <c r="E65" i="14" s="1"/>
  <c r="H64" i="14" s="1"/>
  <c r="I64" i="14" s="1"/>
  <c r="J64" i="14" s="1"/>
  <c r="AT47" i="14"/>
  <c r="AR47" i="14"/>
  <c r="AP47" i="14"/>
  <c r="AG47" i="14"/>
  <c r="AA47" i="14"/>
  <c r="E47" i="14"/>
  <c r="D47" i="14"/>
  <c r="D63" i="14" s="1"/>
  <c r="AT46" i="14"/>
  <c r="AS46" i="14"/>
  <c r="AP46" i="14"/>
  <c r="AG46" i="14"/>
  <c r="AA46" i="14"/>
  <c r="T46" i="14"/>
  <c r="K46" i="14"/>
  <c r="L46" i="14" s="1"/>
  <c r="H46" i="14"/>
  <c r="I46" i="14" s="1"/>
  <c r="J46" i="14" s="1"/>
  <c r="D46" i="14"/>
  <c r="D62" i="14" s="1"/>
  <c r="AT45" i="14"/>
  <c r="AS45" i="14"/>
  <c r="AP45" i="14"/>
  <c r="AG45" i="14"/>
  <c r="AA45" i="14"/>
  <c r="K45" i="14"/>
  <c r="L45" i="14" s="1"/>
  <c r="D45" i="14"/>
  <c r="E46" i="14" s="1"/>
  <c r="H45" i="14" s="1"/>
  <c r="I45" i="14" s="1"/>
  <c r="J45" i="14" s="1"/>
  <c r="AT44" i="14"/>
  <c r="AP44" i="14"/>
  <c r="AG44" i="14"/>
  <c r="AA44" i="14"/>
  <c r="K44" i="14"/>
  <c r="L44" i="14" s="1"/>
  <c r="E44" i="14"/>
  <c r="H43" i="14" s="1"/>
  <c r="I43" i="14" s="1"/>
  <c r="J43" i="14" s="1"/>
  <c r="D44" i="14"/>
  <c r="D60" i="14" s="1"/>
  <c r="B44" i="14"/>
  <c r="AS51" i="14" s="1"/>
  <c r="AT43" i="14"/>
  <c r="AR43" i="14"/>
  <c r="AP43" i="14"/>
  <c r="AG43" i="14"/>
  <c r="AA43" i="14"/>
  <c r="T43" i="14"/>
  <c r="L43" i="14"/>
  <c r="R43" i="14" s="1"/>
  <c r="K43" i="14"/>
  <c r="D43" i="14"/>
  <c r="D59" i="14" s="1"/>
  <c r="B43" i="14"/>
  <c r="T47" i="14" s="1"/>
  <c r="AT42" i="14"/>
  <c r="AS42" i="14"/>
  <c r="AR42" i="14"/>
  <c r="AP42" i="14"/>
  <c r="AG42" i="14"/>
  <c r="AA42" i="14"/>
  <c r="T42" i="14"/>
  <c r="K42" i="14"/>
  <c r="L42" i="14" s="1"/>
  <c r="I42" i="14"/>
  <c r="J42" i="14" s="1"/>
  <c r="D42" i="14"/>
  <c r="E43" i="14" s="1"/>
  <c r="H42" i="14" s="1"/>
  <c r="B42" i="14"/>
  <c r="AR46" i="14" s="1"/>
  <c r="E38" i="14"/>
  <c r="H37" i="14" s="1"/>
  <c r="I37" i="14" s="1"/>
  <c r="J37" i="14" s="1"/>
  <c r="AT37" i="14"/>
  <c r="AP37" i="14"/>
  <c r="AA37" i="14"/>
  <c r="L37" i="14"/>
  <c r="K37" i="14"/>
  <c r="E37" i="14"/>
  <c r="AT36" i="14"/>
  <c r="AP36" i="14"/>
  <c r="AA36" i="14"/>
  <c r="K36" i="14"/>
  <c r="L36" i="14" s="1"/>
  <c r="I36" i="14"/>
  <c r="J36" i="14" s="1"/>
  <c r="H36" i="14"/>
  <c r="E36" i="14"/>
  <c r="H35" i="14" s="1"/>
  <c r="I35" i="14" s="1"/>
  <c r="J35" i="14" s="1"/>
  <c r="AT35" i="14"/>
  <c r="AP35" i="14"/>
  <c r="AA35" i="14"/>
  <c r="E35" i="14"/>
  <c r="AT34" i="14"/>
  <c r="AP34" i="14"/>
  <c r="AA34" i="14"/>
  <c r="I34" i="14"/>
  <c r="J34" i="14" s="1"/>
  <c r="H34" i="14"/>
  <c r="E34" i="14"/>
  <c r="H33" i="14" s="1"/>
  <c r="I33" i="14" s="1"/>
  <c r="J33" i="14" s="1"/>
  <c r="AT33" i="14"/>
  <c r="AR33" i="14"/>
  <c r="AP33" i="14"/>
  <c r="AA33" i="14"/>
  <c r="E33" i="14"/>
  <c r="H32" i="14" s="1"/>
  <c r="I32" i="14" s="1"/>
  <c r="J32" i="14" s="1"/>
  <c r="AT32" i="14"/>
  <c r="AP32" i="14"/>
  <c r="AA32" i="14"/>
  <c r="K32" i="14"/>
  <c r="L32" i="14" s="1"/>
  <c r="E32" i="14"/>
  <c r="H31" i="14" s="1"/>
  <c r="AT31" i="14"/>
  <c r="AP31" i="14"/>
  <c r="AA31" i="14"/>
  <c r="K31" i="14"/>
  <c r="L31" i="14" s="1"/>
  <c r="I31" i="14"/>
  <c r="J31" i="14" s="1"/>
  <c r="E31" i="14"/>
  <c r="AT30" i="14"/>
  <c r="AP30" i="14"/>
  <c r="AA30" i="14"/>
  <c r="J30" i="14"/>
  <c r="I30" i="14"/>
  <c r="H30" i="14"/>
  <c r="E30" i="14"/>
  <c r="AT29" i="14"/>
  <c r="AP29" i="14"/>
  <c r="AA29" i="14"/>
  <c r="T29" i="14"/>
  <c r="H29" i="14"/>
  <c r="I29" i="14" s="1"/>
  <c r="J29" i="14" s="1"/>
  <c r="E29" i="14"/>
  <c r="AT28" i="14"/>
  <c r="AP28" i="14"/>
  <c r="AA28" i="14"/>
  <c r="T28" i="14"/>
  <c r="H28" i="14"/>
  <c r="I28" i="14" s="1"/>
  <c r="J28" i="14" s="1"/>
  <c r="E28" i="14"/>
  <c r="H27" i="14" s="1"/>
  <c r="I27" i="14" s="1"/>
  <c r="J27" i="14" s="1"/>
  <c r="B28" i="14"/>
  <c r="AT27" i="14"/>
  <c r="AR27" i="14"/>
  <c r="AP27" i="14"/>
  <c r="AA27" i="14"/>
  <c r="K27" i="14"/>
  <c r="L27" i="14" s="1"/>
  <c r="E27" i="14"/>
  <c r="H26" i="14" s="1"/>
  <c r="I26" i="14" s="1"/>
  <c r="J26" i="14" s="1"/>
  <c r="B27" i="14"/>
  <c r="T35" i="14" s="1"/>
  <c r="AT26" i="14"/>
  <c r="AP26" i="14"/>
  <c r="AA26" i="14"/>
  <c r="R26" i="14"/>
  <c r="L26" i="14"/>
  <c r="O26" i="14" s="1"/>
  <c r="K26" i="14"/>
  <c r="B26" i="14"/>
  <c r="AR34" i="14" s="1"/>
  <c r="AW147" i="13"/>
  <c r="AS147" i="13"/>
  <c r="AG147" i="13"/>
  <c r="AW146" i="13"/>
  <c r="AS146" i="13"/>
  <c r="AG146" i="13"/>
  <c r="K146" i="13"/>
  <c r="L146" i="13" s="1"/>
  <c r="AW145" i="13"/>
  <c r="AS145" i="13"/>
  <c r="AG145" i="13"/>
  <c r="AW144" i="13"/>
  <c r="AS144" i="13"/>
  <c r="AG144" i="13"/>
  <c r="AW143" i="13"/>
  <c r="AS143" i="13"/>
  <c r="AG143" i="13"/>
  <c r="AW142" i="13"/>
  <c r="AS142" i="13"/>
  <c r="AG142" i="13"/>
  <c r="AW141" i="13"/>
  <c r="AV141" i="13"/>
  <c r="AS141" i="13"/>
  <c r="AG141" i="13"/>
  <c r="AW140" i="13"/>
  <c r="AV140" i="13"/>
  <c r="AS140" i="13"/>
  <c r="AG140" i="13"/>
  <c r="AW139" i="13"/>
  <c r="AS139" i="13"/>
  <c r="AG139" i="13"/>
  <c r="AW138" i="13"/>
  <c r="AV138" i="13"/>
  <c r="AS138" i="13"/>
  <c r="AG138" i="13"/>
  <c r="B138" i="13"/>
  <c r="AV146" i="13" s="1"/>
  <c r="AW137" i="13"/>
  <c r="AV137" i="13"/>
  <c r="AS137" i="13"/>
  <c r="AG137" i="13"/>
  <c r="B137" i="13"/>
  <c r="T141" i="13" s="1"/>
  <c r="AW136" i="13"/>
  <c r="AV136" i="13"/>
  <c r="AS136" i="13"/>
  <c r="AG136" i="13"/>
  <c r="T136" i="13"/>
  <c r="B136" i="13"/>
  <c r="AU140" i="13" s="1"/>
  <c r="AZ132" i="13"/>
  <c r="AW132" i="13"/>
  <c r="AS132" i="13"/>
  <c r="AG132" i="13"/>
  <c r="K132" i="13"/>
  <c r="L132" i="13" s="1"/>
  <c r="AZ131" i="13"/>
  <c r="AW131" i="13"/>
  <c r="AS131" i="13"/>
  <c r="AG131" i="13"/>
  <c r="T131" i="13"/>
  <c r="AZ130" i="13"/>
  <c r="AW130" i="13"/>
  <c r="AS130" i="13"/>
  <c r="AG130" i="13"/>
  <c r="AZ129" i="13"/>
  <c r="AW129" i="13"/>
  <c r="AS129" i="13"/>
  <c r="AG129" i="13"/>
  <c r="AZ128" i="13"/>
  <c r="AW128" i="13"/>
  <c r="AV128" i="13"/>
  <c r="AU128" i="13"/>
  <c r="AS128" i="13"/>
  <c r="AG128" i="13"/>
  <c r="T128" i="13"/>
  <c r="AZ127" i="13"/>
  <c r="AW127" i="13"/>
  <c r="AS127" i="13"/>
  <c r="AG127" i="13"/>
  <c r="AZ126" i="13"/>
  <c r="AW126" i="13"/>
  <c r="AS126" i="13"/>
  <c r="AG126" i="13"/>
  <c r="AZ125" i="13"/>
  <c r="AW125" i="13"/>
  <c r="AS125" i="13"/>
  <c r="AG125" i="13"/>
  <c r="AZ124" i="13"/>
  <c r="AW124" i="13"/>
  <c r="AS124" i="13"/>
  <c r="AG124" i="13"/>
  <c r="AZ123" i="13"/>
  <c r="AW123" i="13"/>
  <c r="AS123" i="13"/>
  <c r="AG123" i="13"/>
  <c r="L123" i="13"/>
  <c r="K123" i="13"/>
  <c r="B123" i="13"/>
  <c r="AV130" i="13" s="1"/>
  <c r="AZ122" i="13"/>
  <c r="AW122" i="13"/>
  <c r="AV122" i="13"/>
  <c r="AS122" i="13"/>
  <c r="AG122" i="13"/>
  <c r="B122" i="13"/>
  <c r="T122" i="13" s="1"/>
  <c r="AZ121" i="13"/>
  <c r="AW121" i="13"/>
  <c r="AV121" i="13"/>
  <c r="AS121" i="13"/>
  <c r="AG121" i="13"/>
  <c r="R121" i="13"/>
  <c r="L121" i="13"/>
  <c r="O121" i="13" s="1"/>
  <c r="K121" i="13"/>
  <c r="B121" i="13"/>
  <c r="AU130" i="13" s="1"/>
  <c r="AW116" i="13"/>
  <c r="AV116" i="13"/>
  <c r="AS116" i="13"/>
  <c r="AG116" i="13"/>
  <c r="AW115" i="13"/>
  <c r="AV115" i="13"/>
  <c r="AS115" i="13"/>
  <c r="AG115" i="13"/>
  <c r="AW114" i="13"/>
  <c r="AS114" i="13"/>
  <c r="AG114" i="13"/>
  <c r="AW113" i="13"/>
  <c r="AV113" i="13"/>
  <c r="AS113" i="13"/>
  <c r="AG113" i="13"/>
  <c r="AW112" i="13"/>
  <c r="AV112" i="13"/>
  <c r="AS112" i="13"/>
  <c r="AG112" i="13"/>
  <c r="AW111" i="13"/>
  <c r="AS111" i="13"/>
  <c r="AG111" i="13"/>
  <c r="T111" i="13"/>
  <c r="AW110" i="13"/>
  <c r="AU110" i="13"/>
  <c r="AS110" i="13"/>
  <c r="AG110" i="13"/>
  <c r="T110" i="13"/>
  <c r="AW109" i="13"/>
  <c r="AV109" i="13"/>
  <c r="AU109" i="13"/>
  <c r="AS109" i="13"/>
  <c r="AG109" i="13"/>
  <c r="T109" i="13"/>
  <c r="AW108" i="13"/>
  <c r="AV108" i="13"/>
  <c r="AS108" i="13"/>
  <c r="AG108" i="13"/>
  <c r="T108" i="13"/>
  <c r="AW107" i="13"/>
  <c r="AU107" i="13"/>
  <c r="AS107" i="13"/>
  <c r="AG107" i="13"/>
  <c r="T107" i="13"/>
  <c r="B107" i="13"/>
  <c r="AV111" i="13" s="1"/>
  <c r="AW106" i="13"/>
  <c r="AV106" i="13"/>
  <c r="AS106" i="13"/>
  <c r="AG106" i="13"/>
  <c r="B106" i="13"/>
  <c r="T116" i="13" s="1"/>
  <c r="AW105" i="13"/>
  <c r="AS105" i="13"/>
  <c r="AG105" i="13"/>
  <c r="T105" i="13"/>
  <c r="B105" i="13"/>
  <c r="AU115" i="13" s="1"/>
  <c r="AM100" i="13"/>
  <c r="AK100" i="13"/>
  <c r="AM99" i="13"/>
  <c r="AM98" i="13"/>
  <c r="R98" i="13"/>
  <c r="L98" i="13"/>
  <c r="K98" i="13"/>
  <c r="AM97" i="13"/>
  <c r="AM96" i="13"/>
  <c r="AL96" i="13"/>
  <c r="T96" i="13"/>
  <c r="AM95" i="13"/>
  <c r="AK95" i="13"/>
  <c r="AM94" i="13"/>
  <c r="AM93" i="13"/>
  <c r="L93" i="13"/>
  <c r="K93" i="13"/>
  <c r="AM92" i="13"/>
  <c r="AM91" i="13"/>
  <c r="AL91" i="13"/>
  <c r="T91" i="13"/>
  <c r="B91" i="13"/>
  <c r="AL99" i="13" s="1"/>
  <c r="AM90" i="13"/>
  <c r="AL90" i="13"/>
  <c r="AK90" i="13"/>
  <c r="K90" i="13"/>
  <c r="L90" i="13" s="1"/>
  <c r="B90" i="13"/>
  <c r="T100" i="13" s="1"/>
  <c r="AM89" i="13"/>
  <c r="AL89" i="13"/>
  <c r="K89" i="13"/>
  <c r="B89" i="13"/>
  <c r="AK99" i="13" s="1"/>
  <c r="AT84" i="13"/>
  <c r="AP84" i="13"/>
  <c r="AA84" i="13"/>
  <c r="T84" i="13"/>
  <c r="AT83" i="13"/>
  <c r="AP83" i="13"/>
  <c r="AA83" i="13"/>
  <c r="AT82" i="13"/>
  <c r="AP82" i="13"/>
  <c r="AA82" i="13"/>
  <c r="AT81" i="13"/>
  <c r="AP81" i="13"/>
  <c r="AA81" i="13"/>
  <c r="AT80" i="13"/>
  <c r="AR80" i="13"/>
  <c r="AP80" i="13"/>
  <c r="AA80" i="13"/>
  <c r="K80" i="13"/>
  <c r="L80" i="13" s="1"/>
  <c r="E80" i="13"/>
  <c r="H79" i="13" s="1"/>
  <c r="I79" i="13" s="1"/>
  <c r="J79" i="13" s="1"/>
  <c r="AT79" i="13"/>
  <c r="AP79" i="13"/>
  <c r="AA79" i="13"/>
  <c r="AT78" i="13"/>
  <c r="AP78" i="13"/>
  <c r="AA78" i="13"/>
  <c r="AT77" i="13"/>
  <c r="AP77" i="13"/>
  <c r="AA77" i="13"/>
  <c r="K77" i="13"/>
  <c r="L77" i="13" s="1"/>
  <c r="AT76" i="13"/>
  <c r="AP76" i="13"/>
  <c r="AA76" i="13"/>
  <c r="K76" i="13"/>
  <c r="L76" i="13" s="1"/>
  <c r="AT75" i="13"/>
  <c r="AP75" i="13"/>
  <c r="AA75" i="13"/>
  <c r="R75" i="13"/>
  <c r="K75" i="13"/>
  <c r="L75" i="13" s="1"/>
  <c r="B75" i="13"/>
  <c r="AT74" i="13"/>
  <c r="AS74" i="13"/>
  <c r="AP74" i="13"/>
  <c r="AA74" i="13"/>
  <c r="L74" i="13"/>
  <c r="K74" i="13"/>
  <c r="D74" i="13"/>
  <c r="B74" i="13"/>
  <c r="AT73" i="13"/>
  <c r="AS73" i="13"/>
  <c r="AR73" i="13"/>
  <c r="AP73" i="13"/>
  <c r="AA73" i="13"/>
  <c r="T73" i="13"/>
  <c r="B73" i="13"/>
  <c r="AT69" i="13"/>
  <c r="AP69" i="13"/>
  <c r="AA69" i="13"/>
  <c r="AT68" i="13"/>
  <c r="AP68" i="13"/>
  <c r="AA68" i="13"/>
  <c r="AT67" i="13"/>
  <c r="AP67" i="13"/>
  <c r="AA67" i="13"/>
  <c r="AT66" i="13"/>
  <c r="AP66" i="13"/>
  <c r="AA66" i="13"/>
  <c r="AT65" i="13"/>
  <c r="AP65" i="13"/>
  <c r="AA65" i="13"/>
  <c r="AT64" i="13"/>
  <c r="AP64" i="13"/>
  <c r="AA64" i="13"/>
  <c r="D64" i="13"/>
  <c r="D79" i="13" s="1"/>
  <c r="D95" i="13" s="1"/>
  <c r="AT63" i="13"/>
  <c r="AP63" i="13"/>
  <c r="AA63" i="13"/>
  <c r="K63" i="13"/>
  <c r="L63" i="13" s="1"/>
  <c r="AT62" i="13"/>
  <c r="AS62" i="13"/>
  <c r="AP62" i="13"/>
  <c r="AA62" i="13"/>
  <c r="AT61" i="13"/>
  <c r="AP61" i="13"/>
  <c r="AA61" i="13"/>
  <c r="AT60" i="13"/>
  <c r="AP60" i="13"/>
  <c r="AA60" i="13"/>
  <c r="K60" i="13"/>
  <c r="L60" i="13" s="1"/>
  <c r="B60" i="13"/>
  <c r="AS68" i="13" s="1"/>
  <c r="AT59" i="13"/>
  <c r="AR59" i="13"/>
  <c r="AP59" i="13"/>
  <c r="AA59" i="13"/>
  <c r="D59" i="13"/>
  <c r="E60" i="13" s="1"/>
  <c r="H59" i="13" s="1"/>
  <c r="I59" i="13" s="1"/>
  <c r="J59" i="13" s="1"/>
  <c r="B59" i="13"/>
  <c r="T63" i="13" s="1"/>
  <c r="AT58" i="13"/>
  <c r="AR58" i="13"/>
  <c r="AP58" i="13"/>
  <c r="AA58" i="13"/>
  <c r="K58" i="13"/>
  <c r="L58" i="13" s="1"/>
  <c r="D58" i="13"/>
  <c r="E59" i="13" s="1"/>
  <c r="H58" i="13" s="1"/>
  <c r="I58" i="13" s="1"/>
  <c r="J58" i="13" s="1"/>
  <c r="B58" i="13"/>
  <c r="AR62" i="13" s="1"/>
  <c r="E54" i="13"/>
  <c r="D54" i="13"/>
  <c r="D70" i="13" s="1"/>
  <c r="D85" i="13" s="1"/>
  <c r="D101" i="13" s="1"/>
  <c r="D117" i="13" s="1"/>
  <c r="D133" i="13" s="1"/>
  <c r="D148" i="13" s="1"/>
  <c r="AT53" i="13"/>
  <c r="AR53" i="13"/>
  <c r="AP53" i="13"/>
  <c r="AG53" i="13"/>
  <c r="AA53" i="13"/>
  <c r="H53" i="13"/>
  <c r="I53" i="13" s="1"/>
  <c r="J53" i="13" s="1"/>
  <c r="D53" i="13"/>
  <c r="D69" i="13" s="1"/>
  <c r="AT52" i="13"/>
  <c r="AP52" i="13"/>
  <c r="AG52" i="13"/>
  <c r="AA52" i="13"/>
  <c r="E52" i="13"/>
  <c r="H51" i="13" s="1"/>
  <c r="I51" i="13" s="1"/>
  <c r="J51" i="13" s="1"/>
  <c r="D52" i="13"/>
  <c r="E53" i="13" s="1"/>
  <c r="H52" i="13" s="1"/>
  <c r="I52" i="13" s="1"/>
  <c r="J52" i="13" s="1"/>
  <c r="AT51" i="13"/>
  <c r="AP51" i="13"/>
  <c r="AG51" i="13"/>
  <c r="AA51" i="13"/>
  <c r="K51" i="13"/>
  <c r="L51" i="13" s="1"/>
  <c r="D51" i="13"/>
  <c r="D67" i="13" s="1"/>
  <c r="AT50" i="13"/>
  <c r="AP50" i="13"/>
  <c r="AG50" i="13"/>
  <c r="AA50" i="13"/>
  <c r="K50" i="13"/>
  <c r="L50" i="13" s="1"/>
  <c r="E50" i="13"/>
  <c r="H49" i="13" s="1"/>
  <c r="I49" i="13" s="1"/>
  <c r="J49" i="13" s="1"/>
  <c r="D50" i="13"/>
  <c r="D66" i="13" s="1"/>
  <c r="AT49" i="13"/>
  <c r="AS49" i="13"/>
  <c r="AP49" i="13"/>
  <c r="AG49" i="13"/>
  <c r="AA49" i="13"/>
  <c r="E49" i="13"/>
  <c r="H48" i="13" s="1"/>
  <c r="I48" i="13" s="1"/>
  <c r="J48" i="13" s="1"/>
  <c r="D49" i="13"/>
  <c r="D65" i="13" s="1"/>
  <c r="AT48" i="13"/>
  <c r="AP48" i="13"/>
  <c r="AG48" i="13"/>
  <c r="AA48" i="13"/>
  <c r="E48" i="13"/>
  <c r="H47" i="13" s="1"/>
  <c r="I47" i="13" s="1"/>
  <c r="J47" i="13" s="1"/>
  <c r="D48" i="13"/>
  <c r="AT47" i="13"/>
  <c r="AS47" i="13"/>
  <c r="AP47" i="13"/>
  <c r="AG47" i="13"/>
  <c r="AA47" i="13"/>
  <c r="D47" i="13"/>
  <c r="D63" i="13" s="1"/>
  <c r="AT46" i="13"/>
  <c r="AS46" i="13"/>
  <c r="AP46" i="13"/>
  <c r="AG46" i="13"/>
  <c r="AA46" i="13"/>
  <c r="D46" i="13"/>
  <c r="D62" i="13" s="1"/>
  <c r="AT45" i="13"/>
  <c r="AP45" i="13"/>
  <c r="AG45" i="13"/>
  <c r="AA45" i="13"/>
  <c r="T45" i="13"/>
  <c r="D45" i="13"/>
  <c r="D61" i="13" s="1"/>
  <c r="AT44" i="13"/>
  <c r="AP44" i="13"/>
  <c r="AG44" i="13"/>
  <c r="AA44" i="13"/>
  <c r="E44" i="13"/>
  <c r="H43" i="13" s="1"/>
  <c r="I43" i="13" s="1"/>
  <c r="J43" i="13" s="1"/>
  <c r="D44" i="13"/>
  <c r="B44" i="13"/>
  <c r="AS45" i="13" s="1"/>
  <c r="AT43" i="13"/>
  <c r="AP43" i="13"/>
  <c r="AG43" i="13"/>
  <c r="AA43" i="13"/>
  <c r="E43" i="13"/>
  <c r="H42" i="13" s="1"/>
  <c r="I42" i="13" s="1"/>
  <c r="J42" i="13" s="1"/>
  <c r="D43" i="13"/>
  <c r="B43" i="13"/>
  <c r="T46" i="13" s="1"/>
  <c r="AT42" i="13"/>
  <c r="AS42" i="13"/>
  <c r="AP42" i="13"/>
  <c r="AG42" i="13"/>
  <c r="AA42" i="13"/>
  <c r="D42" i="13"/>
  <c r="B42" i="13"/>
  <c r="K47" i="13" s="1"/>
  <c r="L47" i="13" s="1"/>
  <c r="R47" i="13" s="1"/>
  <c r="E38" i="13"/>
  <c r="H37" i="13" s="1"/>
  <c r="I37" i="13" s="1"/>
  <c r="J37" i="13" s="1"/>
  <c r="AT37" i="13"/>
  <c r="AP37" i="13"/>
  <c r="AA37" i="13"/>
  <c r="K37" i="13"/>
  <c r="L37" i="13" s="1"/>
  <c r="E37" i="13"/>
  <c r="AT36" i="13"/>
  <c r="AP36" i="13"/>
  <c r="AA36" i="13"/>
  <c r="J36" i="13"/>
  <c r="H36" i="13"/>
  <c r="I36" i="13" s="1"/>
  <c r="E36" i="13"/>
  <c r="H35" i="13" s="1"/>
  <c r="I35" i="13" s="1"/>
  <c r="J35" i="13" s="1"/>
  <c r="AT35" i="13"/>
  <c r="AP35" i="13"/>
  <c r="AA35" i="13"/>
  <c r="E35" i="13"/>
  <c r="AT34" i="13"/>
  <c r="AS34" i="13"/>
  <c r="AP34" i="13"/>
  <c r="AA34" i="13"/>
  <c r="H34" i="13"/>
  <c r="I34" i="13" s="1"/>
  <c r="J34" i="13" s="1"/>
  <c r="E34" i="13"/>
  <c r="H33" i="13" s="1"/>
  <c r="I33" i="13" s="1"/>
  <c r="J33" i="13" s="1"/>
  <c r="AT33" i="13"/>
  <c r="AP33" i="13"/>
  <c r="AA33" i="13"/>
  <c r="E33" i="13"/>
  <c r="AT32" i="13"/>
  <c r="AP32" i="13"/>
  <c r="AA32" i="13"/>
  <c r="J32" i="13"/>
  <c r="H32" i="13"/>
  <c r="I32" i="13" s="1"/>
  <c r="E32" i="13"/>
  <c r="H31" i="13" s="1"/>
  <c r="I31" i="13" s="1"/>
  <c r="J31" i="13" s="1"/>
  <c r="AT31" i="13"/>
  <c r="AP31" i="13"/>
  <c r="AA31" i="13"/>
  <c r="K31" i="13"/>
  <c r="E31" i="13"/>
  <c r="AT30" i="13"/>
  <c r="AS30" i="13"/>
  <c r="AR30" i="13"/>
  <c r="AP30" i="13"/>
  <c r="AA30" i="13"/>
  <c r="K30" i="13"/>
  <c r="I30" i="13"/>
  <c r="J30" i="13" s="1"/>
  <c r="H30" i="13"/>
  <c r="E30" i="13"/>
  <c r="H29" i="13" s="1"/>
  <c r="I29" i="13" s="1"/>
  <c r="J29" i="13" s="1"/>
  <c r="AT29" i="13"/>
  <c r="AR29" i="13"/>
  <c r="AP29" i="13"/>
  <c r="AA29" i="13"/>
  <c r="K29" i="13"/>
  <c r="E29" i="13"/>
  <c r="H28" i="13" s="1"/>
  <c r="I28" i="13" s="1"/>
  <c r="J28" i="13" s="1"/>
  <c r="AT28" i="13"/>
  <c r="AS28" i="13"/>
  <c r="AR28" i="13"/>
  <c r="AP28" i="13"/>
  <c r="AA28" i="13"/>
  <c r="K28" i="13"/>
  <c r="L28" i="13" s="1"/>
  <c r="E28" i="13"/>
  <c r="B28" i="13"/>
  <c r="AS36" i="13" s="1"/>
  <c r="AT27" i="13"/>
  <c r="AS27" i="13"/>
  <c r="AR27" i="13"/>
  <c r="AP27" i="13"/>
  <c r="AA27" i="13"/>
  <c r="K27" i="13"/>
  <c r="H27" i="13"/>
  <c r="I27" i="13" s="1"/>
  <c r="J27" i="13" s="1"/>
  <c r="E27" i="13"/>
  <c r="H26" i="13" s="1"/>
  <c r="I26" i="13" s="1"/>
  <c r="J26" i="13" s="1"/>
  <c r="B27" i="13"/>
  <c r="T30" i="13" s="1"/>
  <c r="AT26" i="13"/>
  <c r="AP26" i="13"/>
  <c r="AA26" i="13"/>
  <c r="K26" i="13"/>
  <c r="B26" i="13"/>
  <c r="AR36" i="13" s="1"/>
  <c r="AW147" i="12"/>
  <c r="AS147" i="12"/>
  <c r="AG147" i="12"/>
  <c r="AW146" i="12"/>
  <c r="AS146" i="12"/>
  <c r="AG146" i="12"/>
  <c r="AW145" i="12"/>
  <c r="AS145" i="12"/>
  <c r="AG145" i="12"/>
  <c r="AW144" i="12"/>
  <c r="AS144" i="12"/>
  <c r="AG144" i="12"/>
  <c r="AW143" i="12"/>
  <c r="AS143" i="12"/>
  <c r="AG143" i="12"/>
  <c r="K143" i="12"/>
  <c r="L143" i="12" s="1"/>
  <c r="AW142" i="12"/>
  <c r="AS142" i="12"/>
  <c r="AG142" i="12"/>
  <c r="AW141" i="12"/>
  <c r="AS141" i="12"/>
  <c r="AG141" i="12"/>
  <c r="AW140" i="12"/>
  <c r="AS140" i="12"/>
  <c r="AG140" i="12"/>
  <c r="T140" i="12"/>
  <c r="K140" i="12"/>
  <c r="L140" i="12" s="1"/>
  <c r="AW139" i="12"/>
  <c r="AS139" i="12"/>
  <c r="AG139" i="12"/>
  <c r="AW138" i="12"/>
  <c r="AS138" i="12"/>
  <c r="AG138" i="12"/>
  <c r="T138" i="12"/>
  <c r="B138" i="12"/>
  <c r="AV137" i="12" s="1"/>
  <c r="AW137" i="12"/>
  <c r="AU137" i="12"/>
  <c r="AS137" i="12"/>
  <c r="AG137" i="12"/>
  <c r="R137" i="12"/>
  <c r="K137" i="12"/>
  <c r="L137" i="12" s="1"/>
  <c r="B137" i="12"/>
  <c r="T146" i="12" s="1"/>
  <c r="AW136" i="12"/>
  <c r="AU136" i="12"/>
  <c r="AS136" i="12"/>
  <c r="AG136" i="12"/>
  <c r="B136" i="12"/>
  <c r="AZ132" i="12"/>
  <c r="AW132" i="12"/>
  <c r="AS132" i="12"/>
  <c r="AG132" i="12"/>
  <c r="AZ131" i="12"/>
  <c r="AW131" i="12"/>
  <c r="AS131" i="12"/>
  <c r="AG131" i="12"/>
  <c r="AZ130" i="12"/>
  <c r="AW130" i="12"/>
  <c r="AS130" i="12"/>
  <c r="AG130" i="12"/>
  <c r="K130" i="12"/>
  <c r="AZ129" i="12"/>
  <c r="AW129" i="12"/>
  <c r="AS129" i="12"/>
  <c r="AG129" i="12"/>
  <c r="AZ128" i="12"/>
  <c r="AW128" i="12"/>
  <c r="AS128" i="12"/>
  <c r="AG128" i="12"/>
  <c r="AZ127" i="12"/>
  <c r="AW127" i="12"/>
  <c r="AS127" i="12"/>
  <c r="AG127" i="12"/>
  <c r="AZ126" i="12"/>
  <c r="AW126" i="12"/>
  <c r="AS126" i="12"/>
  <c r="AG126" i="12"/>
  <c r="K126" i="12"/>
  <c r="L126" i="12" s="1"/>
  <c r="AZ125" i="12"/>
  <c r="AW125" i="12"/>
  <c r="AS125" i="12"/>
  <c r="AG125" i="12"/>
  <c r="T125" i="12"/>
  <c r="K125" i="12"/>
  <c r="L125" i="12" s="1"/>
  <c r="AZ124" i="12"/>
  <c r="AW124" i="12"/>
  <c r="AS124" i="12"/>
  <c r="AG124" i="12"/>
  <c r="T124" i="12"/>
  <c r="AZ123" i="12"/>
  <c r="AW123" i="12"/>
  <c r="AS123" i="12"/>
  <c r="AG123" i="12"/>
  <c r="B123" i="12"/>
  <c r="AZ122" i="12"/>
  <c r="AW122" i="12"/>
  <c r="AU122" i="12"/>
  <c r="AS122" i="12"/>
  <c r="AG122" i="12"/>
  <c r="T122" i="12"/>
  <c r="K122" i="12"/>
  <c r="L122" i="12" s="1"/>
  <c r="B122" i="12"/>
  <c r="T129" i="12" s="1"/>
  <c r="AZ121" i="12"/>
  <c r="AW121" i="12"/>
  <c r="AU121" i="12"/>
  <c r="AS121" i="12"/>
  <c r="AG121" i="12"/>
  <c r="L121" i="12"/>
  <c r="R121" i="12" s="1"/>
  <c r="K121" i="12"/>
  <c r="B121" i="12"/>
  <c r="AW116" i="12"/>
  <c r="AS116" i="12"/>
  <c r="AG116" i="12"/>
  <c r="T116" i="12"/>
  <c r="AW115" i="12"/>
  <c r="AS115" i="12"/>
  <c r="AG115" i="12"/>
  <c r="T115" i="12"/>
  <c r="AW114" i="12"/>
  <c r="AV114" i="12"/>
  <c r="AS114" i="12"/>
  <c r="AG114" i="12"/>
  <c r="AW113" i="12"/>
  <c r="AV113" i="12"/>
  <c r="AS113" i="12"/>
  <c r="AG113" i="12"/>
  <c r="T113" i="12"/>
  <c r="AW112" i="12"/>
  <c r="AV112" i="12"/>
  <c r="AS112" i="12"/>
  <c r="AG112" i="12"/>
  <c r="T112" i="12"/>
  <c r="AW111" i="12"/>
  <c r="AV111" i="12"/>
  <c r="AU111" i="12"/>
  <c r="AS111" i="12"/>
  <c r="AG111" i="12"/>
  <c r="AW110" i="12"/>
  <c r="AV110" i="12"/>
  <c r="AS110" i="12"/>
  <c r="AG110" i="12"/>
  <c r="AW109" i="12"/>
  <c r="AV109" i="12"/>
  <c r="AS109" i="12"/>
  <c r="AG109" i="12"/>
  <c r="AW108" i="12"/>
  <c r="AV108" i="12"/>
  <c r="AU108" i="12"/>
  <c r="AS108" i="12"/>
  <c r="AG108" i="12"/>
  <c r="K108" i="12"/>
  <c r="L108" i="12" s="1"/>
  <c r="AW107" i="12"/>
  <c r="AV107" i="12"/>
  <c r="AS107" i="12"/>
  <c r="AG107" i="12"/>
  <c r="B107" i="12"/>
  <c r="AV116" i="12" s="1"/>
  <c r="AW106" i="12"/>
  <c r="AV106" i="12"/>
  <c r="AU106" i="12"/>
  <c r="AS106" i="12"/>
  <c r="AG106" i="12"/>
  <c r="T106" i="12"/>
  <c r="B106" i="12"/>
  <c r="T111" i="12" s="1"/>
  <c r="AW105" i="12"/>
  <c r="AV105" i="12"/>
  <c r="AS105" i="12"/>
  <c r="AG105" i="12"/>
  <c r="T105" i="12"/>
  <c r="B105" i="12"/>
  <c r="AU114" i="12" s="1"/>
  <c r="AM100" i="12"/>
  <c r="T100" i="12"/>
  <c r="AM99" i="12"/>
  <c r="AK99" i="12"/>
  <c r="AM98" i="12"/>
  <c r="AK98" i="12"/>
  <c r="AM97" i="12"/>
  <c r="T97" i="12"/>
  <c r="AM96" i="12"/>
  <c r="T96" i="12"/>
  <c r="K96" i="12"/>
  <c r="L96" i="12" s="1"/>
  <c r="AM95" i="12"/>
  <c r="AK95" i="12"/>
  <c r="T95" i="12"/>
  <c r="AM94" i="12"/>
  <c r="AL94" i="12"/>
  <c r="AK94" i="12"/>
  <c r="AM93" i="12"/>
  <c r="T93" i="12"/>
  <c r="AM92" i="12"/>
  <c r="T92" i="12"/>
  <c r="AM91" i="12"/>
  <c r="AK91" i="12"/>
  <c r="T91" i="12"/>
  <c r="K91" i="12"/>
  <c r="L91" i="12" s="1"/>
  <c r="B91" i="12"/>
  <c r="AL97" i="12" s="1"/>
  <c r="AM90" i="12"/>
  <c r="AL90" i="12"/>
  <c r="T90" i="12"/>
  <c r="K90" i="12"/>
  <c r="L90" i="12" s="1"/>
  <c r="B90" i="12"/>
  <c r="T89" i="12" s="1"/>
  <c r="AM89" i="12"/>
  <c r="K89" i="12"/>
  <c r="L89" i="12" s="1"/>
  <c r="B89" i="12"/>
  <c r="K100" i="12" s="1"/>
  <c r="L100" i="12" s="1"/>
  <c r="AT84" i="12"/>
  <c r="AP84" i="12"/>
  <c r="AA84" i="12"/>
  <c r="AT83" i="12"/>
  <c r="AS83" i="12"/>
  <c r="AP83" i="12"/>
  <c r="AA83" i="12"/>
  <c r="AT82" i="12"/>
  <c r="AP82" i="12"/>
  <c r="AA82" i="12"/>
  <c r="AT81" i="12"/>
  <c r="AP81" i="12"/>
  <c r="AA81" i="12"/>
  <c r="AT80" i="12"/>
  <c r="AS80" i="12"/>
  <c r="AP80" i="12"/>
  <c r="AA80" i="12"/>
  <c r="AT79" i="12"/>
  <c r="AP79" i="12"/>
  <c r="AA79" i="12"/>
  <c r="AT78" i="12"/>
  <c r="AS78" i="12"/>
  <c r="AP78" i="12"/>
  <c r="AA78" i="12"/>
  <c r="AT77" i="12"/>
  <c r="AP77" i="12"/>
  <c r="AA77" i="12"/>
  <c r="AT76" i="12"/>
  <c r="AS76" i="12"/>
  <c r="AP76" i="12"/>
  <c r="AA76" i="12"/>
  <c r="AT75" i="12"/>
  <c r="AS75" i="12"/>
  <c r="AP75" i="12"/>
  <c r="AA75" i="12"/>
  <c r="B75" i="12"/>
  <c r="AS84" i="12" s="1"/>
  <c r="AT74" i="12"/>
  <c r="AS74" i="12"/>
  <c r="AP74" i="12"/>
  <c r="AA74" i="12"/>
  <c r="B74" i="12"/>
  <c r="T79" i="12" s="1"/>
  <c r="AT73" i="12"/>
  <c r="AS73" i="12"/>
  <c r="AP73" i="12"/>
  <c r="AA73" i="12"/>
  <c r="B73" i="12"/>
  <c r="AT69" i="12"/>
  <c r="AP69" i="12"/>
  <c r="AA69" i="12"/>
  <c r="T69" i="12"/>
  <c r="AT68" i="12"/>
  <c r="AP68" i="12"/>
  <c r="AA68" i="12"/>
  <c r="AT67" i="12"/>
  <c r="AP67" i="12"/>
  <c r="AA67" i="12"/>
  <c r="AT66" i="12"/>
  <c r="AP66" i="12"/>
  <c r="AA66" i="12"/>
  <c r="T66" i="12"/>
  <c r="AT65" i="12"/>
  <c r="AP65" i="12"/>
  <c r="AA65" i="12"/>
  <c r="AT64" i="12"/>
  <c r="AS64" i="12"/>
  <c r="AP64" i="12"/>
  <c r="AA64" i="12"/>
  <c r="T64" i="12"/>
  <c r="AT63" i="12"/>
  <c r="AP63" i="12"/>
  <c r="AA63" i="12"/>
  <c r="T63" i="12"/>
  <c r="AT62" i="12"/>
  <c r="AR62" i="12"/>
  <c r="AP62" i="12"/>
  <c r="AA62" i="12"/>
  <c r="T62" i="12"/>
  <c r="AT61" i="12"/>
  <c r="AS61" i="12"/>
  <c r="AP61" i="12"/>
  <c r="AA61" i="12"/>
  <c r="T61" i="12"/>
  <c r="AT60" i="12"/>
  <c r="AR60" i="12"/>
  <c r="AP60" i="12"/>
  <c r="AA60" i="12"/>
  <c r="T60" i="12"/>
  <c r="B60" i="12"/>
  <c r="AS67" i="12" s="1"/>
  <c r="AT59" i="12"/>
  <c r="AS59" i="12"/>
  <c r="AR59" i="12"/>
  <c r="AP59" i="12"/>
  <c r="AA59" i="12"/>
  <c r="B59" i="12"/>
  <c r="T68" i="12" s="1"/>
  <c r="AT58" i="12"/>
  <c r="AP58" i="12"/>
  <c r="AA58" i="12"/>
  <c r="B58" i="12"/>
  <c r="AR64" i="12" s="1"/>
  <c r="E54" i="12"/>
  <c r="H53" i="12" s="1"/>
  <c r="I53" i="12" s="1"/>
  <c r="J53" i="12" s="1"/>
  <c r="D54" i="12"/>
  <c r="D70" i="12" s="1"/>
  <c r="D85" i="12" s="1"/>
  <c r="D101" i="12" s="1"/>
  <c r="D117" i="12" s="1"/>
  <c r="D133" i="12" s="1"/>
  <c r="D148" i="12" s="1"/>
  <c r="AT53" i="12"/>
  <c r="AS53" i="12"/>
  <c r="AP53" i="12"/>
  <c r="AG53" i="12"/>
  <c r="AA53" i="12"/>
  <c r="T53" i="12"/>
  <c r="E53" i="12"/>
  <c r="H52" i="12" s="1"/>
  <c r="D53" i="12"/>
  <c r="D69" i="12" s="1"/>
  <c r="AT52" i="12"/>
  <c r="AR52" i="12"/>
  <c r="AP52" i="12"/>
  <c r="AG52" i="12"/>
  <c r="AA52" i="12"/>
  <c r="I52" i="12"/>
  <c r="J52" i="12" s="1"/>
  <c r="D52" i="12"/>
  <c r="D68" i="12" s="1"/>
  <c r="AT51" i="12"/>
  <c r="AS51" i="12"/>
  <c r="AP51" i="12"/>
  <c r="AG51" i="12"/>
  <c r="AA51" i="12"/>
  <c r="K51" i="12"/>
  <c r="L51" i="12" s="1"/>
  <c r="E51" i="12"/>
  <c r="H50" i="12" s="1"/>
  <c r="I50" i="12" s="1"/>
  <c r="J50" i="12" s="1"/>
  <c r="D51" i="12"/>
  <c r="E52" i="12" s="1"/>
  <c r="H51" i="12" s="1"/>
  <c r="I51" i="12" s="1"/>
  <c r="J51" i="12" s="1"/>
  <c r="AT50" i="12"/>
  <c r="AS50" i="12"/>
  <c r="AP50" i="12"/>
  <c r="AG50" i="12"/>
  <c r="AA50" i="12"/>
  <c r="E50" i="12"/>
  <c r="D50" i="12"/>
  <c r="D66" i="12" s="1"/>
  <c r="AT49" i="12"/>
  <c r="AS49" i="12"/>
  <c r="AP49" i="12"/>
  <c r="AG49" i="12"/>
  <c r="AA49" i="12"/>
  <c r="K49" i="12"/>
  <c r="L49" i="12" s="1"/>
  <c r="H49" i="12"/>
  <c r="I49" i="12" s="1"/>
  <c r="J49" i="12" s="1"/>
  <c r="E49" i="12"/>
  <c r="H48" i="12" s="1"/>
  <c r="I48" i="12" s="1"/>
  <c r="J48" i="12" s="1"/>
  <c r="D49" i="12"/>
  <c r="D65" i="12" s="1"/>
  <c r="AT48" i="12"/>
  <c r="AS48" i="12"/>
  <c r="AR48" i="12"/>
  <c r="AP48" i="12"/>
  <c r="AG48" i="12"/>
  <c r="AA48" i="12"/>
  <c r="D48" i="12"/>
  <c r="D64" i="12" s="1"/>
  <c r="AT47" i="12"/>
  <c r="AS47" i="12"/>
  <c r="AP47" i="12"/>
  <c r="AG47" i="12"/>
  <c r="AA47" i="12"/>
  <c r="K47" i="12"/>
  <c r="L47" i="12" s="1"/>
  <c r="E47" i="12"/>
  <c r="H46" i="12" s="1"/>
  <c r="I46" i="12" s="1"/>
  <c r="J46" i="12" s="1"/>
  <c r="D47" i="12"/>
  <c r="D63" i="12" s="1"/>
  <c r="AT46" i="12"/>
  <c r="AS46" i="12"/>
  <c r="AP46" i="12"/>
  <c r="AG46" i="12"/>
  <c r="AA46" i="12"/>
  <c r="D46" i="12"/>
  <c r="D62" i="12" s="1"/>
  <c r="AT45" i="12"/>
  <c r="AS45" i="12"/>
  <c r="AR45" i="12"/>
  <c r="AP45" i="12"/>
  <c r="AG45" i="12"/>
  <c r="AA45" i="12"/>
  <c r="K45" i="12"/>
  <c r="L45" i="12" s="1"/>
  <c r="D45" i="12"/>
  <c r="D61" i="12" s="1"/>
  <c r="AT44" i="12"/>
  <c r="AP44" i="12"/>
  <c r="AG44" i="12"/>
  <c r="AA44" i="12"/>
  <c r="D44" i="12"/>
  <c r="D60" i="12" s="1"/>
  <c r="B44" i="12"/>
  <c r="AS44" i="12" s="1"/>
  <c r="AT43" i="12"/>
  <c r="AS43" i="12"/>
  <c r="AR43" i="12"/>
  <c r="AP43" i="12"/>
  <c r="AG43" i="12"/>
  <c r="AA43" i="12"/>
  <c r="K43" i="12"/>
  <c r="L43" i="12" s="1"/>
  <c r="D43" i="12"/>
  <c r="E44" i="12" s="1"/>
  <c r="H43" i="12" s="1"/>
  <c r="I43" i="12" s="1"/>
  <c r="J43" i="12" s="1"/>
  <c r="B43" i="12"/>
  <c r="T45" i="12" s="1"/>
  <c r="AT42" i="12"/>
  <c r="AS42" i="12"/>
  <c r="AR42" i="12"/>
  <c r="AP42" i="12"/>
  <c r="AG42" i="12"/>
  <c r="AA42" i="12"/>
  <c r="D42" i="12"/>
  <c r="D58" i="12" s="1"/>
  <c r="B42" i="12"/>
  <c r="AR44" i="12" s="1"/>
  <c r="E38" i="12"/>
  <c r="H37" i="12" s="1"/>
  <c r="I37" i="12" s="1"/>
  <c r="J37" i="12" s="1"/>
  <c r="AT37" i="12"/>
  <c r="AP37" i="12"/>
  <c r="AA37" i="12"/>
  <c r="K37" i="12"/>
  <c r="L37" i="12" s="1"/>
  <c r="E37" i="12"/>
  <c r="AT36" i="12"/>
  <c r="AS36" i="12"/>
  <c r="AP36" i="12"/>
  <c r="AA36" i="12"/>
  <c r="K36" i="12"/>
  <c r="L36" i="12" s="1"/>
  <c r="H36" i="12"/>
  <c r="I36" i="12" s="1"/>
  <c r="J36" i="12" s="1"/>
  <c r="E36" i="12"/>
  <c r="AT35" i="12"/>
  <c r="AS35" i="12"/>
  <c r="AP35" i="12"/>
  <c r="AA35" i="12"/>
  <c r="H35" i="12"/>
  <c r="I35" i="12" s="1"/>
  <c r="J35" i="12" s="1"/>
  <c r="E35" i="12"/>
  <c r="AT34" i="12"/>
  <c r="AS34" i="12"/>
  <c r="AP34" i="12"/>
  <c r="AA34" i="12"/>
  <c r="H34" i="12"/>
  <c r="I34" i="12" s="1"/>
  <c r="J34" i="12" s="1"/>
  <c r="E34" i="12"/>
  <c r="AT33" i="12"/>
  <c r="AR33" i="12"/>
  <c r="AP33" i="12"/>
  <c r="AA33" i="12"/>
  <c r="H33" i="12"/>
  <c r="I33" i="12" s="1"/>
  <c r="J33" i="12" s="1"/>
  <c r="E33" i="12"/>
  <c r="H32" i="12" s="1"/>
  <c r="I32" i="12" s="1"/>
  <c r="J32" i="12" s="1"/>
  <c r="AT32" i="12"/>
  <c r="AS32" i="12"/>
  <c r="AP32" i="12"/>
  <c r="AA32" i="12"/>
  <c r="K32" i="12"/>
  <c r="L32" i="12" s="1"/>
  <c r="E32" i="12"/>
  <c r="AT31" i="12"/>
  <c r="AS31" i="12"/>
  <c r="AP31" i="12"/>
  <c r="AA31" i="12"/>
  <c r="H31" i="12"/>
  <c r="I31" i="12" s="1"/>
  <c r="J31" i="12" s="1"/>
  <c r="E31" i="12"/>
  <c r="AT30" i="12"/>
  <c r="AS30" i="12"/>
  <c r="AP30" i="12"/>
  <c r="AA30" i="12"/>
  <c r="I30" i="12"/>
  <c r="J30" i="12" s="1"/>
  <c r="H30" i="12"/>
  <c r="E30" i="12"/>
  <c r="AT29" i="12"/>
  <c r="AS29" i="12"/>
  <c r="AP29" i="12"/>
  <c r="AA29" i="12"/>
  <c r="K29" i="12"/>
  <c r="L29" i="12" s="1"/>
  <c r="H29" i="12"/>
  <c r="I29" i="12" s="1"/>
  <c r="J29" i="12" s="1"/>
  <c r="E29" i="12"/>
  <c r="H28" i="12" s="1"/>
  <c r="I28" i="12" s="1"/>
  <c r="J28" i="12" s="1"/>
  <c r="AT28" i="12"/>
  <c r="AP28" i="12"/>
  <c r="AA28" i="12"/>
  <c r="E28" i="12"/>
  <c r="B28" i="12"/>
  <c r="AS37" i="12" s="1"/>
  <c r="AT27" i="12"/>
  <c r="AS27" i="12"/>
  <c r="AR27" i="12"/>
  <c r="AP27" i="12"/>
  <c r="AA27" i="12"/>
  <c r="H27" i="12"/>
  <c r="I27" i="12" s="1"/>
  <c r="J27" i="12" s="1"/>
  <c r="E27" i="12"/>
  <c r="H26" i="12" s="1"/>
  <c r="I26" i="12" s="1"/>
  <c r="J26" i="12" s="1"/>
  <c r="B27" i="12"/>
  <c r="T36" i="12" s="1"/>
  <c r="AT26" i="12"/>
  <c r="AP26" i="12"/>
  <c r="AA26" i="12"/>
  <c r="K26" i="12"/>
  <c r="L26" i="12" s="1"/>
  <c r="B26" i="12"/>
  <c r="AR35" i="12" s="1"/>
  <c r="AW147" i="10"/>
  <c r="AV147" i="10"/>
  <c r="AS147" i="10"/>
  <c r="AG147" i="10"/>
  <c r="AW146" i="10"/>
  <c r="AS146" i="10"/>
  <c r="AG146" i="10"/>
  <c r="AW145" i="10"/>
  <c r="AS145" i="10"/>
  <c r="AG145" i="10"/>
  <c r="AW144" i="10"/>
  <c r="AV144" i="10"/>
  <c r="AS144" i="10"/>
  <c r="AG144" i="10"/>
  <c r="AW143" i="10"/>
  <c r="AS143" i="10"/>
  <c r="AG143" i="10"/>
  <c r="AW142" i="10"/>
  <c r="AS142" i="10"/>
  <c r="AG142" i="10"/>
  <c r="T142" i="10"/>
  <c r="AW141" i="10"/>
  <c r="AU141" i="10"/>
  <c r="AS141" i="10"/>
  <c r="AG141" i="10"/>
  <c r="K141" i="10"/>
  <c r="L141" i="10" s="1"/>
  <c r="AW140" i="10"/>
  <c r="AV140" i="10"/>
  <c r="AS140" i="10"/>
  <c r="AG140" i="10"/>
  <c r="AW139" i="10"/>
  <c r="AU139" i="10"/>
  <c r="AS139" i="10"/>
  <c r="AG139" i="10"/>
  <c r="T139" i="10"/>
  <c r="AW138" i="10"/>
  <c r="AU138" i="10"/>
  <c r="AS138" i="10"/>
  <c r="AG138" i="10"/>
  <c r="K138" i="10"/>
  <c r="L138" i="10" s="1"/>
  <c r="B138" i="10"/>
  <c r="AV146" i="10" s="1"/>
  <c r="AW137" i="10"/>
  <c r="AU137" i="10"/>
  <c r="AS137" i="10"/>
  <c r="AG137" i="10"/>
  <c r="T137" i="10"/>
  <c r="B137" i="10"/>
  <c r="T145" i="10" s="1"/>
  <c r="AW136" i="10"/>
  <c r="AV136" i="10"/>
  <c r="AU136" i="10"/>
  <c r="AS136" i="10"/>
  <c r="AG136" i="10"/>
  <c r="B136" i="10"/>
  <c r="AU147" i="10" s="1"/>
  <c r="AZ132" i="10"/>
  <c r="AW132" i="10"/>
  <c r="AS132" i="10"/>
  <c r="AG132" i="10"/>
  <c r="AZ131" i="10"/>
  <c r="AW131" i="10"/>
  <c r="AS131" i="10"/>
  <c r="AG131" i="10"/>
  <c r="AZ130" i="10"/>
  <c r="AW130" i="10"/>
  <c r="AS130" i="10"/>
  <c r="AG130" i="10"/>
  <c r="AZ129" i="10"/>
  <c r="AW129" i="10"/>
  <c r="AS129" i="10"/>
  <c r="AG129" i="10"/>
  <c r="AZ128" i="10"/>
  <c r="AW128" i="10"/>
  <c r="AU128" i="10"/>
  <c r="AS128" i="10"/>
  <c r="AG128" i="10"/>
  <c r="T128" i="10"/>
  <c r="K128" i="10"/>
  <c r="L128" i="10" s="1"/>
  <c r="AZ127" i="10"/>
  <c r="AW127" i="10"/>
  <c r="AS127" i="10"/>
  <c r="AG127" i="10"/>
  <c r="T127" i="10"/>
  <c r="AZ126" i="10"/>
  <c r="AW126" i="10"/>
  <c r="AS126" i="10"/>
  <c r="AG126" i="10"/>
  <c r="AZ125" i="10"/>
  <c r="AW125" i="10"/>
  <c r="AS125" i="10"/>
  <c r="AG125" i="10"/>
  <c r="AZ124" i="10"/>
  <c r="AW124" i="10"/>
  <c r="AV124" i="10"/>
  <c r="AS124" i="10"/>
  <c r="AG124" i="10"/>
  <c r="T124" i="10"/>
  <c r="AZ123" i="10"/>
  <c r="AW123" i="10"/>
  <c r="AS123" i="10"/>
  <c r="AG123" i="10"/>
  <c r="K123" i="10"/>
  <c r="L123" i="10" s="1"/>
  <c r="B123" i="10"/>
  <c r="AV126" i="10" s="1"/>
  <c r="AZ122" i="10"/>
  <c r="AW122" i="10"/>
  <c r="AU122" i="10"/>
  <c r="AS122" i="10"/>
  <c r="AG122" i="10"/>
  <c r="B122" i="10"/>
  <c r="T129" i="10" s="1"/>
  <c r="AZ121" i="10"/>
  <c r="AW121" i="10"/>
  <c r="AV121" i="10"/>
  <c r="AS121" i="10"/>
  <c r="AG121" i="10"/>
  <c r="T121" i="10"/>
  <c r="K121" i="10"/>
  <c r="L121" i="10" s="1"/>
  <c r="B121" i="10"/>
  <c r="AU124" i="10" s="1"/>
  <c r="AW116" i="10"/>
  <c r="AU116" i="10"/>
  <c r="AS116" i="10"/>
  <c r="AG116" i="10"/>
  <c r="AW115" i="10"/>
  <c r="AV115" i="10"/>
  <c r="AS115" i="10"/>
  <c r="AG115" i="10"/>
  <c r="AW114" i="10"/>
  <c r="AS114" i="10"/>
  <c r="AG114" i="10"/>
  <c r="T114" i="10"/>
  <c r="AW113" i="10"/>
  <c r="AU113" i="10"/>
  <c r="AS113" i="10"/>
  <c r="AG113" i="10"/>
  <c r="AW112" i="10"/>
  <c r="AV112" i="10"/>
  <c r="AS112" i="10"/>
  <c r="AG112" i="10"/>
  <c r="AW111" i="10"/>
  <c r="AS111" i="10"/>
  <c r="AG111" i="10"/>
  <c r="AW110" i="10"/>
  <c r="AS110" i="10"/>
  <c r="AG110" i="10"/>
  <c r="T110" i="10"/>
  <c r="AW109" i="10"/>
  <c r="AV109" i="10"/>
  <c r="AU109" i="10"/>
  <c r="AS109" i="10"/>
  <c r="AG109" i="10"/>
  <c r="AW108" i="10"/>
  <c r="AV108" i="10"/>
  <c r="AS108" i="10"/>
  <c r="AG108" i="10"/>
  <c r="AW107" i="10"/>
  <c r="AS107" i="10"/>
  <c r="AG107" i="10"/>
  <c r="T107" i="10"/>
  <c r="B107" i="10"/>
  <c r="AV111" i="10" s="1"/>
  <c r="AW106" i="10"/>
  <c r="AV106" i="10"/>
  <c r="AS106" i="10"/>
  <c r="AG106" i="10"/>
  <c r="B106" i="10"/>
  <c r="T116" i="10" s="1"/>
  <c r="AW105" i="10"/>
  <c r="AV105" i="10"/>
  <c r="AS105" i="10"/>
  <c r="AG105" i="10"/>
  <c r="T105" i="10"/>
  <c r="B105" i="10"/>
  <c r="K112" i="10" s="1"/>
  <c r="L112" i="10" s="1"/>
  <c r="AM100" i="10"/>
  <c r="AM99" i="10"/>
  <c r="AM98" i="10"/>
  <c r="K98" i="10"/>
  <c r="AM97" i="10"/>
  <c r="T97" i="10"/>
  <c r="AM96" i="10"/>
  <c r="AK96" i="10"/>
  <c r="AM95" i="10"/>
  <c r="AM94" i="10"/>
  <c r="K94" i="10"/>
  <c r="L94" i="10" s="1"/>
  <c r="AM93" i="10"/>
  <c r="K93" i="10"/>
  <c r="L93" i="10" s="1"/>
  <c r="AM92" i="10"/>
  <c r="AM91" i="10"/>
  <c r="AK91" i="10"/>
  <c r="B91" i="10"/>
  <c r="AM90" i="10"/>
  <c r="AK90" i="10"/>
  <c r="B90" i="10"/>
  <c r="AM89" i="10"/>
  <c r="K89" i="10"/>
  <c r="L89" i="10" s="1"/>
  <c r="R89" i="10" s="1"/>
  <c r="B89" i="10"/>
  <c r="K99" i="10" s="1"/>
  <c r="L99" i="10" s="1"/>
  <c r="AT84" i="10"/>
  <c r="AP84" i="10"/>
  <c r="AA84" i="10"/>
  <c r="AT83" i="10"/>
  <c r="AP83" i="10"/>
  <c r="AA83" i="10"/>
  <c r="AT82" i="10"/>
  <c r="AP82" i="10"/>
  <c r="AA82" i="10"/>
  <c r="AT81" i="10"/>
  <c r="AP81" i="10"/>
  <c r="AA81" i="10"/>
  <c r="AT80" i="10"/>
  <c r="AP80" i="10"/>
  <c r="AA80" i="10"/>
  <c r="AT79" i="10"/>
  <c r="AP79" i="10"/>
  <c r="AA79" i="10"/>
  <c r="AT78" i="10"/>
  <c r="AP78" i="10"/>
  <c r="AA78" i="10"/>
  <c r="K78" i="10"/>
  <c r="AT77" i="10"/>
  <c r="AP77" i="10"/>
  <c r="AA77" i="10"/>
  <c r="K77" i="10"/>
  <c r="AT76" i="10"/>
  <c r="AR76" i="10"/>
  <c r="AP76" i="10"/>
  <c r="AA76" i="10"/>
  <c r="K76" i="10"/>
  <c r="L76" i="10" s="1"/>
  <c r="AT75" i="10"/>
  <c r="AR75" i="10"/>
  <c r="AP75" i="10"/>
  <c r="AA75" i="10"/>
  <c r="K75" i="10"/>
  <c r="B75" i="10"/>
  <c r="AS78" i="10" s="1"/>
  <c r="AT74" i="10"/>
  <c r="AR74" i="10"/>
  <c r="AP74" i="10"/>
  <c r="AA74" i="10"/>
  <c r="K74" i="10"/>
  <c r="B74" i="10"/>
  <c r="AT73" i="10"/>
  <c r="AS73" i="10"/>
  <c r="AR73" i="10"/>
  <c r="AP73" i="10"/>
  <c r="AA73" i="10"/>
  <c r="K73" i="10"/>
  <c r="L73" i="10" s="1"/>
  <c r="B73" i="10"/>
  <c r="K79" i="10" s="1"/>
  <c r="L79" i="10" s="1"/>
  <c r="AT69" i="10"/>
  <c r="AP69" i="10"/>
  <c r="AA69" i="10"/>
  <c r="AT68" i="10"/>
  <c r="AS68" i="10"/>
  <c r="AP68" i="10"/>
  <c r="AA68" i="10"/>
  <c r="AT67" i="10"/>
  <c r="AP67" i="10"/>
  <c r="AA67" i="10"/>
  <c r="AT66" i="10"/>
  <c r="AP66" i="10"/>
  <c r="AA66" i="10"/>
  <c r="AT65" i="10"/>
  <c r="AS65" i="10"/>
  <c r="AP65" i="10"/>
  <c r="AA65" i="10"/>
  <c r="AT64" i="10"/>
  <c r="AP64" i="10"/>
  <c r="AA64" i="10"/>
  <c r="AT63" i="10"/>
  <c r="AP63" i="10"/>
  <c r="AA63" i="10"/>
  <c r="T63" i="10"/>
  <c r="AT62" i="10"/>
  <c r="AS62" i="10"/>
  <c r="AR62" i="10"/>
  <c r="AP62" i="10"/>
  <c r="AA62" i="10"/>
  <c r="AT61" i="10"/>
  <c r="AP61" i="10"/>
  <c r="AA61" i="10"/>
  <c r="K61" i="10"/>
  <c r="L61" i="10" s="1"/>
  <c r="R61" i="10" s="1"/>
  <c r="AT60" i="10"/>
  <c r="AS60" i="10"/>
  <c r="AP60" i="10"/>
  <c r="AA60" i="10"/>
  <c r="T60" i="10"/>
  <c r="B60" i="10"/>
  <c r="AS64" i="10" s="1"/>
  <c r="AT59" i="10"/>
  <c r="AS59" i="10"/>
  <c r="AP59" i="10"/>
  <c r="AA59" i="10"/>
  <c r="B59" i="10"/>
  <c r="T62" i="10" s="1"/>
  <c r="AT58" i="10"/>
  <c r="AS58" i="10"/>
  <c r="AP58" i="10"/>
  <c r="AA58" i="10"/>
  <c r="B58" i="10"/>
  <c r="AR64" i="10" s="1"/>
  <c r="E54" i="10"/>
  <c r="D54" i="10"/>
  <c r="D70" i="10" s="1"/>
  <c r="D85" i="10" s="1"/>
  <c r="D101" i="10" s="1"/>
  <c r="D117" i="10" s="1"/>
  <c r="D133" i="10" s="1"/>
  <c r="D148" i="10" s="1"/>
  <c r="AT53" i="10"/>
  <c r="AR53" i="10"/>
  <c r="AP53" i="10"/>
  <c r="AG53" i="10"/>
  <c r="AA53" i="10"/>
  <c r="H53" i="10"/>
  <c r="I53" i="10" s="1"/>
  <c r="J53" i="10" s="1"/>
  <c r="E53" i="10"/>
  <c r="H52" i="10" s="1"/>
  <c r="I52" i="10" s="1"/>
  <c r="J52" i="10" s="1"/>
  <c r="D53" i="10"/>
  <c r="D69" i="10" s="1"/>
  <c r="AT52" i="10"/>
  <c r="AP52" i="10"/>
  <c r="AG52" i="10"/>
  <c r="AA52" i="10"/>
  <c r="D52" i="10"/>
  <c r="D68" i="10" s="1"/>
  <c r="AT51" i="10"/>
  <c r="AP51" i="10"/>
  <c r="AG51" i="10"/>
  <c r="AA51" i="10"/>
  <c r="D51" i="10"/>
  <c r="E52" i="10" s="1"/>
  <c r="H51" i="10" s="1"/>
  <c r="I51" i="10" s="1"/>
  <c r="J51" i="10" s="1"/>
  <c r="AT50" i="10"/>
  <c r="AR50" i="10"/>
  <c r="AP50" i="10"/>
  <c r="AG50" i="10"/>
  <c r="AA50" i="10"/>
  <c r="K50" i="10"/>
  <c r="L50" i="10" s="1"/>
  <c r="D50" i="10"/>
  <c r="D66" i="10" s="1"/>
  <c r="AT49" i="10"/>
  <c r="AP49" i="10"/>
  <c r="AG49" i="10"/>
  <c r="AA49" i="10"/>
  <c r="D49" i="10"/>
  <c r="D65" i="10" s="1"/>
  <c r="AT48" i="10"/>
  <c r="AP48" i="10"/>
  <c r="AG48" i="10"/>
  <c r="AA48" i="10"/>
  <c r="E48" i="10"/>
  <c r="H47" i="10" s="1"/>
  <c r="I47" i="10" s="1"/>
  <c r="J47" i="10" s="1"/>
  <c r="D48" i="10"/>
  <c r="AT47" i="10"/>
  <c r="AP47" i="10"/>
  <c r="AG47" i="10"/>
  <c r="AA47" i="10"/>
  <c r="D47" i="10"/>
  <c r="D63" i="10" s="1"/>
  <c r="AT46" i="10"/>
  <c r="AP46" i="10"/>
  <c r="AG46" i="10"/>
  <c r="AA46" i="10"/>
  <c r="T46" i="10"/>
  <c r="K46" i="10"/>
  <c r="L46" i="10" s="1"/>
  <c r="D46" i="10"/>
  <c r="E47" i="10" s="1"/>
  <c r="H46" i="10" s="1"/>
  <c r="I46" i="10" s="1"/>
  <c r="J46" i="10" s="1"/>
  <c r="AT45" i="10"/>
  <c r="AS45" i="10"/>
  <c r="AP45" i="10"/>
  <c r="AG45" i="10"/>
  <c r="AA45" i="10"/>
  <c r="E45" i="10"/>
  <c r="H44" i="10" s="1"/>
  <c r="I44" i="10" s="1"/>
  <c r="J44" i="10" s="1"/>
  <c r="D45" i="10"/>
  <c r="D61" i="10" s="1"/>
  <c r="AT44" i="10"/>
  <c r="AP44" i="10"/>
  <c r="AG44" i="10"/>
  <c r="AA44" i="10"/>
  <c r="D44" i="10"/>
  <c r="D60" i="10" s="1"/>
  <c r="B44" i="10"/>
  <c r="AS44" i="10" s="1"/>
  <c r="AT43" i="10"/>
  <c r="AR43" i="10"/>
  <c r="AP43" i="10"/>
  <c r="AG43" i="10"/>
  <c r="AA43" i="10"/>
  <c r="T43" i="10"/>
  <c r="L43" i="10"/>
  <c r="R43" i="10" s="1"/>
  <c r="K43" i="10"/>
  <c r="E43" i="10"/>
  <c r="H42" i="10" s="1"/>
  <c r="I42" i="10" s="1"/>
  <c r="J42" i="10" s="1"/>
  <c r="D43" i="10"/>
  <c r="B43" i="10"/>
  <c r="T53" i="10" s="1"/>
  <c r="AT42" i="10"/>
  <c r="AR42" i="10"/>
  <c r="AP42" i="10"/>
  <c r="AG42" i="10"/>
  <c r="AA42" i="10"/>
  <c r="AQ42" i="10" s="1"/>
  <c r="T42" i="10"/>
  <c r="O42" i="10"/>
  <c r="P42" i="10" s="1"/>
  <c r="Q42" i="10" s="1"/>
  <c r="S42" i="10" s="1"/>
  <c r="U42" i="10" s="1"/>
  <c r="K42" i="10"/>
  <c r="L42" i="10" s="1"/>
  <c r="R42" i="10" s="1"/>
  <c r="D42" i="10"/>
  <c r="D58" i="10" s="1"/>
  <c r="B42" i="10"/>
  <c r="AR52" i="10" s="1"/>
  <c r="E38" i="10"/>
  <c r="H37" i="10" s="1"/>
  <c r="I37" i="10" s="1"/>
  <c r="J37" i="10" s="1"/>
  <c r="AT37" i="10"/>
  <c r="AP37" i="10"/>
  <c r="AA37" i="10"/>
  <c r="E37" i="10"/>
  <c r="AT36" i="10"/>
  <c r="AS36" i="10"/>
  <c r="AP36" i="10"/>
  <c r="AA36" i="10"/>
  <c r="I36" i="10"/>
  <c r="J36" i="10" s="1"/>
  <c r="H36" i="10"/>
  <c r="E36" i="10"/>
  <c r="H35" i="10" s="1"/>
  <c r="I35" i="10" s="1"/>
  <c r="J35" i="10" s="1"/>
  <c r="AT35" i="10"/>
  <c r="AP35" i="10"/>
  <c r="AA35" i="10"/>
  <c r="E35" i="10"/>
  <c r="AT34" i="10"/>
  <c r="AP34" i="10"/>
  <c r="AA34" i="10"/>
  <c r="T34" i="10"/>
  <c r="H34" i="10"/>
  <c r="I34" i="10" s="1"/>
  <c r="J34" i="10" s="1"/>
  <c r="E34" i="10"/>
  <c r="H33" i="10" s="1"/>
  <c r="I33" i="10" s="1"/>
  <c r="J33" i="10" s="1"/>
  <c r="AT33" i="10"/>
  <c r="AP33" i="10"/>
  <c r="AA33" i="10"/>
  <c r="E33" i="10"/>
  <c r="AT32" i="10"/>
  <c r="AP32" i="10"/>
  <c r="AA32" i="10"/>
  <c r="I32" i="10"/>
  <c r="J32" i="10" s="1"/>
  <c r="H32" i="10"/>
  <c r="E32" i="10"/>
  <c r="H31" i="10" s="1"/>
  <c r="I31" i="10" s="1"/>
  <c r="J31" i="10" s="1"/>
  <c r="AT31" i="10"/>
  <c r="AP31" i="10"/>
  <c r="AA31" i="10"/>
  <c r="K31" i="10"/>
  <c r="L31" i="10" s="1"/>
  <c r="R31" i="10" s="1"/>
  <c r="E31" i="10"/>
  <c r="AT30" i="10"/>
  <c r="AP30" i="10"/>
  <c r="AA30" i="10"/>
  <c r="T30" i="10"/>
  <c r="J30" i="10"/>
  <c r="I30" i="10"/>
  <c r="H30" i="10"/>
  <c r="E30" i="10"/>
  <c r="H29" i="10" s="1"/>
  <c r="I29" i="10" s="1"/>
  <c r="J29" i="10" s="1"/>
  <c r="AT29" i="10"/>
  <c r="AR29" i="10"/>
  <c r="AP29" i="10"/>
  <c r="AA29" i="10"/>
  <c r="E29" i="10"/>
  <c r="H28" i="10" s="1"/>
  <c r="I28" i="10" s="1"/>
  <c r="J28" i="10" s="1"/>
  <c r="AT28" i="10"/>
  <c r="AS28" i="10"/>
  <c r="AP28" i="10"/>
  <c r="AA28" i="10"/>
  <c r="T28" i="10"/>
  <c r="K28" i="10"/>
  <c r="L28" i="10" s="1"/>
  <c r="E28" i="10"/>
  <c r="H27" i="10" s="1"/>
  <c r="I27" i="10" s="1"/>
  <c r="J27" i="10" s="1"/>
  <c r="B28" i="10"/>
  <c r="AS35" i="10" s="1"/>
  <c r="AT27" i="10"/>
  <c r="AR27" i="10"/>
  <c r="AP27" i="10"/>
  <c r="AA27" i="10"/>
  <c r="K27" i="10"/>
  <c r="E27" i="10"/>
  <c r="H26" i="10" s="1"/>
  <c r="I26" i="10" s="1"/>
  <c r="J26" i="10" s="1"/>
  <c r="B27" i="10"/>
  <c r="T36" i="10" s="1"/>
  <c r="AT26" i="10"/>
  <c r="AS26" i="10"/>
  <c r="AP26" i="10"/>
  <c r="AA26" i="10"/>
  <c r="T26" i="10"/>
  <c r="L26" i="10"/>
  <c r="O26" i="10" s="1"/>
  <c r="K26" i="10"/>
  <c r="B26" i="10"/>
  <c r="AR35" i="10" s="1"/>
  <c r="AW147" i="11"/>
  <c r="AS147" i="11"/>
  <c r="AG147" i="11"/>
  <c r="AW146" i="11"/>
  <c r="AS146" i="11"/>
  <c r="AG146" i="11"/>
  <c r="T146" i="11"/>
  <c r="AW145" i="11"/>
  <c r="AV145" i="11"/>
  <c r="AS145" i="11"/>
  <c r="AG145" i="11"/>
  <c r="AW144" i="11"/>
  <c r="AS144" i="11"/>
  <c r="AG144" i="11"/>
  <c r="AW143" i="11"/>
  <c r="AS143" i="11"/>
  <c r="AG143" i="11"/>
  <c r="T143" i="11"/>
  <c r="AW142" i="11"/>
  <c r="AV142" i="11"/>
  <c r="AU142" i="11"/>
  <c r="AS142" i="11"/>
  <c r="AG142" i="11"/>
  <c r="AW141" i="11"/>
  <c r="AV141" i="11"/>
  <c r="AS141" i="11"/>
  <c r="AG141" i="11"/>
  <c r="AW140" i="11"/>
  <c r="AV140" i="11"/>
  <c r="AS140" i="11"/>
  <c r="AG140" i="11"/>
  <c r="T140" i="11"/>
  <c r="AW139" i="11"/>
  <c r="AV139" i="11"/>
  <c r="AU139" i="11"/>
  <c r="AS139" i="11"/>
  <c r="AG139" i="11"/>
  <c r="AW138" i="11"/>
  <c r="AV138" i="11"/>
  <c r="AS138" i="11"/>
  <c r="AG138" i="11"/>
  <c r="B138" i="11"/>
  <c r="AV147" i="11" s="1"/>
  <c r="AW137" i="11"/>
  <c r="AV137" i="11"/>
  <c r="AS137" i="11"/>
  <c r="AG137" i="11"/>
  <c r="T137" i="11"/>
  <c r="B137" i="11"/>
  <c r="T142" i="11" s="1"/>
  <c r="AW136" i="11"/>
  <c r="AV136" i="11"/>
  <c r="AS136" i="11"/>
  <c r="AG136" i="11"/>
  <c r="T136" i="11"/>
  <c r="B136" i="11"/>
  <c r="AU141" i="11" s="1"/>
  <c r="AZ132" i="11"/>
  <c r="AW132" i="11"/>
  <c r="AS132" i="11"/>
  <c r="AG132" i="11"/>
  <c r="AZ131" i="11"/>
  <c r="AW131" i="11"/>
  <c r="AS131" i="11"/>
  <c r="AG131" i="11"/>
  <c r="K131" i="11"/>
  <c r="L131" i="11" s="1"/>
  <c r="AZ130" i="11"/>
  <c r="AW130" i="11"/>
  <c r="AS130" i="11"/>
  <c r="AG130" i="11"/>
  <c r="T130" i="11"/>
  <c r="AZ129" i="11"/>
  <c r="AW129" i="11"/>
  <c r="AS129" i="11"/>
  <c r="AG129" i="11"/>
  <c r="AZ128" i="11"/>
  <c r="AW128" i="11"/>
  <c r="AS128" i="11"/>
  <c r="AG128" i="11"/>
  <c r="AZ127" i="11"/>
  <c r="AW127" i="11"/>
  <c r="AU127" i="11"/>
  <c r="AS127" i="11"/>
  <c r="AG127" i="11"/>
  <c r="AZ126" i="11"/>
  <c r="AW126" i="11"/>
  <c r="AS126" i="11"/>
  <c r="AG126" i="11"/>
  <c r="AZ125" i="11"/>
  <c r="AW125" i="11"/>
  <c r="AS125" i="11"/>
  <c r="AG125" i="11"/>
  <c r="AZ124" i="11"/>
  <c r="AW124" i="11"/>
  <c r="AS124" i="11"/>
  <c r="AG124" i="11"/>
  <c r="AZ123" i="11"/>
  <c r="AW123" i="11"/>
  <c r="AS123" i="11"/>
  <c r="AG123" i="11"/>
  <c r="B123" i="11"/>
  <c r="AV124" i="11" s="1"/>
  <c r="AZ122" i="11"/>
  <c r="AW122" i="11"/>
  <c r="AS122" i="11"/>
  <c r="AG122" i="11"/>
  <c r="B122" i="11"/>
  <c r="T127" i="11" s="1"/>
  <c r="AZ121" i="11"/>
  <c r="AW121" i="11"/>
  <c r="AS121" i="11"/>
  <c r="AG121" i="11"/>
  <c r="T121" i="11"/>
  <c r="B121" i="11"/>
  <c r="K128" i="11" s="1"/>
  <c r="L128" i="11" s="1"/>
  <c r="R128" i="11" s="1"/>
  <c r="AW116" i="11"/>
  <c r="AS116" i="11"/>
  <c r="AG116" i="11"/>
  <c r="AW115" i="11"/>
  <c r="AS115" i="11"/>
  <c r="AG115" i="11"/>
  <c r="T115" i="11"/>
  <c r="AW114" i="11"/>
  <c r="AV114" i="11"/>
  <c r="AU114" i="11"/>
  <c r="AS114" i="11"/>
  <c r="AG114" i="11"/>
  <c r="AW113" i="11"/>
  <c r="AS113" i="11"/>
  <c r="AG113" i="11"/>
  <c r="AW112" i="11"/>
  <c r="AS112" i="11"/>
  <c r="AG112" i="11"/>
  <c r="T112" i="11"/>
  <c r="AW111" i="11"/>
  <c r="AU111" i="11"/>
  <c r="AS111" i="11"/>
  <c r="AG111" i="11"/>
  <c r="AW110" i="11"/>
  <c r="AS110" i="11"/>
  <c r="AG110" i="11"/>
  <c r="K110" i="11"/>
  <c r="L110" i="11" s="1"/>
  <c r="AW109" i="11"/>
  <c r="AS109" i="11"/>
  <c r="AG109" i="11"/>
  <c r="AW108" i="11"/>
  <c r="AU108" i="11"/>
  <c r="AS108" i="11"/>
  <c r="AG108" i="11"/>
  <c r="AW107" i="11"/>
  <c r="AS107" i="11"/>
  <c r="AG107" i="11"/>
  <c r="K107" i="11"/>
  <c r="L107" i="11" s="1"/>
  <c r="B107" i="11"/>
  <c r="AV109" i="11" s="1"/>
  <c r="AW106" i="11"/>
  <c r="AS106" i="11"/>
  <c r="AG106" i="11"/>
  <c r="T106" i="11"/>
  <c r="B106" i="11"/>
  <c r="T114" i="11" s="1"/>
  <c r="AW105" i="11"/>
  <c r="AV105" i="11"/>
  <c r="AU105" i="11"/>
  <c r="AS105" i="11"/>
  <c r="AG105" i="11"/>
  <c r="T105" i="11"/>
  <c r="B105" i="11"/>
  <c r="AU116" i="11" s="1"/>
  <c r="AM100" i="11"/>
  <c r="AM99" i="11"/>
  <c r="AM98" i="11"/>
  <c r="AK98" i="11"/>
  <c r="AM97" i="11"/>
  <c r="AM96" i="11"/>
  <c r="K96" i="11"/>
  <c r="L96" i="11" s="1"/>
  <c r="AM95" i="11"/>
  <c r="AM94" i="11"/>
  <c r="AM93" i="11"/>
  <c r="AM92" i="11"/>
  <c r="T92" i="11"/>
  <c r="AM91" i="11"/>
  <c r="K91" i="11"/>
  <c r="L91" i="11" s="1"/>
  <c r="B91" i="11"/>
  <c r="AL100" i="11" s="1"/>
  <c r="AM90" i="11"/>
  <c r="T90" i="11"/>
  <c r="B90" i="11"/>
  <c r="T97" i="11" s="1"/>
  <c r="AM89" i="11"/>
  <c r="T89" i="11"/>
  <c r="B89" i="11"/>
  <c r="AK96" i="11" s="1"/>
  <c r="AT84" i="11"/>
  <c r="AP84" i="11"/>
  <c r="AA84" i="11"/>
  <c r="AT83" i="11"/>
  <c r="AP83" i="11"/>
  <c r="AA83" i="11"/>
  <c r="AT82" i="11"/>
  <c r="AP82" i="11"/>
  <c r="AA82" i="11"/>
  <c r="AT81" i="11"/>
  <c r="AP81" i="11"/>
  <c r="AA81" i="11"/>
  <c r="AT80" i="11"/>
  <c r="AP80" i="11"/>
  <c r="AA80" i="11"/>
  <c r="AT79" i="11"/>
  <c r="AP79" i="11"/>
  <c r="AA79" i="11"/>
  <c r="AT78" i="11"/>
  <c r="AP78" i="11"/>
  <c r="AA78" i="11"/>
  <c r="AT77" i="11"/>
  <c r="AP77" i="11"/>
  <c r="AA77" i="11"/>
  <c r="AT76" i="11"/>
  <c r="AP76" i="11"/>
  <c r="AA76" i="11"/>
  <c r="AT75" i="11"/>
  <c r="AP75" i="11"/>
  <c r="AA75" i="11"/>
  <c r="B75" i="11"/>
  <c r="AS77" i="11" s="1"/>
  <c r="AT74" i="11"/>
  <c r="AS74" i="11"/>
  <c r="AP74" i="11"/>
  <c r="AA74" i="11"/>
  <c r="B74" i="11"/>
  <c r="T78" i="11" s="1"/>
  <c r="AT73" i="11"/>
  <c r="AP73" i="11"/>
  <c r="AA73" i="11"/>
  <c r="T73" i="11"/>
  <c r="B73" i="11"/>
  <c r="K83" i="11" s="1"/>
  <c r="L83" i="11" s="1"/>
  <c r="AT69" i="11"/>
  <c r="AP69" i="11"/>
  <c r="AA69" i="11"/>
  <c r="AT68" i="11"/>
  <c r="AP68" i="11"/>
  <c r="AA68" i="11"/>
  <c r="T68" i="11"/>
  <c r="AT67" i="11"/>
  <c r="AS67" i="11"/>
  <c r="AP67" i="11"/>
  <c r="AA67" i="11"/>
  <c r="AT66" i="11"/>
  <c r="AP66" i="11"/>
  <c r="AA66" i="11"/>
  <c r="AT65" i="11"/>
  <c r="AP65" i="11"/>
  <c r="AA65" i="11"/>
  <c r="T65" i="11"/>
  <c r="AT64" i="11"/>
  <c r="AS64" i="11"/>
  <c r="AR64" i="11"/>
  <c r="AP64" i="11"/>
  <c r="AA64" i="11"/>
  <c r="AT63" i="11"/>
  <c r="AP63" i="11"/>
  <c r="AA63" i="11"/>
  <c r="AT62" i="11"/>
  <c r="AP62" i="11"/>
  <c r="AA62" i="11"/>
  <c r="T62" i="11"/>
  <c r="AT61" i="11"/>
  <c r="AS61" i="11"/>
  <c r="AR61" i="11"/>
  <c r="AP61" i="11"/>
  <c r="AA61" i="11"/>
  <c r="T61" i="11"/>
  <c r="AT60" i="11"/>
  <c r="AP60" i="11"/>
  <c r="AA60" i="11"/>
  <c r="B60" i="11"/>
  <c r="AS69" i="11" s="1"/>
  <c r="AT59" i="11"/>
  <c r="AP59" i="11"/>
  <c r="AA59" i="11"/>
  <c r="T59" i="11"/>
  <c r="B59" i="11"/>
  <c r="T64" i="11" s="1"/>
  <c r="AT58" i="11"/>
  <c r="AS58" i="11"/>
  <c r="AP58" i="11"/>
  <c r="AA58" i="11"/>
  <c r="T58" i="11"/>
  <c r="B58" i="11"/>
  <c r="AR63" i="11" s="1"/>
  <c r="E54" i="11"/>
  <c r="D54" i="11"/>
  <c r="D70" i="11" s="1"/>
  <c r="D85" i="11" s="1"/>
  <c r="D101" i="11" s="1"/>
  <c r="D117" i="11" s="1"/>
  <c r="D133" i="11" s="1"/>
  <c r="D148" i="11" s="1"/>
  <c r="AT53" i="11"/>
  <c r="AP53" i="11"/>
  <c r="AG53" i="11"/>
  <c r="AA53" i="11"/>
  <c r="H53" i="11"/>
  <c r="I53" i="11" s="1"/>
  <c r="J53" i="11" s="1"/>
  <c r="D53" i="11"/>
  <c r="D69" i="11" s="1"/>
  <c r="D84" i="11" s="1"/>
  <c r="AT52" i="11"/>
  <c r="AR52" i="11"/>
  <c r="AP52" i="11"/>
  <c r="AG52" i="11"/>
  <c r="AA52" i="11"/>
  <c r="H52" i="11"/>
  <c r="I52" i="11" s="1"/>
  <c r="J52" i="11" s="1"/>
  <c r="D52" i="11"/>
  <c r="E53" i="11" s="1"/>
  <c r="AT51" i="11"/>
  <c r="AP51" i="11"/>
  <c r="AG51" i="11"/>
  <c r="AA51" i="11"/>
  <c r="D51" i="11"/>
  <c r="E52" i="11" s="1"/>
  <c r="H51" i="11" s="1"/>
  <c r="I51" i="11" s="1"/>
  <c r="J51" i="11" s="1"/>
  <c r="AT50" i="11"/>
  <c r="AP50" i="11"/>
  <c r="AG50" i="11"/>
  <c r="AA50" i="11"/>
  <c r="D50" i="11"/>
  <c r="D66" i="11" s="1"/>
  <c r="AT49" i="11"/>
  <c r="AP49" i="11"/>
  <c r="AG49" i="11"/>
  <c r="AA49" i="11"/>
  <c r="K49" i="11"/>
  <c r="L49" i="11" s="1"/>
  <c r="D49" i="11"/>
  <c r="D65" i="11" s="1"/>
  <c r="AT48" i="11"/>
  <c r="AP48" i="11"/>
  <c r="AG48" i="11"/>
  <c r="AA48" i="11"/>
  <c r="R48" i="11"/>
  <c r="D48" i="11"/>
  <c r="D64" i="11" s="1"/>
  <c r="AT47" i="11"/>
  <c r="AP47" i="11"/>
  <c r="AG47" i="11"/>
  <c r="AA47" i="11"/>
  <c r="E47" i="11"/>
  <c r="H46" i="11" s="1"/>
  <c r="I46" i="11" s="1"/>
  <c r="J46" i="11" s="1"/>
  <c r="D47" i="11"/>
  <c r="AT46" i="11"/>
  <c r="AP46" i="11"/>
  <c r="AG46" i="11"/>
  <c r="AA46" i="11"/>
  <c r="D46" i="11"/>
  <c r="D62" i="11" s="1"/>
  <c r="AT45" i="11"/>
  <c r="AP45" i="11"/>
  <c r="AG45" i="11"/>
  <c r="AA45" i="11"/>
  <c r="K45" i="11"/>
  <c r="L45" i="11" s="1"/>
  <c r="D45" i="11"/>
  <c r="E46" i="11" s="1"/>
  <c r="H45" i="11" s="1"/>
  <c r="I45" i="11" s="1"/>
  <c r="J45" i="11" s="1"/>
  <c r="AT44" i="11"/>
  <c r="AS44" i="11"/>
  <c r="AP44" i="11"/>
  <c r="AG44" i="11"/>
  <c r="AA44" i="11"/>
  <c r="T44" i="11"/>
  <c r="K44" i="11"/>
  <c r="L44" i="11" s="1"/>
  <c r="D44" i="11"/>
  <c r="D60" i="11" s="1"/>
  <c r="D75" i="11" s="1"/>
  <c r="B44" i="11"/>
  <c r="AS51" i="11" s="1"/>
  <c r="AT43" i="11"/>
  <c r="AS43" i="11"/>
  <c r="AR43" i="11"/>
  <c r="AP43" i="11"/>
  <c r="AG43" i="11"/>
  <c r="AA43" i="11"/>
  <c r="T43" i="11"/>
  <c r="K43" i="11"/>
  <c r="L43" i="11" s="1"/>
  <c r="D43" i="11"/>
  <c r="D59" i="11" s="1"/>
  <c r="B43" i="11"/>
  <c r="T52" i="11" s="1"/>
  <c r="AT42" i="11"/>
  <c r="AS42" i="11"/>
  <c r="AR42" i="11"/>
  <c r="AP42" i="11"/>
  <c r="AG42" i="11"/>
  <c r="AA42" i="11"/>
  <c r="T42" i="11"/>
  <c r="D42" i="11"/>
  <c r="B42" i="11"/>
  <c r="K48" i="11" s="1"/>
  <c r="L48" i="11" s="1"/>
  <c r="E38" i="11"/>
  <c r="H37" i="11" s="1"/>
  <c r="AT37" i="11"/>
  <c r="AP37" i="11"/>
  <c r="AA37" i="11"/>
  <c r="I37" i="11"/>
  <c r="J37" i="11" s="1"/>
  <c r="E37" i="11"/>
  <c r="H36" i="11" s="1"/>
  <c r="AT36" i="11"/>
  <c r="AS36" i="11"/>
  <c r="AP36" i="11"/>
  <c r="AA36" i="11"/>
  <c r="I36" i="11"/>
  <c r="J36" i="11" s="1"/>
  <c r="E36" i="11"/>
  <c r="AT35" i="11"/>
  <c r="AP35" i="11"/>
  <c r="AA35" i="11"/>
  <c r="H35" i="11"/>
  <c r="I35" i="11" s="1"/>
  <c r="J35" i="11" s="1"/>
  <c r="E35" i="11"/>
  <c r="H34" i="11" s="1"/>
  <c r="I34" i="11" s="1"/>
  <c r="J34" i="11" s="1"/>
  <c r="AT34" i="11"/>
  <c r="AS34" i="11"/>
  <c r="AP34" i="11"/>
  <c r="AA34" i="11"/>
  <c r="E34" i="11"/>
  <c r="AT33" i="11"/>
  <c r="AS33" i="11"/>
  <c r="AP33" i="11"/>
  <c r="AA33" i="11"/>
  <c r="H33" i="11"/>
  <c r="I33" i="11" s="1"/>
  <c r="J33" i="11" s="1"/>
  <c r="E33" i="11"/>
  <c r="AT32" i="11"/>
  <c r="AS32" i="11"/>
  <c r="AP32" i="11"/>
  <c r="AA32" i="11"/>
  <c r="H32" i="11"/>
  <c r="I32" i="11" s="1"/>
  <c r="J32" i="11" s="1"/>
  <c r="E32" i="11"/>
  <c r="H31" i="11" s="1"/>
  <c r="I31" i="11" s="1"/>
  <c r="J31" i="11" s="1"/>
  <c r="AT31" i="11"/>
  <c r="AP31" i="11"/>
  <c r="AA31" i="11"/>
  <c r="E31" i="11"/>
  <c r="AT30" i="11"/>
  <c r="AS30" i="11"/>
  <c r="AP30" i="11"/>
  <c r="AA30" i="11"/>
  <c r="I30" i="11"/>
  <c r="J30" i="11" s="1"/>
  <c r="H30" i="11"/>
  <c r="E30" i="11"/>
  <c r="H29" i="11" s="1"/>
  <c r="AT29" i="11"/>
  <c r="AP29" i="11"/>
  <c r="AA29" i="11"/>
  <c r="I29" i="11"/>
  <c r="J29" i="11" s="1"/>
  <c r="E29" i="11"/>
  <c r="AT28" i="11"/>
  <c r="AS28" i="11"/>
  <c r="AP28" i="11"/>
  <c r="AA28" i="11"/>
  <c r="I28" i="11"/>
  <c r="J28" i="11" s="1"/>
  <c r="H28" i="11"/>
  <c r="E28" i="11"/>
  <c r="H27" i="11" s="1"/>
  <c r="I27" i="11" s="1"/>
  <c r="J27" i="11" s="1"/>
  <c r="B28" i="11"/>
  <c r="AS37" i="11" s="1"/>
  <c r="AT27" i="11"/>
  <c r="AP27" i="11"/>
  <c r="AA27" i="11"/>
  <c r="E27" i="11"/>
  <c r="H26" i="11" s="1"/>
  <c r="I26" i="11" s="1"/>
  <c r="B27" i="11"/>
  <c r="AT26" i="11"/>
  <c r="AS26" i="11"/>
  <c r="AP26" i="11"/>
  <c r="AA26" i="11"/>
  <c r="J26" i="11"/>
  <c r="B26" i="11"/>
  <c r="AW147" i="9"/>
  <c r="AS147" i="9"/>
  <c r="AG147" i="9"/>
  <c r="AW146" i="9"/>
  <c r="AV146" i="9"/>
  <c r="AU146" i="9"/>
  <c r="AS146" i="9"/>
  <c r="AG146" i="9"/>
  <c r="K146" i="9"/>
  <c r="AW145" i="9"/>
  <c r="AV145" i="9"/>
  <c r="AS145" i="9"/>
  <c r="AG145" i="9"/>
  <c r="K145" i="9"/>
  <c r="AW144" i="9"/>
  <c r="AS144" i="9"/>
  <c r="AG144" i="9"/>
  <c r="AW143" i="9"/>
  <c r="AV143" i="9"/>
  <c r="AU143" i="9"/>
  <c r="AS143" i="9"/>
  <c r="AG143" i="9"/>
  <c r="AW142" i="9"/>
  <c r="AS142" i="9"/>
  <c r="AG142" i="9"/>
  <c r="AW141" i="9"/>
  <c r="AS141" i="9"/>
  <c r="AG141" i="9"/>
  <c r="T141" i="9"/>
  <c r="AW140" i="9"/>
  <c r="AV140" i="9"/>
  <c r="AU140" i="9"/>
  <c r="AS140" i="9"/>
  <c r="AG140" i="9"/>
  <c r="AW139" i="9"/>
  <c r="AS139" i="9"/>
  <c r="AG139" i="9"/>
  <c r="AW138" i="9"/>
  <c r="AS138" i="9"/>
  <c r="AG138" i="9"/>
  <c r="B138" i="9"/>
  <c r="AV142" i="9" s="1"/>
  <c r="AW137" i="9"/>
  <c r="AV137" i="9"/>
  <c r="AU137" i="9"/>
  <c r="AS137" i="9"/>
  <c r="AG137" i="9"/>
  <c r="B137" i="9"/>
  <c r="AW136" i="9"/>
  <c r="AV136" i="9"/>
  <c r="AS136" i="9"/>
  <c r="AG136" i="9"/>
  <c r="K136" i="9"/>
  <c r="L136" i="9" s="1"/>
  <c r="B136" i="9"/>
  <c r="AU142" i="9" s="1"/>
  <c r="AZ132" i="9"/>
  <c r="AW132" i="9"/>
  <c r="AV132" i="9"/>
  <c r="AS132" i="9"/>
  <c r="AG132" i="9"/>
  <c r="T132" i="9"/>
  <c r="K132" i="9"/>
  <c r="L132" i="9" s="1"/>
  <c r="AZ131" i="9"/>
  <c r="AW131" i="9"/>
  <c r="AV131" i="9"/>
  <c r="AS131" i="9"/>
  <c r="AG131" i="9"/>
  <c r="T131" i="9"/>
  <c r="AZ130" i="9"/>
  <c r="AW130" i="9"/>
  <c r="AV130" i="9"/>
  <c r="AU130" i="9"/>
  <c r="AS130" i="9"/>
  <c r="AG130" i="9"/>
  <c r="AZ129" i="9"/>
  <c r="AW129" i="9"/>
  <c r="AV129" i="9"/>
  <c r="AU129" i="9"/>
  <c r="AS129" i="9"/>
  <c r="AG129" i="9"/>
  <c r="L129" i="9"/>
  <c r="AZ128" i="9"/>
  <c r="AW128" i="9"/>
  <c r="AV128" i="9"/>
  <c r="AU128" i="9"/>
  <c r="AS128" i="9"/>
  <c r="AG128" i="9"/>
  <c r="AZ127" i="9"/>
  <c r="AW127" i="9"/>
  <c r="AU127" i="9"/>
  <c r="AS127" i="9"/>
  <c r="AG127" i="9"/>
  <c r="AZ126" i="9"/>
  <c r="AW126" i="9"/>
  <c r="AS126" i="9"/>
  <c r="AG126" i="9"/>
  <c r="AZ125" i="9"/>
  <c r="AW125" i="9"/>
  <c r="AV125" i="9"/>
  <c r="AS125" i="9"/>
  <c r="AG125" i="9"/>
  <c r="L125" i="9"/>
  <c r="K125" i="9"/>
  <c r="AZ124" i="9"/>
  <c r="AW124" i="9"/>
  <c r="AS124" i="9"/>
  <c r="AG124" i="9"/>
  <c r="T124" i="9"/>
  <c r="K124" i="9"/>
  <c r="L124" i="9" s="1"/>
  <c r="AZ123" i="9"/>
  <c r="AW123" i="9"/>
  <c r="AU123" i="9"/>
  <c r="AS123" i="9"/>
  <c r="AG123" i="9"/>
  <c r="T123" i="9"/>
  <c r="K123" i="9"/>
  <c r="L123" i="9" s="1"/>
  <c r="B123" i="9"/>
  <c r="AV127" i="9" s="1"/>
  <c r="AZ122" i="9"/>
  <c r="AW122" i="9"/>
  <c r="AS122" i="9"/>
  <c r="AG122" i="9"/>
  <c r="T122" i="9"/>
  <c r="K122" i="9"/>
  <c r="L122" i="9" s="1"/>
  <c r="B122" i="9"/>
  <c r="T128" i="9" s="1"/>
  <c r="AZ121" i="9"/>
  <c r="AW121" i="9"/>
  <c r="AU121" i="9"/>
  <c r="AS121" i="9"/>
  <c r="AG121" i="9"/>
  <c r="T121" i="9"/>
  <c r="K121" i="9"/>
  <c r="L121" i="9" s="1"/>
  <c r="B121" i="9"/>
  <c r="K129" i="9" s="1"/>
  <c r="AW116" i="9"/>
  <c r="AS116" i="9"/>
  <c r="AG116" i="9"/>
  <c r="T116" i="9"/>
  <c r="AW115" i="9"/>
  <c r="AV115" i="9"/>
  <c r="AU115" i="9"/>
  <c r="AS115" i="9"/>
  <c r="AG115" i="9"/>
  <c r="AW114" i="9"/>
  <c r="AS114" i="9"/>
  <c r="AG114" i="9"/>
  <c r="AW113" i="9"/>
  <c r="AS113" i="9"/>
  <c r="AG113" i="9"/>
  <c r="T113" i="9"/>
  <c r="AW112" i="9"/>
  <c r="AV112" i="9"/>
  <c r="AU112" i="9"/>
  <c r="AS112" i="9"/>
  <c r="AG112" i="9"/>
  <c r="T112" i="9"/>
  <c r="AW111" i="9"/>
  <c r="AS111" i="9"/>
  <c r="AG111" i="9"/>
  <c r="L111" i="9"/>
  <c r="K111" i="9"/>
  <c r="AW110" i="9"/>
  <c r="AS110" i="9"/>
  <c r="AG110" i="9"/>
  <c r="T110" i="9"/>
  <c r="AW109" i="9"/>
  <c r="AV109" i="9"/>
  <c r="AU109" i="9"/>
  <c r="AS109" i="9"/>
  <c r="AG109" i="9"/>
  <c r="AW108" i="9"/>
  <c r="AS108" i="9"/>
  <c r="AG108" i="9"/>
  <c r="L108" i="9"/>
  <c r="K108" i="9"/>
  <c r="AW107" i="9"/>
  <c r="AS107" i="9"/>
  <c r="AG107" i="9"/>
  <c r="T107" i="9"/>
  <c r="B107" i="9"/>
  <c r="AV111" i="9" s="1"/>
  <c r="AW106" i="9"/>
  <c r="AV106" i="9"/>
  <c r="AU106" i="9"/>
  <c r="AS106" i="9"/>
  <c r="AG106" i="9"/>
  <c r="T106" i="9"/>
  <c r="B106" i="9"/>
  <c r="T109" i="9" s="1"/>
  <c r="AW105" i="9"/>
  <c r="AV105" i="9"/>
  <c r="AS105" i="9"/>
  <c r="AG105" i="9"/>
  <c r="T105" i="9"/>
  <c r="B105" i="9"/>
  <c r="AU111" i="9" s="1"/>
  <c r="AM100" i="9"/>
  <c r="AK100" i="9"/>
  <c r="K100" i="9"/>
  <c r="AM99" i="9"/>
  <c r="AL99" i="9"/>
  <c r="AK99" i="9"/>
  <c r="AM98" i="9"/>
  <c r="K98" i="9"/>
  <c r="L98" i="9" s="1"/>
  <c r="AM97" i="9"/>
  <c r="AL97" i="9"/>
  <c r="AK97" i="9"/>
  <c r="AM96" i="9"/>
  <c r="AM95" i="9"/>
  <c r="AK95" i="9"/>
  <c r="K95" i="9"/>
  <c r="AM94" i="9"/>
  <c r="AL94" i="9"/>
  <c r="AK94" i="9"/>
  <c r="AM93" i="9"/>
  <c r="AL93" i="9"/>
  <c r="K93" i="9"/>
  <c r="AM92" i="9"/>
  <c r="AL92" i="9"/>
  <c r="AK92" i="9"/>
  <c r="AM91" i="9"/>
  <c r="K91" i="9"/>
  <c r="B91" i="9"/>
  <c r="AL98" i="9" s="1"/>
  <c r="AM90" i="9"/>
  <c r="AL90" i="9"/>
  <c r="AK90" i="9"/>
  <c r="B90" i="9"/>
  <c r="AM89" i="9"/>
  <c r="AK89" i="9"/>
  <c r="K89" i="9"/>
  <c r="L89" i="9" s="1"/>
  <c r="B89" i="9"/>
  <c r="AK93" i="9" s="1"/>
  <c r="AT84" i="9"/>
  <c r="AS84" i="9"/>
  <c r="AP84" i="9"/>
  <c r="AA84" i="9"/>
  <c r="AT83" i="9"/>
  <c r="AR83" i="9"/>
  <c r="AP83" i="9"/>
  <c r="AA83" i="9"/>
  <c r="AT82" i="9"/>
  <c r="AS82" i="9"/>
  <c r="AP82" i="9"/>
  <c r="AA82" i="9"/>
  <c r="K82" i="9"/>
  <c r="L82" i="9" s="1"/>
  <c r="AT81" i="9"/>
  <c r="AS81" i="9"/>
  <c r="AP81" i="9"/>
  <c r="AA81" i="9"/>
  <c r="AT80" i="9"/>
  <c r="AR80" i="9"/>
  <c r="AP80" i="9"/>
  <c r="AA80" i="9"/>
  <c r="T80" i="9"/>
  <c r="AT79" i="9"/>
  <c r="AR79" i="9"/>
  <c r="AP79" i="9"/>
  <c r="AA79" i="9"/>
  <c r="K79" i="9"/>
  <c r="AT78" i="9"/>
  <c r="AS78" i="9"/>
  <c r="AR78" i="9"/>
  <c r="AP78" i="9"/>
  <c r="AA78" i="9"/>
  <c r="AT77" i="9"/>
  <c r="AP77" i="9"/>
  <c r="AA77" i="9"/>
  <c r="AT76" i="9"/>
  <c r="AR76" i="9"/>
  <c r="AP76" i="9"/>
  <c r="AA76" i="9"/>
  <c r="K76" i="9"/>
  <c r="AT75" i="9"/>
  <c r="AS75" i="9"/>
  <c r="AR75" i="9"/>
  <c r="AP75" i="9"/>
  <c r="AA75" i="9"/>
  <c r="B75" i="9"/>
  <c r="AS77" i="9" s="1"/>
  <c r="AT74" i="9"/>
  <c r="AS74" i="9"/>
  <c r="AR74" i="9"/>
  <c r="AP74" i="9"/>
  <c r="AA74" i="9"/>
  <c r="E74" i="9"/>
  <c r="H73" i="9" s="1"/>
  <c r="I73" i="9" s="1"/>
  <c r="J73" i="9" s="1"/>
  <c r="B74" i="9"/>
  <c r="T83" i="9" s="1"/>
  <c r="AT73" i="9"/>
  <c r="AS73" i="9"/>
  <c r="AP73" i="9"/>
  <c r="AA73" i="9"/>
  <c r="K73" i="9"/>
  <c r="L73" i="9" s="1"/>
  <c r="B73" i="9"/>
  <c r="AR82" i="9" s="1"/>
  <c r="D70" i="9"/>
  <c r="D85" i="9" s="1"/>
  <c r="D101" i="9" s="1"/>
  <c r="D117" i="9" s="1"/>
  <c r="D133" i="9" s="1"/>
  <c r="D148" i="9" s="1"/>
  <c r="AT69" i="9"/>
  <c r="AP69" i="9"/>
  <c r="AA69" i="9"/>
  <c r="AT68" i="9"/>
  <c r="AS68" i="9"/>
  <c r="AR68" i="9"/>
  <c r="AP68" i="9"/>
  <c r="AA68" i="9"/>
  <c r="K68" i="9"/>
  <c r="J68" i="9"/>
  <c r="I68" i="9"/>
  <c r="H68" i="9"/>
  <c r="D68" i="9"/>
  <c r="E69" i="9" s="1"/>
  <c r="AT67" i="9"/>
  <c r="AP67" i="9"/>
  <c r="AA67" i="9"/>
  <c r="K67" i="9"/>
  <c r="AT66" i="9"/>
  <c r="AP66" i="9"/>
  <c r="AA66" i="9"/>
  <c r="T66" i="9"/>
  <c r="AT65" i="9"/>
  <c r="AS65" i="9"/>
  <c r="AR65" i="9"/>
  <c r="AP65" i="9"/>
  <c r="AA65" i="9"/>
  <c r="AT64" i="9"/>
  <c r="AP64" i="9"/>
  <c r="AA64" i="9"/>
  <c r="AT63" i="9"/>
  <c r="AP63" i="9"/>
  <c r="AA63" i="9"/>
  <c r="AT62" i="9"/>
  <c r="AS62" i="9"/>
  <c r="AR62" i="9"/>
  <c r="AP62" i="9"/>
  <c r="AA62" i="9"/>
  <c r="AT61" i="9"/>
  <c r="AP61" i="9"/>
  <c r="AA61" i="9"/>
  <c r="AT60" i="9"/>
  <c r="AP60" i="9"/>
  <c r="AA60" i="9"/>
  <c r="B60" i="9"/>
  <c r="AS64" i="9" s="1"/>
  <c r="AT59" i="9"/>
  <c r="AS59" i="9"/>
  <c r="AR59" i="9"/>
  <c r="AP59" i="9"/>
  <c r="AA59" i="9"/>
  <c r="E59" i="9"/>
  <c r="H58" i="9" s="1"/>
  <c r="I58" i="9" s="1"/>
  <c r="J58" i="9" s="1"/>
  <c r="B59" i="9"/>
  <c r="T60" i="9" s="1"/>
  <c r="AT58" i="9"/>
  <c r="AS58" i="9"/>
  <c r="AP58" i="9"/>
  <c r="AA58" i="9"/>
  <c r="K58" i="9"/>
  <c r="D58" i="9"/>
  <c r="D73" i="9" s="1"/>
  <c r="D89" i="9" s="1"/>
  <c r="B58" i="9"/>
  <c r="AR64" i="9" s="1"/>
  <c r="D54" i="9"/>
  <c r="AT53" i="9"/>
  <c r="AS53" i="9"/>
  <c r="AR53" i="9"/>
  <c r="AP53" i="9"/>
  <c r="AG53" i="9"/>
  <c r="AA53" i="9"/>
  <c r="E53" i="9"/>
  <c r="H52" i="9" s="1"/>
  <c r="I52" i="9" s="1"/>
  <c r="J52" i="9" s="1"/>
  <c r="D53" i="9"/>
  <c r="AT52" i="9"/>
  <c r="AP52" i="9"/>
  <c r="AG52" i="9"/>
  <c r="AA52" i="9"/>
  <c r="K52" i="9"/>
  <c r="D52" i="9"/>
  <c r="AT51" i="9"/>
  <c r="AP51" i="9"/>
  <c r="AG51" i="9"/>
  <c r="AA51" i="9"/>
  <c r="D51" i="9"/>
  <c r="AT50" i="9"/>
  <c r="AS50" i="9"/>
  <c r="AP50" i="9"/>
  <c r="AG50" i="9"/>
  <c r="AA50" i="9"/>
  <c r="K50" i="9"/>
  <c r="E50" i="9"/>
  <c r="H49" i="9" s="1"/>
  <c r="I49" i="9" s="1"/>
  <c r="J49" i="9" s="1"/>
  <c r="D50" i="9"/>
  <c r="D66" i="9" s="1"/>
  <c r="AT49" i="9"/>
  <c r="AS49" i="9"/>
  <c r="AP49" i="9"/>
  <c r="AG49" i="9"/>
  <c r="AA49" i="9"/>
  <c r="D49" i="9"/>
  <c r="D65" i="9" s="1"/>
  <c r="E66" i="9" s="1"/>
  <c r="H65" i="9" s="1"/>
  <c r="I65" i="9" s="1"/>
  <c r="J65" i="9" s="1"/>
  <c r="AT48" i="9"/>
  <c r="AR48" i="9"/>
  <c r="AP48" i="9"/>
  <c r="AG48" i="9"/>
  <c r="AA48" i="9"/>
  <c r="E48" i="9"/>
  <c r="H47" i="9" s="1"/>
  <c r="D48" i="9"/>
  <c r="AT47" i="9"/>
  <c r="AS47" i="9"/>
  <c r="AP47" i="9"/>
  <c r="AG47" i="9"/>
  <c r="AA47" i="9"/>
  <c r="L47" i="9"/>
  <c r="K47" i="9"/>
  <c r="I47" i="9"/>
  <c r="J47" i="9" s="1"/>
  <c r="D47" i="9"/>
  <c r="D63" i="9" s="1"/>
  <c r="AT46" i="9"/>
  <c r="AP46" i="9"/>
  <c r="AG46" i="9"/>
  <c r="AA46" i="9"/>
  <c r="D46" i="9"/>
  <c r="E47" i="9" s="1"/>
  <c r="H46" i="9" s="1"/>
  <c r="I46" i="9" s="1"/>
  <c r="J46" i="9" s="1"/>
  <c r="AT45" i="9"/>
  <c r="AS45" i="9"/>
  <c r="AR45" i="9"/>
  <c r="AP45" i="9"/>
  <c r="AG45" i="9"/>
  <c r="AA45" i="9"/>
  <c r="K45" i="9"/>
  <c r="D45" i="9"/>
  <c r="AT44" i="9"/>
  <c r="AS44" i="9"/>
  <c r="AP44" i="9"/>
  <c r="AG44" i="9"/>
  <c r="AA44" i="9"/>
  <c r="D44" i="9"/>
  <c r="D60" i="9" s="1"/>
  <c r="B44" i="9"/>
  <c r="AS52" i="9" s="1"/>
  <c r="AT43" i="9"/>
  <c r="AS43" i="9"/>
  <c r="AR43" i="9"/>
  <c r="AP43" i="9"/>
  <c r="AG43" i="9"/>
  <c r="AA43" i="9"/>
  <c r="E43" i="9"/>
  <c r="H42" i="9" s="1"/>
  <c r="I42" i="9" s="1"/>
  <c r="D43" i="9"/>
  <c r="B43" i="9"/>
  <c r="AT42" i="9"/>
  <c r="AS42" i="9"/>
  <c r="AP42" i="9"/>
  <c r="AG42" i="9"/>
  <c r="AA42" i="9"/>
  <c r="J42" i="9"/>
  <c r="D42" i="9"/>
  <c r="B42" i="9"/>
  <c r="AR47" i="9" s="1"/>
  <c r="E38" i="9"/>
  <c r="H37" i="9" s="1"/>
  <c r="I37" i="9" s="1"/>
  <c r="J37" i="9" s="1"/>
  <c r="AT37" i="9"/>
  <c r="AP37" i="9"/>
  <c r="AA37" i="9"/>
  <c r="E37" i="9"/>
  <c r="AT36" i="9"/>
  <c r="AS36" i="9"/>
  <c r="AR36" i="9"/>
  <c r="AP36" i="9"/>
  <c r="AA36" i="9"/>
  <c r="K36" i="9"/>
  <c r="L36" i="9" s="1"/>
  <c r="J36" i="9"/>
  <c r="I36" i="9"/>
  <c r="H36" i="9"/>
  <c r="E36" i="9"/>
  <c r="AT35" i="9"/>
  <c r="AP35" i="9"/>
  <c r="AA35" i="9"/>
  <c r="H35" i="9"/>
  <c r="I35" i="9" s="1"/>
  <c r="J35" i="9" s="1"/>
  <c r="E35" i="9"/>
  <c r="AT34" i="9"/>
  <c r="AP34" i="9"/>
  <c r="AA34" i="9"/>
  <c r="T34" i="9"/>
  <c r="I34" i="9"/>
  <c r="J34" i="9" s="1"/>
  <c r="H34" i="9"/>
  <c r="E34" i="9"/>
  <c r="AT33" i="9"/>
  <c r="AR33" i="9"/>
  <c r="AP33" i="9"/>
  <c r="AA33" i="9"/>
  <c r="T33" i="9"/>
  <c r="H33" i="9"/>
  <c r="I33" i="9" s="1"/>
  <c r="J33" i="9" s="1"/>
  <c r="E33" i="9"/>
  <c r="H32" i="9" s="1"/>
  <c r="I32" i="9" s="1"/>
  <c r="J32" i="9" s="1"/>
  <c r="AT32" i="9"/>
  <c r="AS32" i="9"/>
  <c r="AP32" i="9"/>
  <c r="AA32" i="9"/>
  <c r="T32" i="9"/>
  <c r="K32" i="9"/>
  <c r="L32" i="9" s="1"/>
  <c r="E32" i="9"/>
  <c r="AT31" i="9"/>
  <c r="AP31" i="9"/>
  <c r="AA31" i="9"/>
  <c r="H31" i="9"/>
  <c r="I31" i="9" s="1"/>
  <c r="J31" i="9" s="1"/>
  <c r="E31" i="9"/>
  <c r="AT30" i="9"/>
  <c r="AP30" i="9"/>
  <c r="AA30" i="9"/>
  <c r="T30" i="9"/>
  <c r="K30" i="9"/>
  <c r="L30" i="9" s="1"/>
  <c r="J30" i="9"/>
  <c r="I30" i="9"/>
  <c r="H30" i="9"/>
  <c r="E30" i="9"/>
  <c r="AT29" i="9"/>
  <c r="AS29" i="9"/>
  <c r="AR29" i="9"/>
  <c r="AP29" i="9"/>
  <c r="AA29" i="9"/>
  <c r="H29" i="9"/>
  <c r="I29" i="9" s="1"/>
  <c r="J29" i="9" s="1"/>
  <c r="E29" i="9"/>
  <c r="H28" i="9" s="1"/>
  <c r="I28" i="9" s="1"/>
  <c r="J28" i="9" s="1"/>
  <c r="AT28" i="9"/>
  <c r="AR28" i="9"/>
  <c r="AP28" i="9"/>
  <c r="AA28" i="9"/>
  <c r="T28" i="9"/>
  <c r="K28" i="9"/>
  <c r="L28" i="9" s="1"/>
  <c r="E28" i="9"/>
  <c r="H27" i="9" s="1"/>
  <c r="I27" i="9" s="1"/>
  <c r="J27" i="9" s="1"/>
  <c r="B28" i="9"/>
  <c r="AS35" i="9" s="1"/>
  <c r="AT27" i="9"/>
  <c r="AS27" i="9"/>
  <c r="AR27" i="9"/>
  <c r="AP27" i="9"/>
  <c r="AA27" i="9"/>
  <c r="L27" i="9"/>
  <c r="E27" i="9"/>
  <c r="H26" i="9" s="1"/>
  <c r="I26" i="9" s="1"/>
  <c r="J26" i="9" s="1"/>
  <c r="B27" i="9"/>
  <c r="T29" i="9" s="1"/>
  <c r="AT26" i="9"/>
  <c r="AS26" i="9"/>
  <c r="AP26" i="9"/>
  <c r="AA26" i="9"/>
  <c r="B26" i="9"/>
  <c r="K27" i="9" s="1"/>
  <c r="AW147" i="8"/>
  <c r="AS147" i="8"/>
  <c r="AG147" i="8"/>
  <c r="AW146" i="8"/>
  <c r="AS146" i="8"/>
  <c r="AG146" i="8"/>
  <c r="T146" i="8"/>
  <c r="K146" i="8"/>
  <c r="L146" i="8" s="1"/>
  <c r="AW145" i="8"/>
  <c r="AV145" i="8"/>
  <c r="AU145" i="8"/>
  <c r="AS145" i="8"/>
  <c r="AG145" i="8"/>
  <c r="AW144" i="8"/>
  <c r="AS144" i="8"/>
  <c r="AG144" i="8"/>
  <c r="AW143" i="8"/>
  <c r="AS143" i="8"/>
  <c r="AG143" i="8"/>
  <c r="T143" i="8"/>
  <c r="K143" i="8"/>
  <c r="L143" i="8" s="1"/>
  <c r="AW142" i="8"/>
  <c r="AV142" i="8"/>
  <c r="AU142" i="8"/>
  <c r="AS142" i="8"/>
  <c r="AG142" i="8"/>
  <c r="AW141" i="8"/>
  <c r="AS141" i="8"/>
  <c r="AG141" i="8"/>
  <c r="L141" i="8"/>
  <c r="K141" i="8"/>
  <c r="AW140" i="8"/>
  <c r="AS140" i="8"/>
  <c r="AG140" i="8"/>
  <c r="T140" i="8"/>
  <c r="R140" i="8"/>
  <c r="K140" i="8"/>
  <c r="L140" i="8" s="1"/>
  <c r="AW139" i="8"/>
  <c r="AV139" i="8"/>
  <c r="AU139" i="8"/>
  <c r="AS139" i="8"/>
  <c r="AG139" i="8"/>
  <c r="AW138" i="8"/>
  <c r="AS138" i="8"/>
  <c r="AG138" i="8"/>
  <c r="K138" i="8"/>
  <c r="L138" i="8" s="1"/>
  <c r="B138" i="8"/>
  <c r="AV141" i="8" s="1"/>
  <c r="AW137" i="8"/>
  <c r="AS137" i="8"/>
  <c r="AG137" i="8"/>
  <c r="T137" i="8"/>
  <c r="K137" i="8"/>
  <c r="L137" i="8" s="1"/>
  <c r="B137" i="8"/>
  <c r="T142" i="8" s="1"/>
  <c r="AW136" i="8"/>
  <c r="AV136" i="8"/>
  <c r="AU136" i="8"/>
  <c r="AS136" i="8"/>
  <c r="AG136" i="8"/>
  <c r="T136" i="8"/>
  <c r="K136" i="8"/>
  <c r="L136" i="8" s="1"/>
  <c r="B136" i="8"/>
  <c r="AU141" i="8" s="1"/>
  <c r="AZ132" i="8"/>
  <c r="AW132" i="8"/>
  <c r="AS132" i="8"/>
  <c r="AG132" i="8"/>
  <c r="AZ131" i="8"/>
  <c r="AW131" i="8"/>
  <c r="AS131" i="8"/>
  <c r="AG131" i="8"/>
  <c r="K131" i="8"/>
  <c r="L131" i="8" s="1"/>
  <c r="AZ130" i="8"/>
  <c r="AW130" i="8"/>
  <c r="AS130" i="8"/>
  <c r="AG130" i="8"/>
  <c r="AZ129" i="8"/>
  <c r="AW129" i="8"/>
  <c r="AS129" i="8"/>
  <c r="AG129" i="8"/>
  <c r="AZ128" i="8"/>
  <c r="AW128" i="8"/>
  <c r="AV128" i="8"/>
  <c r="AS128" i="8"/>
  <c r="AG128" i="8"/>
  <c r="AZ127" i="8"/>
  <c r="AW127" i="8"/>
  <c r="AS127" i="8"/>
  <c r="AG127" i="8"/>
  <c r="AZ126" i="8"/>
  <c r="AW126" i="8"/>
  <c r="AS126" i="8"/>
  <c r="AG126" i="8"/>
  <c r="K126" i="8"/>
  <c r="AZ125" i="8"/>
  <c r="AW125" i="8"/>
  <c r="AU125" i="8"/>
  <c r="AS125" i="8"/>
  <c r="AG125" i="8"/>
  <c r="AZ124" i="8"/>
  <c r="AW124" i="8"/>
  <c r="AS124" i="8"/>
  <c r="AG124" i="8"/>
  <c r="AZ123" i="8"/>
  <c r="AW123" i="8"/>
  <c r="AS123" i="8"/>
  <c r="AG123" i="8"/>
  <c r="B123" i="8"/>
  <c r="AV127" i="8" s="1"/>
  <c r="AZ122" i="8"/>
  <c r="AW122" i="8"/>
  <c r="AS122" i="8"/>
  <c r="AG122" i="8"/>
  <c r="L122" i="8"/>
  <c r="K122" i="8"/>
  <c r="B122" i="8"/>
  <c r="AZ121" i="8"/>
  <c r="AW121" i="8"/>
  <c r="AS121" i="8"/>
  <c r="AG121" i="8"/>
  <c r="B121" i="8"/>
  <c r="AU131" i="8" s="1"/>
  <c r="AW116" i="8"/>
  <c r="AS116" i="8"/>
  <c r="AG116" i="8"/>
  <c r="AW115" i="8"/>
  <c r="AS115" i="8"/>
  <c r="AG115" i="8"/>
  <c r="K115" i="8"/>
  <c r="L115" i="8" s="1"/>
  <c r="AW114" i="8"/>
  <c r="AS114" i="8"/>
  <c r="AG114" i="8"/>
  <c r="T114" i="8"/>
  <c r="AW113" i="8"/>
  <c r="AU113" i="8"/>
  <c r="AS113" i="8"/>
  <c r="AG113" i="8"/>
  <c r="T113" i="8"/>
  <c r="AW112" i="8"/>
  <c r="AS112" i="8"/>
  <c r="AG112" i="8"/>
  <c r="L112" i="8"/>
  <c r="K112" i="8"/>
  <c r="AW111" i="8"/>
  <c r="AS111" i="8"/>
  <c r="AG111" i="8"/>
  <c r="T111" i="8"/>
  <c r="K111" i="8"/>
  <c r="L111" i="8" s="1"/>
  <c r="AW110" i="8"/>
  <c r="AS110" i="8"/>
  <c r="AG110" i="8"/>
  <c r="AW109" i="8"/>
  <c r="AV109" i="8"/>
  <c r="AS109" i="8"/>
  <c r="AG109" i="8"/>
  <c r="T109" i="8"/>
  <c r="L109" i="8"/>
  <c r="K109" i="8"/>
  <c r="AW108" i="8"/>
  <c r="AS108" i="8"/>
  <c r="AG108" i="8"/>
  <c r="T108" i="8"/>
  <c r="K108" i="8"/>
  <c r="L108" i="8" s="1"/>
  <c r="AW107" i="8"/>
  <c r="AS107" i="8"/>
  <c r="AG107" i="8"/>
  <c r="T107" i="8"/>
  <c r="B107" i="8"/>
  <c r="AV116" i="8" s="1"/>
  <c r="AW106" i="8"/>
  <c r="AU106" i="8"/>
  <c r="AS106" i="8"/>
  <c r="AG106" i="8"/>
  <c r="T106" i="8"/>
  <c r="L106" i="8"/>
  <c r="K106" i="8"/>
  <c r="B106" i="8"/>
  <c r="T116" i="8" s="1"/>
  <c r="AW105" i="8"/>
  <c r="AS105" i="8"/>
  <c r="AG105" i="8"/>
  <c r="T105" i="8"/>
  <c r="B105" i="8"/>
  <c r="AU116" i="8" s="1"/>
  <c r="AM100" i="8"/>
  <c r="AK100" i="8"/>
  <c r="T100" i="8"/>
  <c r="AM99" i="8"/>
  <c r="AK99" i="8"/>
  <c r="L99" i="8"/>
  <c r="K99" i="8"/>
  <c r="AM98" i="8"/>
  <c r="AM97" i="8"/>
  <c r="T97" i="8"/>
  <c r="AM96" i="8"/>
  <c r="AK96" i="8"/>
  <c r="T96" i="8"/>
  <c r="AM95" i="8"/>
  <c r="AK95" i="8"/>
  <c r="T95" i="8"/>
  <c r="AM94" i="8"/>
  <c r="AK94" i="8"/>
  <c r="T94" i="8"/>
  <c r="K94" i="8"/>
  <c r="L94" i="8" s="1"/>
  <c r="AM93" i="8"/>
  <c r="AK93" i="8"/>
  <c r="AM92" i="8"/>
  <c r="T92" i="8"/>
  <c r="AM91" i="8"/>
  <c r="AK91" i="8"/>
  <c r="T91" i="8"/>
  <c r="B91" i="8"/>
  <c r="AM90" i="8"/>
  <c r="K90" i="8"/>
  <c r="L90" i="8" s="1"/>
  <c r="B90" i="8"/>
  <c r="T90" i="8" s="1"/>
  <c r="AM89" i="8"/>
  <c r="AK89" i="8"/>
  <c r="O89" i="8"/>
  <c r="K89" i="8"/>
  <c r="L89" i="8" s="1"/>
  <c r="B89" i="8"/>
  <c r="K97" i="8" s="1"/>
  <c r="L97" i="8" s="1"/>
  <c r="AT84" i="8"/>
  <c r="AP84" i="8"/>
  <c r="AA84" i="8"/>
  <c r="T84" i="8"/>
  <c r="AT83" i="8"/>
  <c r="AS83" i="8"/>
  <c r="AR83" i="8"/>
  <c r="AP83" i="8"/>
  <c r="AA83" i="8"/>
  <c r="K83" i="8"/>
  <c r="L83" i="8" s="1"/>
  <c r="AT82" i="8"/>
  <c r="AP82" i="8"/>
  <c r="AA82" i="8"/>
  <c r="AT81" i="8"/>
  <c r="AP81" i="8"/>
  <c r="AA81" i="8"/>
  <c r="T81" i="8"/>
  <c r="AT80" i="8"/>
  <c r="AS80" i="8"/>
  <c r="AR80" i="8"/>
  <c r="AP80" i="8"/>
  <c r="AA80" i="8"/>
  <c r="AT79" i="8"/>
  <c r="AP79" i="8"/>
  <c r="AA79" i="8"/>
  <c r="AT78" i="8"/>
  <c r="AP78" i="8"/>
  <c r="AA78" i="8"/>
  <c r="T78" i="8"/>
  <c r="AT77" i="8"/>
  <c r="AS77" i="8"/>
  <c r="AR77" i="8"/>
  <c r="AP77" i="8"/>
  <c r="AA77" i="8"/>
  <c r="AT76" i="8"/>
  <c r="AP76" i="8"/>
  <c r="AA76" i="8"/>
  <c r="AT75" i="8"/>
  <c r="AP75" i="8"/>
  <c r="AA75" i="8"/>
  <c r="T75" i="8"/>
  <c r="K75" i="8"/>
  <c r="L75" i="8" s="1"/>
  <c r="B75" i="8"/>
  <c r="AS79" i="8" s="1"/>
  <c r="AT74" i="8"/>
  <c r="AS74" i="8"/>
  <c r="AR74" i="8"/>
  <c r="AP74" i="8"/>
  <c r="AA74" i="8"/>
  <c r="B74" i="8"/>
  <c r="T77" i="8" s="1"/>
  <c r="AT73" i="8"/>
  <c r="AS73" i="8"/>
  <c r="AR73" i="8"/>
  <c r="AP73" i="8"/>
  <c r="AA73" i="8"/>
  <c r="K73" i="8"/>
  <c r="L73" i="8" s="1"/>
  <c r="O73" i="8" s="1"/>
  <c r="B73" i="8"/>
  <c r="AR79" i="8" s="1"/>
  <c r="AT69" i="8"/>
  <c r="AS69" i="8"/>
  <c r="AP69" i="8"/>
  <c r="AA69" i="8"/>
  <c r="T69" i="8"/>
  <c r="AT68" i="8"/>
  <c r="AR68" i="8"/>
  <c r="AP68" i="8"/>
  <c r="AA68" i="8"/>
  <c r="L68" i="8"/>
  <c r="R68" i="8" s="1"/>
  <c r="K68" i="8"/>
  <c r="AT67" i="8"/>
  <c r="AP67" i="8"/>
  <c r="AA67" i="8"/>
  <c r="AT66" i="8"/>
  <c r="AS66" i="8"/>
  <c r="AP66" i="8"/>
  <c r="AA66" i="8"/>
  <c r="T66" i="8"/>
  <c r="H66" i="8"/>
  <c r="I66" i="8" s="1"/>
  <c r="J66" i="8" s="1"/>
  <c r="D66" i="8"/>
  <c r="E67" i="8" s="1"/>
  <c r="AT65" i="8"/>
  <c r="AR65" i="8"/>
  <c r="AP65" i="8"/>
  <c r="AA65" i="8"/>
  <c r="K65" i="8"/>
  <c r="L65" i="8" s="1"/>
  <c r="R65" i="8" s="1"/>
  <c r="AT64" i="8"/>
  <c r="AP64" i="8"/>
  <c r="AA64" i="8"/>
  <c r="T64" i="8"/>
  <c r="AT63" i="8"/>
  <c r="AR63" i="8"/>
  <c r="AP63" i="8"/>
  <c r="AA63" i="8"/>
  <c r="AT62" i="8"/>
  <c r="AP62" i="8"/>
  <c r="AA62" i="8"/>
  <c r="K62" i="8"/>
  <c r="L62" i="8" s="1"/>
  <c r="E62" i="8"/>
  <c r="H61" i="8" s="1"/>
  <c r="I61" i="8" s="1"/>
  <c r="J61" i="8" s="1"/>
  <c r="AT61" i="8"/>
  <c r="AP61" i="8"/>
  <c r="AA61" i="8"/>
  <c r="T61" i="8"/>
  <c r="AT60" i="8"/>
  <c r="AR60" i="8"/>
  <c r="AP60" i="8"/>
  <c r="AA60" i="8"/>
  <c r="B60" i="8"/>
  <c r="AS64" i="8" s="1"/>
  <c r="AT59" i="8"/>
  <c r="AR59" i="8"/>
  <c r="AP59" i="8"/>
  <c r="AA59" i="8"/>
  <c r="K59" i="8"/>
  <c r="L59" i="8" s="1"/>
  <c r="R59" i="8" s="1"/>
  <c r="B59" i="8"/>
  <c r="T62" i="8" s="1"/>
  <c r="AT58" i="8"/>
  <c r="AP58" i="8"/>
  <c r="AA58" i="8"/>
  <c r="T58" i="8"/>
  <c r="B58" i="8"/>
  <c r="K64" i="8" s="1"/>
  <c r="L64" i="8" s="1"/>
  <c r="D54" i="8"/>
  <c r="D70" i="8" s="1"/>
  <c r="D85" i="8" s="1"/>
  <c r="D101" i="8" s="1"/>
  <c r="D117" i="8" s="1"/>
  <c r="D133" i="8" s="1"/>
  <c r="D148" i="8" s="1"/>
  <c r="AT53" i="8"/>
  <c r="AP53" i="8"/>
  <c r="AG53" i="8"/>
  <c r="AA53" i="8"/>
  <c r="D53" i="8"/>
  <c r="AT52" i="8"/>
  <c r="AP52" i="8"/>
  <c r="AG52" i="8"/>
  <c r="AA52" i="8"/>
  <c r="T52" i="8"/>
  <c r="D52" i="8"/>
  <c r="D68" i="8" s="1"/>
  <c r="AT51" i="8"/>
  <c r="AS51" i="8"/>
  <c r="AP51" i="8"/>
  <c r="AG51" i="8"/>
  <c r="AA51" i="8"/>
  <c r="E51" i="8"/>
  <c r="H50" i="8" s="1"/>
  <c r="D51" i="8"/>
  <c r="E52" i="8" s="1"/>
  <c r="H51" i="8" s="1"/>
  <c r="I51" i="8" s="1"/>
  <c r="J51" i="8" s="1"/>
  <c r="AT50" i="8"/>
  <c r="AS50" i="8"/>
  <c r="AP50" i="8"/>
  <c r="AG50" i="8"/>
  <c r="AA50" i="8"/>
  <c r="I50" i="8"/>
  <c r="J50" i="8" s="1"/>
  <c r="D50" i="8"/>
  <c r="AT49" i="8"/>
  <c r="AP49" i="8"/>
  <c r="AG49" i="8"/>
  <c r="AA49" i="8"/>
  <c r="D49" i="8"/>
  <c r="D65" i="8" s="1"/>
  <c r="AT48" i="8"/>
  <c r="AS48" i="8"/>
  <c r="AP48" i="8"/>
  <c r="AG48" i="8"/>
  <c r="AA48" i="8"/>
  <c r="K48" i="8"/>
  <c r="L48" i="8" s="1"/>
  <c r="D48" i="8"/>
  <c r="D64" i="8" s="1"/>
  <c r="D79" i="8" s="1"/>
  <c r="AT47" i="8"/>
  <c r="AP47" i="8"/>
  <c r="AG47" i="8"/>
  <c r="AA47" i="8"/>
  <c r="K47" i="8"/>
  <c r="L47" i="8" s="1"/>
  <c r="D47" i="8"/>
  <c r="D63" i="8" s="1"/>
  <c r="AT46" i="8"/>
  <c r="AP46" i="8"/>
  <c r="AG46" i="8"/>
  <c r="AA46" i="8"/>
  <c r="D46" i="8"/>
  <c r="D62" i="8" s="1"/>
  <c r="D77" i="8" s="1"/>
  <c r="AT45" i="8"/>
  <c r="AR45" i="8"/>
  <c r="AP45" i="8"/>
  <c r="AG45" i="8"/>
  <c r="AA45" i="8"/>
  <c r="K45" i="8"/>
  <c r="D45" i="8"/>
  <c r="D61" i="8" s="1"/>
  <c r="D76" i="8" s="1"/>
  <c r="AT44" i="8"/>
  <c r="AP44" i="8"/>
  <c r="AG44" i="8"/>
  <c r="AA44" i="8"/>
  <c r="D44" i="8"/>
  <c r="E45" i="8" s="1"/>
  <c r="H44" i="8" s="1"/>
  <c r="I44" i="8" s="1"/>
  <c r="J44" i="8" s="1"/>
  <c r="B44" i="8"/>
  <c r="AS47" i="8" s="1"/>
  <c r="AT43" i="8"/>
  <c r="AS43" i="8"/>
  <c r="AR43" i="8"/>
  <c r="AP43" i="8"/>
  <c r="AG43" i="8"/>
  <c r="AA43" i="8"/>
  <c r="K43" i="8"/>
  <c r="L43" i="8" s="1"/>
  <c r="D43" i="8"/>
  <c r="D59" i="8" s="1"/>
  <c r="D74" i="8" s="1"/>
  <c r="B43" i="8"/>
  <c r="AT42" i="8"/>
  <c r="AS42" i="8"/>
  <c r="AP42" i="8"/>
  <c r="AG42" i="8"/>
  <c r="AA42" i="8"/>
  <c r="D42" i="8"/>
  <c r="D58" i="8" s="1"/>
  <c r="D73" i="8" s="1"/>
  <c r="E74" i="8" s="1"/>
  <c r="H73" i="8" s="1"/>
  <c r="I73" i="8" s="1"/>
  <c r="J73" i="8" s="1"/>
  <c r="B42" i="8"/>
  <c r="AR50" i="8" s="1"/>
  <c r="E38" i="8"/>
  <c r="AT37" i="8"/>
  <c r="AP37" i="8"/>
  <c r="AA37" i="8"/>
  <c r="I37" i="8"/>
  <c r="J37" i="8" s="1"/>
  <c r="H37" i="8"/>
  <c r="E37" i="8"/>
  <c r="AT36" i="8"/>
  <c r="AP36" i="8"/>
  <c r="AA36" i="8"/>
  <c r="H36" i="8"/>
  <c r="I36" i="8" s="1"/>
  <c r="J36" i="8" s="1"/>
  <c r="E36" i="8"/>
  <c r="H35" i="8" s="1"/>
  <c r="I35" i="8" s="1"/>
  <c r="J35" i="8" s="1"/>
  <c r="AT35" i="8"/>
  <c r="AP35" i="8"/>
  <c r="AA35" i="8"/>
  <c r="T35" i="8"/>
  <c r="E35" i="8"/>
  <c r="AT34" i="8"/>
  <c r="AP34" i="8"/>
  <c r="AA34" i="8"/>
  <c r="H34" i="8"/>
  <c r="I34" i="8" s="1"/>
  <c r="J34" i="8" s="1"/>
  <c r="E34" i="8"/>
  <c r="AT33" i="8"/>
  <c r="AS33" i="8"/>
  <c r="AP33" i="8"/>
  <c r="AA33" i="8"/>
  <c r="H33" i="8"/>
  <c r="I33" i="8" s="1"/>
  <c r="J33" i="8" s="1"/>
  <c r="E33" i="8"/>
  <c r="AT32" i="8"/>
  <c r="AS32" i="8"/>
  <c r="AP32" i="8"/>
  <c r="AA32" i="8"/>
  <c r="H32" i="8"/>
  <c r="I32" i="8" s="1"/>
  <c r="J32" i="8" s="1"/>
  <c r="E32" i="8"/>
  <c r="H31" i="8" s="1"/>
  <c r="I31" i="8" s="1"/>
  <c r="J31" i="8" s="1"/>
  <c r="AT31" i="8"/>
  <c r="AP31" i="8"/>
  <c r="AA31" i="8"/>
  <c r="T31" i="8"/>
  <c r="E31" i="8"/>
  <c r="H30" i="8" s="1"/>
  <c r="I30" i="8" s="1"/>
  <c r="J30" i="8" s="1"/>
  <c r="AT30" i="8"/>
  <c r="AS30" i="8"/>
  <c r="AP30" i="8"/>
  <c r="AA30" i="8"/>
  <c r="E30" i="8"/>
  <c r="H29" i="8" s="1"/>
  <c r="I29" i="8" s="1"/>
  <c r="J29" i="8" s="1"/>
  <c r="AT29" i="8"/>
  <c r="AP29" i="8"/>
  <c r="AA29" i="8"/>
  <c r="E29" i="8"/>
  <c r="AT28" i="8"/>
  <c r="AP28" i="8"/>
  <c r="AA28" i="8"/>
  <c r="I28" i="8"/>
  <c r="J28" i="8" s="1"/>
  <c r="H28" i="8"/>
  <c r="E28" i="8"/>
  <c r="B28" i="8"/>
  <c r="AS28" i="8" s="1"/>
  <c r="AT27" i="8"/>
  <c r="AP27" i="8"/>
  <c r="AA27" i="8"/>
  <c r="T27" i="8"/>
  <c r="H27" i="8"/>
  <c r="I27" i="8" s="1"/>
  <c r="J27" i="8" s="1"/>
  <c r="E27" i="8"/>
  <c r="B27" i="8"/>
  <c r="T37" i="8" s="1"/>
  <c r="AT26" i="8"/>
  <c r="AP26" i="8"/>
  <c r="AA26" i="8"/>
  <c r="I26" i="8"/>
  <c r="J26" i="8" s="1"/>
  <c r="H26" i="8"/>
  <c r="B26" i="8"/>
  <c r="AR36" i="8" s="1"/>
  <c r="AW147" i="7"/>
  <c r="AS147" i="7"/>
  <c r="AG147" i="7"/>
  <c r="AW146" i="7"/>
  <c r="AU146" i="7"/>
  <c r="AS146" i="7"/>
  <c r="AG146" i="7"/>
  <c r="AW145" i="7"/>
  <c r="AU145" i="7"/>
  <c r="AS145" i="7"/>
  <c r="AG145" i="7"/>
  <c r="K145" i="7"/>
  <c r="L145" i="7" s="1"/>
  <c r="AW144" i="7"/>
  <c r="AS144" i="7"/>
  <c r="AG144" i="7"/>
  <c r="AW143" i="7"/>
  <c r="AU143" i="7"/>
  <c r="AS143" i="7"/>
  <c r="AG143" i="7"/>
  <c r="AW142" i="7"/>
  <c r="AS142" i="7"/>
  <c r="AG142" i="7"/>
  <c r="AW141" i="7"/>
  <c r="AS141" i="7"/>
  <c r="AG141" i="7"/>
  <c r="K141" i="7"/>
  <c r="AW140" i="7"/>
  <c r="AS140" i="7"/>
  <c r="AG140" i="7"/>
  <c r="AW139" i="7"/>
  <c r="AS139" i="7"/>
  <c r="AG139" i="7"/>
  <c r="AW138" i="7"/>
  <c r="AS138" i="7"/>
  <c r="AG138" i="7"/>
  <c r="K138" i="7"/>
  <c r="L138" i="7" s="1"/>
  <c r="B138" i="7"/>
  <c r="AV141" i="7" s="1"/>
  <c r="AW137" i="7"/>
  <c r="AU137" i="7"/>
  <c r="AS137" i="7"/>
  <c r="AG137" i="7"/>
  <c r="B137" i="7"/>
  <c r="AW136" i="7"/>
  <c r="AU136" i="7"/>
  <c r="AS136" i="7"/>
  <c r="AG136" i="7"/>
  <c r="O136" i="7"/>
  <c r="K136" i="7"/>
  <c r="L136" i="7" s="1"/>
  <c r="R136" i="7" s="1"/>
  <c r="B136" i="7"/>
  <c r="K147" i="7" s="1"/>
  <c r="L147" i="7" s="1"/>
  <c r="AZ132" i="7"/>
  <c r="AW132" i="7"/>
  <c r="AV132" i="7"/>
  <c r="AS132" i="7"/>
  <c r="AG132" i="7"/>
  <c r="T132" i="7"/>
  <c r="AZ131" i="7"/>
  <c r="AW131" i="7"/>
  <c r="AS131" i="7"/>
  <c r="AG131" i="7"/>
  <c r="AZ130" i="7"/>
  <c r="AW130" i="7"/>
  <c r="AU130" i="7"/>
  <c r="AS130" i="7"/>
  <c r="AG130" i="7"/>
  <c r="AZ129" i="7"/>
  <c r="AW129" i="7"/>
  <c r="AV129" i="7"/>
  <c r="AS129" i="7"/>
  <c r="AG129" i="7"/>
  <c r="AZ128" i="7"/>
  <c r="AW128" i="7"/>
  <c r="AS128" i="7"/>
  <c r="AG128" i="7"/>
  <c r="AZ127" i="7"/>
  <c r="AW127" i="7"/>
  <c r="AS127" i="7"/>
  <c r="AG127" i="7"/>
  <c r="AZ126" i="7"/>
  <c r="AW126" i="7"/>
  <c r="AS126" i="7"/>
  <c r="AG126" i="7"/>
  <c r="AZ125" i="7"/>
  <c r="AW125" i="7"/>
  <c r="AV125" i="7"/>
  <c r="AS125" i="7"/>
  <c r="AG125" i="7"/>
  <c r="K125" i="7"/>
  <c r="L125" i="7" s="1"/>
  <c r="AZ124" i="7"/>
  <c r="AW124" i="7"/>
  <c r="AS124" i="7"/>
  <c r="AG124" i="7"/>
  <c r="T124" i="7"/>
  <c r="AZ123" i="7"/>
  <c r="AW123" i="7"/>
  <c r="AV123" i="7"/>
  <c r="AU123" i="7"/>
  <c r="AS123" i="7"/>
  <c r="AG123" i="7"/>
  <c r="B123" i="7"/>
  <c r="AV131" i="7" s="1"/>
  <c r="AZ122" i="7"/>
  <c r="AW122" i="7"/>
  <c r="AV122" i="7"/>
  <c r="AS122" i="7"/>
  <c r="AG122" i="7"/>
  <c r="K122" i="7"/>
  <c r="L122" i="7" s="1"/>
  <c r="B122" i="7"/>
  <c r="T123" i="7" s="1"/>
  <c r="AZ121" i="7"/>
  <c r="AW121" i="7"/>
  <c r="AV121" i="7"/>
  <c r="AU121" i="7"/>
  <c r="AS121" i="7"/>
  <c r="AG121" i="7"/>
  <c r="T121" i="7"/>
  <c r="B121" i="7"/>
  <c r="AU129" i="7" s="1"/>
  <c r="AW116" i="7"/>
  <c r="AS116" i="7"/>
  <c r="AG116" i="7"/>
  <c r="AW115" i="7"/>
  <c r="AS115" i="7"/>
  <c r="AG115" i="7"/>
  <c r="AW114" i="7"/>
  <c r="AS114" i="7"/>
  <c r="AG114" i="7"/>
  <c r="AW113" i="7"/>
  <c r="AS113" i="7"/>
  <c r="AG113" i="7"/>
  <c r="AW112" i="7"/>
  <c r="AV112" i="7"/>
  <c r="AS112" i="7"/>
  <c r="AG112" i="7"/>
  <c r="K112" i="7"/>
  <c r="L112" i="7" s="1"/>
  <c r="AW111" i="7"/>
  <c r="AS111" i="7"/>
  <c r="AG111" i="7"/>
  <c r="AW110" i="7"/>
  <c r="AS110" i="7"/>
  <c r="AG110" i="7"/>
  <c r="AW109" i="7"/>
  <c r="AS109" i="7"/>
  <c r="AG109" i="7"/>
  <c r="K109" i="7"/>
  <c r="L109" i="7" s="1"/>
  <c r="AW108" i="7"/>
  <c r="AS108" i="7"/>
  <c r="AG108" i="7"/>
  <c r="AW107" i="7"/>
  <c r="AU107" i="7"/>
  <c r="AS107" i="7"/>
  <c r="AG107" i="7"/>
  <c r="B107" i="7"/>
  <c r="AV109" i="7" s="1"/>
  <c r="AW106" i="7"/>
  <c r="AU106" i="7"/>
  <c r="AS106" i="7"/>
  <c r="AG106" i="7"/>
  <c r="K106" i="7"/>
  <c r="L106" i="7" s="1"/>
  <c r="B106" i="7"/>
  <c r="T109" i="7" s="1"/>
  <c r="AW105" i="7"/>
  <c r="AS105" i="7"/>
  <c r="AG105" i="7"/>
  <c r="K105" i="7"/>
  <c r="L105" i="7" s="1"/>
  <c r="R105" i="7" s="1"/>
  <c r="B105" i="7"/>
  <c r="K113" i="7" s="1"/>
  <c r="L113" i="7" s="1"/>
  <c r="AM100" i="7"/>
  <c r="AM99" i="7"/>
  <c r="AL99" i="7"/>
  <c r="K99" i="7"/>
  <c r="L99" i="7" s="1"/>
  <c r="AM98" i="7"/>
  <c r="AM97" i="7"/>
  <c r="AM96" i="7"/>
  <c r="AL96" i="7"/>
  <c r="AM95" i="7"/>
  <c r="AL95" i="7"/>
  <c r="AM94" i="7"/>
  <c r="AL94" i="7"/>
  <c r="AM93" i="7"/>
  <c r="AM92" i="7"/>
  <c r="AM91" i="7"/>
  <c r="AL91" i="7"/>
  <c r="B91" i="7"/>
  <c r="AL93" i="7" s="1"/>
  <c r="AM90" i="7"/>
  <c r="AL90" i="7"/>
  <c r="T90" i="7"/>
  <c r="B90" i="7"/>
  <c r="T100" i="7" s="1"/>
  <c r="AM89" i="7"/>
  <c r="AL89" i="7"/>
  <c r="B89" i="7"/>
  <c r="AK99" i="7" s="1"/>
  <c r="AT84" i="7"/>
  <c r="AP84" i="7"/>
  <c r="AA84" i="7"/>
  <c r="AT83" i="7"/>
  <c r="AP83" i="7"/>
  <c r="AA83" i="7"/>
  <c r="AT82" i="7"/>
  <c r="AP82" i="7"/>
  <c r="AA82" i="7"/>
  <c r="K82" i="7"/>
  <c r="AT81" i="7"/>
  <c r="AP81" i="7"/>
  <c r="AA81" i="7"/>
  <c r="AT80" i="7"/>
  <c r="AP80" i="7"/>
  <c r="AA80" i="7"/>
  <c r="K80" i="7"/>
  <c r="AT79" i="7"/>
  <c r="AP79" i="7"/>
  <c r="AA79" i="7"/>
  <c r="AT78" i="7"/>
  <c r="AR78" i="7"/>
  <c r="AP78" i="7"/>
  <c r="AA78" i="7"/>
  <c r="AT77" i="7"/>
  <c r="AS77" i="7"/>
  <c r="AR77" i="7"/>
  <c r="AP77" i="7"/>
  <c r="AA77" i="7"/>
  <c r="K77" i="7"/>
  <c r="AT76" i="7"/>
  <c r="AP76" i="7"/>
  <c r="AA76" i="7"/>
  <c r="K76" i="7"/>
  <c r="AT75" i="7"/>
  <c r="AR75" i="7"/>
  <c r="AP75" i="7"/>
  <c r="AA75" i="7"/>
  <c r="K75" i="7"/>
  <c r="L75" i="7" s="1"/>
  <c r="B75" i="7"/>
  <c r="AS79" i="7" s="1"/>
  <c r="AT74" i="7"/>
  <c r="AR74" i="7"/>
  <c r="AP74" i="7"/>
  <c r="AA74" i="7"/>
  <c r="K74" i="7"/>
  <c r="L74" i="7" s="1"/>
  <c r="B74" i="7"/>
  <c r="AT73" i="7"/>
  <c r="AR73" i="7"/>
  <c r="AP73" i="7"/>
  <c r="AA73" i="7"/>
  <c r="K73" i="7"/>
  <c r="B73" i="7"/>
  <c r="AR79" i="7" s="1"/>
  <c r="AT69" i="7"/>
  <c r="AR69" i="7"/>
  <c r="AP69" i="7"/>
  <c r="AA69" i="7"/>
  <c r="AT68" i="7"/>
  <c r="AS68" i="7"/>
  <c r="AP68" i="7"/>
  <c r="AA68" i="7"/>
  <c r="AT67" i="7"/>
  <c r="AP67" i="7"/>
  <c r="AA67" i="7"/>
  <c r="T67" i="7"/>
  <c r="AT66" i="7"/>
  <c r="AR66" i="7"/>
  <c r="AP66" i="7"/>
  <c r="AA66" i="7"/>
  <c r="AT65" i="7"/>
  <c r="AS65" i="7"/>
  <c r="AP65" i="7"/>
  <c r="AA65" i="7"/>
  <c r="AT64" i="7"/>
  <c r="AP64" i="7"/>
  <c r="AA64" i="7"/>
  <c r="AT63" i="7"/>
  <c r="AP63" i="7"/>
  <c r="AA63" i="7"/>
  <c r="T63" i="7"/>
  <c r="D63" i="7"/>
  <c r="E64" i="7" s="1"/>
  <c r="H63" i="7" s="1"/>
  <c r="I63" i="7" s="1"/>
  <c r="J63" i="7" s="1"/>
  <c r="AT62" i="7"/>
  <c r="AR62" i="7"/>
  <c r="AP62" i="7"/>
  <c r="AA62" i="7"/>
  <c r="AT61" i="7"/>
  <c r="AP61" i="7"/>
  <c r="AA61" i="7"/>
  <c r="T61" i="7"/>
  <c r="AT60" i="7"/>
  <c r="AP60" i="7"/>
  <c r="AA60" i="7"/>
  <c r="T60" i="7"/>
  <c r="D60" i="7"/>
  <c r="E61" i="7" s="1"/>
  <c r="H60" i="7" s="1"/>
  <c r="I60" i="7" s="1"/>
  <c r="J60" i="7" s="1"/>
  <c r="B60" i="7"/>
  <c r="AS64" i="7" s="1"/>
  <c r="AT59" i="7"/>
  <c r="AS59" i="7"/>
  <c r="AP59" i="7"/>
  <c r="AA59" i="7"/>
  <c r="B59" i="7"/>
  <c r="T69" i="7" s="1"/>
  <c r="AT58" i="7"/>
  <c r="AP58" i="7"/>
  <c r="AA58" i="7"/>
  <c r="T58" i="7"/>
  <c r="B58" i="7"/>
  <c r="AR68" i="7" s="1"/>
  <c r="E54" i="7"/>
  <c r="D54" i="7"/>
  <c r="D70" i="7" s="1"/>
  <c r="D85" i="7" s="1"/>
  <c r="D101" i="7" s="1"/>
  <c r="D117" i="7" s="1"/>
  <c r="D133" i="7" s="1"/>
  <c r="D148" i="7" s="1"/>
  <c r="AT53" i="7"/>
  <c r="AP53" i="7"/>
  <c r="AG53" i="7"/>
  <c r="AA53" i="7"/>
  <c r="K53" i="7"/>
  <c r="L53" i="7" s="1"/>
  <c r="H53" i="7"/>
  <c r="I53" i="7" s="1"/>
  <c r="J53" i="7" s="1"/>
  <c r="E53" i="7"/>
  <c r="H52" i="7" s="1"/>
  <c r="I52" i="7" s="1"/>
  <c r="J52" i="7" s="1"/>
  <c r="D53" i="7"/>
  <c r="D69" i="7" s="1"/>
  <c r="AT52" i="7"/>
  <c r="AP52" i="7"/>
  <c r="AG52" i="7"/>
  <c r="AA52" i="7"/>
  <c r="T52" i="7"/>
  <c r="D52" i="7"/>
  <c r="D68" i="7" s="1"/>
  <c r="E69" i="7" s="1"/>
  <c r="H68" i="7" s="1"/>
  <c r="I68" i="7" s="1"/>
  <c r="J68" i="7" s="1"/>
  <c r="AT51" i="7"/>
  <c r="AR51" i="7"/>
  <c r="AP51" i="7"/>
  <c r="AG51" i="7"/>
  <c r="AA51" i="7"/>
  <c r="T51" i="7"/>
  <c r="D51" i="7"/>
  <c r="E52" i="7" s="1"/>
  <c r="H51" i="7" s="1"/>
  <c r="I51" i="7" s="1"/>
  <c r="J51" i="7" s="1"/>
  <c r="AT50" i="7"/>
  <c r="AP50" i="7"/>
  <c r="AG50" i="7"/>
  <c r="AA50" i="7"/>
  <c r="T50" i="7"/>
  <c r="D50" i="7"/>
  <c r="D66" i="7" s="1"/>
  <c r="AT49" i="7"/>
  <c r="AP49" i="7"/>
  <c r="AG49" i="7"/>
  <c r="AA49" i="7"/>
  <c r="T49" i="7"/>
  <c r="D49" i="7"/>
  <c r="D65" i="7" s="1"/>
  <c r="AT48" i="7"/>
  <c r="AP48" i="7"/>
  <c r="AG48" i="7"/>
  <c r="AA48" i="7"/>
  <c r="T48" i="7"/>
  <c r="E48" i="7"/>
  <c r="D48" i="7"/>
  <c r="AT47" i="7"/>
  <c r="AP47" i="7"/>
  <c r="AG47" i="7"/>
  <c r="AA47" i="7"/>
  <c r="T47" i="7"/>
  <c r="H47" i="7"/>
  <c r="I47" i="7" s="1"/>
  <c r="J47" i="7" s="1"/>
  <c r="D47" i="7"/>
  <c r="AT46" i="7"/>
  <c r="AR46" i="7"/>
  <c r="AP46" i="7"/>
  <c r="AG46" i="7"/>
  <c r="AA46" i="7"/>
  <c r="T46" i="7"/>
  <c r="K46" i="7"/>
  <c r="L46" i="7" s="1"/>
  <c r="E46" i="7"/>
  <c r="H45" i="7" s="1"/>
  <c r="D46" i="7"/>
  <c r="D62" i="7" s="1"/>
  <c r="AT45" i="7"/>
  <c r="AS45" i="7"/>
  <c r="AP45" i="7"/>
  <c r="AG45" i="7"/>
  <c r="AA45" i="7"/>
  <c r="T45" i="7"/>
  <c r="I45" i="7"/>
  <c r="J45" i="7" s="1"/>
  <c r="E45" i="7"/>
  <c r="H44" i="7" s="1"/>
  <c r="I44" i="7" s="1"/>
  <c r="J44" i="7" s="1"/>
  <c r="D45" i="7"/>
  <c r="D61" i="7" s="1"/>
  <c r="AT44" i="7"/>
  <c r="AP44" i="7"/>
  <c r="AG44" i="7"/>
  <c r="AA44" i="7"/>
  <c r="T44" i="7"/>
  <c r="K44" i="7"/>
  <c r="L44" i="7" s="1"/>
  <c r="D44" i="7"/>
  <c r="B44" i="7"/>
  <c r="AS50" i="7" s="1"/>
  <c r="AT43" i="7"/>
  <c r="AP43" i="7"/>
  <c r="AG43" i="7"/>
  <c r="AA43" i="7"/>
  <c r="T43" i="7"/>
  <c r="L43" i="7"/>
  <c r="R43" i="7" s="1"/>
  <c r="K43" i="7"/>
  <c r="E43" i="7"/>
  <c r="H42" i="7" s="1"/>
  <c r="I42" i="7" s="1"/>
  <c r="J42" i="7" s="1"/>
  <c r="D43" i="7"/>
  <c r="B43" i="7"/>
  <c r="T53" i="7" s="1"/>
  <c r="AT42" i="7"/>
  <c r="AP42" i="7"/>
  <c r="AG42" i="7"/>
  <c r="AA42" i="7"/>
  <c r="T42" i="7"/>
  <c r="K42" i="7"/>
  <c r="L42" i="7" s="1"/>
  <c r="R42" i="7" s="1"/>
  <c r="D42" i="7"/>
  <c r="D58" i="7" s="1"/>
  <c r="B42" i="7"/>
  <c r="K47" i="7" s="1"/>
  <c r="L47" i="7" s="1"/>
  <c r="E38" i="7"/>
  <c r="AT37" i="7"/>
  <c r="AS37" i="7"/>
  <c r="AP37" i="7"/>
  <c r="AA37" i="7"/>
  <c r="T37" i="7"/>
  <c r="H37" i="7"/>
  <c r="I37" i="7" s="1"/>
  <c r="J37" i="7" s="1"/>
  <c r="E37" i="7"/>
  <c r="H36" i="7" s="1"/>
  <c r="I36" i="7" s="1"/>
  <c r="J36" i="7" s="1"/>
  <c r="AT36" i="7"/>
  <c r="AS36" i="7"/>
  <c r="AP36" i="7"/>
  <c r="AA36" i="7"/>
  <c r="E36" i="7"/>
  <c r="H35" i="7" s="1"/>
  <c r="I35" i="7" s="1"/>
  <c r="J35" i="7" s="1"/>
  <c r="AT35" i="7"/>
  <c r="AP35" i="7"/>
  <c r="AA35" i="7"/>
  <c r="T35" i="7"/>
  <c r="E35" i="7"/>
  <c r="AT34" i="7"/>
  <c r="AP34" i="7"/>
  <c r="AA34" i="7"/>
  <c r="I34" i="7"/>
  <c r="J34" i="7" s="1"/>
  <c r="H34" i="7"/>
  <c r="E34" i="7"/>
  <c r="H33" i="7" s="1"/>
  <c r="I33" i="7" s="1"/>
  <c r="J33" i="7" s="1"/>
  <c r="AT33" i="7"/>
  <c r="AP33" i="7"/>
  <c r="AA33" i="7"/>
  <c r="E33" i="7"/>
  <c r="H32" i="7" s="1"/>
  <c r="AT32" i="7"/>
  <c r="AP32" i="7"/>
  <c r="AA32" i="7"/>
  <c r="I32" i="7"/>
  <c r="J32" i="7" s="1"/>
  <c r="E32" i="7"/>
  <c r="H31" i="7" s="1"/>
  <c r="I31" i="7" s="1"/>
  <c r="J31" i="7" s="1"/>
  <c r="AT31" i="7"/>
  <c r="AP31" i="7"/>
  <c r="AA31" i="7"/>
  <c r="T31" i="7"/>
  <c r="E31" i="7"/>
  <c r="AT30" i="7"/>
  <c r="AP30" i="7"/>
  <c r="AA30" i="7"/>
  <c r="T30" i="7"/>
  <c r="H30" i="7"/>
  <c r="I30" i="7" s="1"/>
  <c r="J30" i="7" s="1"/>
  <c r="E30" i="7"/>
  <c r="H29" i="7" s="1"/>
  <c r="I29" i="7" s="1"/>
  <c r="J29" i="7" s="1"/>
  <c r="AT29" i="7"/>
  <c r="AP29" i="7"/>
  <c r="AA29" i="7"/>
  <c r="T29" i="7"/>
  <c r="E29" i="7"/>
  <c r="AT28" i="7"/>
  <c r="AP28" i="7"/>
  <c r="AA28" i="7"/>
  <c r="T28" i="7"/>
  <c r="H28" i="7"/>
  <c r="I28" i="7" s="1"/>
  <c r="J28" i="7" s="1"/>
  <c r="E28" i="7"/>
  <c r="H27" i="7" s="1"/>
  <c r="I27" i="7" s="1"/>
  <c r="J27" i="7" s="1"/>
  <c r="B28" i="7"/>
  <c r="AS32" i="7" s="1"/>
  <c r="AT27" i="7"/>
  <c r="AR27" i="7"/>
  <c r="AP27" i="7"/>
  <c r="AA27" i="7"/>
  <c r="T27" i="7"/>
  <c r="K27" i="7"/>
  <c r="L27" i="7" s="1"/>
  <c r="E27" i="7"/>
  <c r="B27" i="7"/>
  <c r="T33" i="7" s="1"/>
  <c r="AT26" i="7"/>
  <c r="AS26" i="7"/>
  <c r="AP26" i="7"/>
  <c r="AA26" i="7"/>
  <c r="T26" i="7"/>
  <c r="H26" i="7"/>
  <c r="I26" i="7" s="1"/>
  <c r="J26" i="7" s="1"/>
  <c r="B26" i="7"/>
  <c r="AR36" i="7" s="1"/>
  <c r="AW147" i="6"/>
  <c r="AS147" i="6"/>
  <c r="AG147" i="6"/>
  <c r="AW146" i="6"/>
  <c r="AS146" i="6"/>
  <c r="AG146" i="6"/>
  <c r="T146" i="6"/>
  <c r="AW145" i="6"/>
  <c r="AV145" i="6"/>
  <c r="AS145" i="6"/>
  <c r="AG145" i="6"/>
  <c r="AW144" i="6"/>
  <c r="AS144" i="6"/>
  <c r="AG144" i="6"/>
  <c r="AW143" i="6"/>
  <c r="AS143" i="6"/>
  <c r="AG143" i="6"/>
  <c r="T143" i="6"/>
  <c r="AW142" i="6"/>
  <c r="AU142" i="6"/>
  <c r="AS142" i="6"/>
  <c r="AG142" i="6"/>
  <c r="K142" i="6"/>
  <c r="L142" i="6" s="1"/>
  <c r="AW141" i="6"/>
  <c r="AV141" i="6"/>
  <c r="AS141" i="6"/>
  <c r="AG141" i="6"/>
  <c r="AW140" i="6"/>
  <c r="AS140" i="6"/>
  <c r="AG140" i="6"/>
  <c r="AW139" i="6"/>
  <c r="AU139" i="6"/>
  <c r="AS139" i="6"/>
  <c r="AG139" i="6"/>
  <c r="K139" i="6"/>
  <c r="L139" i="6" s="1"/>
  <c r="AW138" i="6"/>
  <c r="AV138" i="6"/>
  <c r="AS138" i="6"/>
  <c r="AG138" i="6"/>
  <c r="T138" i="6"/>
  <c r="B138" i="6"/>
  <c r="AV147" i="6" s="1"/>
  <c r="AW137" i="6"/>
  <c r="AV137" i="6"/>
  <c r="AS137" i="6"/>
  <c r="AG137" i="6"/>
  <c r="T137" i="6"/>
  <c r="B137" i="6"/>
  <c r="T142" i="6" s="1"/>
  <c r="AW136" i="6"/>
  <c r="AV136" i="6"/>
  <c r="AS136" i="6"/>
  <c r="AG136" i="6"/>
  <c r="B136" i="6"/>
  <c r="AU145" i="6" s="1"/>
  <c r="AZ132" i="6"/>
  <c r="AW132" i="6"/>
  <c r="AU132" i="6"/>
  <c r="AS132" i="6"/>
  <c r="AG132" i="6"/>
  <c r="AZ131" i="6"/>
  <c r="AW131" i="6"/>
  <c r="AS131" i="6"/>
  <c r="AG131" i="6"/>
  <c r="K131" i="6"/>
  <c r="L131" i="6" s="1"/>
  <c r="AZ130" i="6"/>
  <c r="AW130" i="6"/>
  <c r="AS130" i="6"/>
  <c r="AG130" i="6"/>
  <c r="T130" i="6"/>
  <c r="AZ129" i="6"/>
  <c r="AW129" i="6"/>
  <c r="AS129" i="6"/>
  <c r="AG129" i="6"/>
  <c r="AZ128" i="6"/>
  <c r="AW128" i="6"/>
  <c r="AS128" i="6"/>
  <c r="AG128" i="6"/>
  <c r="AZ127" i="6"/>
  <c r="AW127" i="6"/>
  <c r="AU127" i="6"/>
  <c r="AS127" i="6"/>
  <c r="AG127" i="6"/>
  <c r="K127" i="6"/>
  <c r="L127" i="6" s="1"/>
  <c r="AZ126" i="6"/>
  <c r="AW126" i="6"/>
  <c r="AS126" i="6"/>
  <c r="AG126" i="6"/>
  <c r="T126" i="6"/>
  <c r="AZ125" i="6"/>
  <c r="AW125" i="6"/>
  <c r="AS125" i="6"/>
  <c r="AG125" i="6"/>
  <c r="K125" i="6"/>
  <c r="L125" i="6" s="1"/>
  <c r="AZ124" i="6"/>
  <c r="AW124" i="6"/>
  <c r="AS124" i="6"/>
  <c r="AG124" i="6"/>
  <c r="T124" i="6"/>
  <c r="K124" i="6"/>
  <c r="L124" i="6" s="1"/>
  <c r="R124" i="6" s="1"/>
  <c r="AZ123" i="6"/>
  <c r="AW123" i="6"/>
  <c r="AV123" i="6"/>
  <c r="AS123" i="6"/>
  <c r="AG123" i="6"/>
  <c r="T123" i="6"/>
  <c r="B123" i="6"/>
  <c r="AV129" i="6" s="1"/>
  <c r="AZ122" i="6"/>
  <c r="AW122" i="6"/>
  <c r="AV122" i="6"/>
  <c r="AS122" i="6"/>
  <c r="AG122" i="6"/>
  <c r="T122" i="6"/>
  <c r="L122" i="6"/>
  <c r="B122" i="6"/>
  <c r="T132" i="6" s="1"/>
  <c r="AZ121" i="6"/>
  <c r="AW121" i="6"/>
  <c r="AV121" i="6"/>
  <c r="AU121" i="6"/>
  <c r="AS121" i="6"/>
  <c r="AG121" i="6"/>
  <c r="T121" i="6"/>
  <c r="B121" i="6"/>
  <c r="K122" i="6" s="1"/>
  <c r="D117" i="6"/>
  <c r="D133" i="6" s="1"/>
  <c r="D148" i="6" s="1"/>
  <c r="AW116" i="6"/>
  <c r="AS116" i="6"/>
  <c r="AG116" i="6"/>
  <c r="AW115" i="6"/>
  <c r="AS115" i="6"/>
  <c r="AG115" i="6"/>
  <c r="AW114" i="6"/>
  <c r="AU114" i="6"/>
  <c r="AS114" i="6"/>
  <c r="AG114" i="6"/>
  <c r="K114" i="6"/>
  <c r="L114" i="6" s="1"/>
  <c r="AW113" i="6"/>
  <c r="AV113" i="6"/>
  <c r="AS113" i="6"/>
  <c r="AG113" i="6"/>
  <c r="AW112" i="6"/>
  <c r="AS112" i="6"/>
  <c r="AG112" i="6"/>
  <c r="AW111" i="6"/>
  <c r="AS111" i="6"/>
  <c r="AG111" i="6"/>
  <c r="K111" i="6"/>
  <c r="L111" i="6" s="1"/>
  <c r="AW110" i="6"/>
  <c r="AU110" i="6"/>
  <c r="AS110" i="6"/>
  <c r="AG110" i="6"/>
  <c r="K110" i="6"/>
  <c r="L110" i="6" s="1"/>
  <c r="AW109" i="6"/>
  <c r="AV109" i="6"/>
  <c r="AS109" i="6"/>
  <c r="AG109" i="6"/>
  <c r="AW108" i="6"/>
  <c r="AU108" i="6"/>
  <c r="AS108" i="6"/>
  <c r="AG108" i="6"/>
  <c r="K108" i="6"/>
  <c r="L108" i="6" s="1"/>
  <c r="AW107" i="6"/>
  <c r="AV107" i="6"/>
  <c r="AU107" i="6"/>
  <c r="AS107" i="6"/>
  <c r="AG107" i="6"/>
  <c r="K107" i="6"/>
  <c r="L107" i="6" s="1"/>
  <c r="B107" i="6"/>
  <c r="AV110" i="6" s="1"/>
  <c r="AW106" i="6"/>
  <c r="AU106" i="6"/>
  <c r="AS106" i="6"/>
  <c r="AG106" i="6"/>
  <c r="B106" i="6"/>
  <c r="T111" i="6" s="1"/>
  <c r="AW105" i="6"/>
  <c r="AV105" i="6"/>
  <c r="AU105" i="6"/>
  <c r="AS105" i="6"/>
  <c r="AG105" i="6"/>
  <c r="K105" i="6"/>
  <c r="L105" i="6" s="1"/>
  <c r="B105" i="6"/>
  <c r="K116" i="6" s="1"/>
  <c r="L116" i="6" s="1"/>
  <c r="AM100" i="6"/>
  <c r="AM99" i="6"/>
  <c r="AM98" i="6"/>
  <c r="AM97" i="6"/>
  <c r="AM96" i="6"/>
  <c r="AM95" i="6"/>
  <c r="AM94" i="6"/>
  <c r="AM93" i="6"/>
  <c r="AM92" i="6"/>
  <c r="AM91" i="6"/>
  <c r="AL91" i="6"/>
  <c r="B91" i="6"/>
  <c r="AL97" i="6" s="1"/>
  <c r="AM90" i="6"/>
  <c r="AL90" i="6"/>
  <c r="T90" i="6"/>
  <c r="B90" i="6"/>
  <c r="T93" i="6" s="1"/>
  <c r="AM89" i="6"/>
  <c r="AL89" i="6"/>
  <c r="T89" i="6"/>
  <c r="B89" i="6"/>
  <c r="K100" i="6" s="1"/>
  <c r="L100" i="6" s="1"/>
  <c r="R100" i="6" s="1"/>
  <c r="AT84" i="6"/>
  <c r="AP84" i="6"/>
  <c r="AA84" i="6"/>
  <c r="AT83" i="6"/>
  <c r="AP83" i="6"/>
  <c r="AA83" i="6"/>
  <c r="AT82" i="6"/>
  <c r="AP82" i="6"/>
  <c r="AA82" i="6"/>
  <c r="AT81" i="6"/>
  <c r="AP81" i="6"/>
  <c r="AA81" i="6"/>
  <c r="AT80" i="6"/>
  <c r="AP80" i="6"/>
  <c r="AA80" i="6"/>
  <c r="AT79" i="6"/>
  <c r="AS79" i="6"/>
  <c r="AP79" i="6"/>
  <c r="AA79" i="6"/>
  <c r="AT78" i="6"/>
  <c r="AP78" i="6"/>
  <c r="AA78" i="6"/>
  <c r="AT77" i="6"/>
  <c r="AP77" i="6"/>
  <c r="AA77" i="6"/>
  <c r="T77" i="6"/>
  <c r="AT76" i="6"/>
  <c r="AS76" i="6"/>
  <c r="AP76" i="6"/>
  <c r="AA76" i="6"/>
  <c r="AT75" i="6"/>
  <c r="AP75" i="6"/>
  <c r="AA75" i="6"/>
  <c r="B75" i="6"/>
  <c r="AS78" i="6" s="1"/>
  <c r="AT74" i="6"/>
  <c r="AP74" i="6"/>
  <c r="AA74" i="6"/>
  <c r="B74" i="6"/>
  <c r="T79" i="6" s="1"/>
  <c r="AT73" i="6"/>
  <c r="AP73" i="6"/>
  <c r="AA73" i="6"/>
  <c r="T73" i="6"/>
  <c r="B73" i="6"/>
  <c r="AR78" i="6" s="1"/>
  <c r="E70" i="6"/>
  <c r="H69" i="6" s="1"/>
  <c r="I69" i="6" s="1"/>
  <c r="J69" i="6" s="1"/>
  <c r="D70" i="6"/>
  <c r="D85" i="6" s="1"/>
  <c r="D101" i="6" s="1"/>
  <c r="AT69" i="6"/>
  <c r="AP69" i="6"/>
  <c r="AA69" i="6"/>
  <c r="D69" i="6"/>
  <c r="D84" i="6" s="1"/>
  <c r="AT68" i="6"/>
  <c r="AP68" i="6"/>
  <c r="AA68" i="6"/>
  <c r="E68" i="6"/>
  <c r="D68" i="6"/>
  <c r="E69" i="6" s="1"/>
  <c r="H68" i="6" s="1"/>
  <c r="I68" i="6" s="1"/>
  <c r="J68" i="6" s="1"/>
  <c r="AT67" i="6"/>
  <c r="AP67" i="6"/>
  <c r="AA67" i="6"/>
  <c r="H67" i="6"/>
  <c r="I67" i="6" s="1"/>
  <c r="J67" i="6" s="1"/>
  <c r="D67" i="6"/>
  <c r="D82" i="6" s="1"/>
  <c r="AT66" i="6"/>
  <c r="AP66" i="6"/>
  <c r="AA66" i="6"/>
  <c r="D66" i="6"/>
  <c r="E67" i="6" s="1"/>
  <c r="H66" i="6" s="1"/>
  <c r="I66" i="6" s="1"/>
  <c r="J66" i="6" s="1"/>
  <c r="AT65" i="6"/>
  <c r="AP65" i="6"/>
  <c r="AA65" i="6"/>
  <c r="E65" i="6"/>
  <c r="H64" i="6" s="1"/>
  <c r="I64" i="6" s="1"/>
  <c r="J64" i="6" s="1"/>
  <c r="D65" i="6"/>
  <c r="AT64" i="6"/>
  <c r="AP64" i="6"/>
  <c r="AA64" i="6"/>
  <c r="E64" i="6"/>
  <c r="H63" i="6" s="1"/>
  <c r="D64" i="6"/>
  <c r="D79" i="6" s="1"/>
  <c r="AT63" i="6"/>
  <c r="AP63" i="6"/>
  <c r="AA63" i="6"/>
  <c r="I63" i="6"/>
  <c r="J63" i="6" s="1"/>
  <c r="D63" i="6"/>
  <c r="D78" i="6" s="1"/>
  <c r="AT62" i="6"/>
  <c r="AS62" i="6"/>
  <c r="AP62" i="6"/>
  <c r="AA62" i="6"/>
  <c r="D62" i="6"/>
  <c r="AT61" i="6"/>
  <c r="AS61" i="6"/>
  <c r="AP61" i="6"/>
  <c r="AA61" i="6"/>
  <c r="E61" i="6"/>
  <c r="D61" i="6"/>
  <c r="AT60" i="6"/>
  <c r="AR60" i="6"/>
  <c r="AP60" i="6"/>
  <c r="AA60" i="6"/>
  <c r="I60" i="6"/>
  <c r="J60" i="6" s="1"/>
  <c r="H60" i="6"/>
  <c r="D60" i="6"/>
  <c r="D75" i="6" s="1"/>
  <c r="B60" i="6"/>
  <c r="AT59" i="6"/>
  <c r="AP59" i="6"/>
  <c r="AA59" i="6"/>
  <c r="K59" i="6"/>
  <c r="L59" i="6" s="1"/>
  <c r="R59" i="6" s="1"/>
  <c r="D59" i="6"/>
  <c r="D74" i="6" s="1"/>
  <c r="B59" i="6"/>
  <c r="T59" i="6" s="1"/>
  <c r="AT58" i="6"/>
  <c r="AR58" i="6"/>
  <c r="AP58" i="6"/>
  <c r="AA58" i="6"/>
  <c r="K58" i="6"/>
  <c r="L58" i="6" s="1"/>
  <c r="D58" i="6"/>
  <c r="D73" i="6" s="1"/>
  <c r="B58" i="6"/>
  <c r="AR64" i="6" s="1"/>
  <c r="E54" i="6"/>
  <c r="D54" i="6"/>
  <c r="AT53" i="6"/>
  <c r="AR53" i="6"/>
  <c r="AP53" i="6"/>
  <c r="AG53" i="6"/>
  <c r="AA53" i="6"/>
  <c r="H53" i="6"/>
  <c r="I53" i="6" s="1"/>
  <c r="J53" i="6" s="1"/>
  <c r="D53" i="6"/>
  <c r="AT52" i="6"/>
  <c r="AP52" i="6"/>
  <c r="AG52" i="6"/>
  <c r="AA52" i="6"/>
  <c r="T52" i="6"/>
  <c r="K52" i="6"/>
  <c r="L52" i="6" s="1"/>
  <c r="D52" i="6"/>
  <c r="E53" i="6" s="1"/>
  <c r="H52" i="6" s="1"/>
  <c r="I52" i="6" s="1"/>
  <c r="J52" i="6" s="1"/>
  <c r="AT51" i="6"/>
  <c r="AS51" i="6"/>
  <c r="AP51" i="6"/>
  <c r="AG51" i="6"/>
  <c r="AA51" i="6"/>
  <c r="K51" i="6"/>
  <c r="L51" i="6" s="1"/>
  <c r="D51" i="6"/>
  <c r="E52" i="6" s="1"/>
  <c r="H51" i="6" s="1"/>
  <c r="I51" i="6" s="1"/>
  <c r="J51" i="6" s="1"/>
  <c r="AT50" i="6"/>
  <c r="AP50" i="6"/>
  <c r="AG50" i="6"/>
  <c r="AA50" i="6"/>
  <c r="R50" i="6"/>
  <c r="K50" i="6"/>
  <c r="L50" i="6" s="1"/>
  <c r="D50" i="6"/>
  <c r="E51" i="6" s="1"/>
  <c r="H50" i="6" s="1"/>
  <c r="I50" i="6" s="1"/>
  <c r="J50" i="6" s="1"/>
  <c r="AT49" i="6"/>
  <c r="AP49" i="6"/>
  <c r="AG49" i="6"/>
  <c r="AA49" i="6"/>
  <c r="T49" i="6"/>
  <c r="E49" i="6"/>
  <c r="H48" i="6" s="1"/>
  <c r="I48" i="6" s="1"/>
  <c r="J48" i="6" s="1"/>
  <c r="D49" i="6"/>
  <c r="E50" i="6" s="1"/>
  <c r="H49" i="6" s="1"/>
  <c r="I49" i="6" s="1"/>
  <c r="J49" i="6" s="1"/>
  <c r="AT48" i="6"/>
  <c r="AP48" i="6"/>
  <c r="AG48" i="6"/>
  <c r="AA48" i="6"/>
  <c r="T48" i="6"/>
  <c r="K48" i="6"/>
  <c r="L48" i="6" s="1"/>
  <c r="E48" i="6"/>
  <c r="H47" i="6" s="1"/>
  <c r="I47" i="6" s="1"/>
  <c r="J47" i="6" s="1"/>
  <c r="D48" i="6"/>
  <c r="AT47" i="6"/>
  <c r="AR47" i="6"/>
  <c r="AP47" i="6"/>
  <c r="AG47" i="6"/>
  <c r="AA47" i="6"/>
  <c r="T47" i="6"/>
  <c r="D47" i="6"/>
  <c r="AT46" i="6"/>
  <c r="AR46" i="6"/>
  <c r="AP46" i="6"/>
  <c r="AG46" i="6"/>
  <c r="AA46" i="6"/>
  <c r="T46" i="6"/>
  <c r="D46" i="6"/>
  <c r="E47" i="6" s="1"/>
  <c r="H46" i="6" s="1"/>
  <c r="I46" i="6" s="1"/>
  <c r="J46" i="6" s="1"/>
  <c r="AT45" i="6"/>
  <c r="AP45" i="6"/>
  <c r="AG45" i="6"/>
  <c r="AA45" i="6"/>
  <c r="T45" i="6"/>
  <c r="D45" i="6"/>
  <c r="E46" i="6" s="1"/>
  <c r="H45" i="6" s="1"/>
  <c r="I45" i="6" s="1"/>
  <c r="J45" i="6" s="1"/>
  <c r="AT44" i="6"/>
  <c r="AP44" i="6"/>
  <c r="AG44" i="6"/>
  <c r="AA44" i="6"/>
  <c r="T44" i="6"/>
  <c r="L44" i="6"/>
  <c r="K44" i="6"/>
  <c r="D44" i="6"/>
  <c r="E45" i="6" s="1"/>
  <c r="H44" i="6" s="1"/>
  <c r="I44" i="6" s="1"/>
  <c r="J44" i="6" s="1"/>
  <c r="B44" i="6"/>
  <c r="AT43" i="6"/>
  <c r="AP43" i="6"/>
  <c r="AG43" i="6"/>
  <c r="AA43" i="6"/>
  <c r="T43" i="6"/>
  <c r="L43" i="6"/>
  <c r="K43" i="6"/>
  <c r="E43" i="6"/>
  <c r="H42" i="6" s="1"/>
  <c r="I42" i="6" s="1"/>
  <c r="J42" i="6" s="1"/>
  <c r="D43" i="6"/>
  <c r="E44" i="6" s="1"/>
  <c r="H43" i="6" s="1"/>
  <c r="I43" i="6" s="1"/>
  <c r="J43" i="6" s="1"/>
  <c r="B43" i="6"/>
  <c r="T51" i="6" s="1"/>
  <c r="AT42" i="6"/>
  <c r="AP42" i="6"/>
  <c r="AG42" i="6"/>
  <c r="AA42" i="6"/>
  <c r="T42" i="6"/>
  <c r="D42" i="6"/>
  <c r="B42" i="6"/>
  <c r="K47" i="6" s="1"/>
  <c r="L47" i="6" s="1"/>
  <c r="R47" i="6" s="1"/>
  <c r="E38" i="6"/>
  <c r="AT37" i="6"/>
  <c r="AP37" i="6"/>
  <c r="AA37" i="6"/>
  <c r="K37" i="6"/>
  <c r="L37" i="6" s="1"/>
  <c r="I37" i="6"/>
  <c r="J37" i="6" s="1"/>
  <c r="H37" i="6"/>
  <c r="E37" i="6"/>
  <c r="H36" i="6" s="1"/>
  <c r="I36" i="6" s="1"/>
  <c r="J36" i="6" s="1"/>
  <c r="AT36" i="6"/>
  <c r="AP36" i="6"/>
  <c r="AA36" i="6"/>
  <c r="E36" i="6"/>
  <c r="H35" i="6" s="1"/>
  <c r="I35" i="6" s="1"/>
  <c r="J35" i="6" s="1"/>
  <c r="AT35" i="6"/>
  <c r="AP35" i="6"/>
  <c r="AA35" i="6"/>
  <c r="T35" i="6"/>
  <c r="E35" i="6"/>
  <c r="AT34" i="6"/>
  <c r="AR34" i="6"/>
  <c r="AP34" i="6"/>
  <c r="AA34" i="6"/>
  <c r="T34" i="6"/>
  <c r="H34" i="6"/>
  <c r="I34" i="6" s="1"/>
  <c r="J34" i="6" s="1"/>
  <c r="E34" i="6"/>
  <c r="H33" i="6" s="1"/>
  <c r="I33" i="6" s="1"/>
  <c r="J33" i="6" s="1"/>
  <c r="AT33" i="6"/>
  <c r="AP33" i="6"/>
  <c r="AA33" i="6"/>
  <c r="K33" i="6"/>
  <c r="L33" i="6" s="1"/>
  <c r="E33" i="6"/>
  <c r="H32" i="6" s="1"/>
  <c r="I32" i="6" s="1"/>
  <c r="J32" i="6" s="1"/>
  <c r="AT32" i="6"/>
  <c r="AP32" i="6"/>
  <c r="AA32" i="6"/>
  <c r="E32" i="6"/>
  <c r="H31" i="6" s="1"/>
  <c r="I31" i="6" s="1"/>
  <c r="J31" i="6" s="1"/>
  <c r="AT31" i="6"/>
  <c r="AP31" i="6"/>
  <c r="AA31" i="6"/>
  <c r="T31" i="6"/>
  <c r="E31" i="6"/>
  <c r="AT30" i="6"/>
  <c r="AR30" i="6"/>
  <c r="AP30" i="6"/>
  <c r="AA30" i="6"/>
  <c r="T30" i="6"/>
  <c r="H30" i="6"/>
  <c r="I30" i="6" s="1"/>
  <c r="J30" i="6" s="1"/>
  <c r="E30" i="6"/>
  <c r="H29" i="6" s="1"/>
  <c r="I29" i="6" s="1"/>
  <c r="J29" i="6" s="1"/>
  <c r="AT29" i="6"/>
  <c r="AR29" i="6"/>
  <c r="AP29" i="6"/>
  <c r="AA29" i="6"/>
  <c r="K29" i="6"/>
  <c r="L29" i="6" s="1"/>
  <c r="E29" i="6"/>
  <c r="H28" i="6" s="1"/>
  <c r="I28" i="6" s="1"/>
  <c r="J28" i="6" s="1"/>
  <c r="AT28" i="6"/>
  <c r="AR28" i="6"/>
  <c r="AP28" i="6"/>
  <c r="AA28" i="6"/>
  <c r="K28" i="6"/>
  <c r="L28" i="6" s="1"/>
  <c r="E28" i="6"/>
  <c r="H27" i="6" s="1"/>
  <c r="I27" i="6" s="1"/>
  <c r="J27" i="6" s="1"/>
  <c r="B28" i="6"/>
  <c r="AS36" i="6" s="1"/>
  <c r="AT27" i="6"/>
  <c r="AP27" i="6"/>
  <c r="AA27" i="6"/>
  <c r="R27" i="6"/>
  <c r="L27" i="6"/>
  <c r="K27" i="6"/>
  <c r="E27" i="6"/>
  <c r="B27" i="6"/>
  <c r="T37" i="6" s="1"/>
  <c r="AT26" i="6"/>
  <c r="AP26" i="6"/>
  <c r="AA26" i="6"/>
  <c r="K26" i="6"/>
  <c r="L26" i="6" s="1"/>
  <c r="I26" i="6"/>
  <c r="J26" i="6" s="1"/>
  <c r="H26" i="6"/>
  <c r="B26" i="6"/>
  <c r="AR36" i="6" s="1"/>
  <c r="AW147" i="5"/>
  <c r="AS147" i="5"/>
  <c r="AG147" i="5"/>
  <c r="T147" i="5"/>
  <c r="AW146" i="5"/>
  <c r="AV146" i="5"/>
  <c r="AU146" i="5"/>
  <c r="AS146" i="5"/>
  <c r="AG146" i="5"/>
  <c r="AW145" i="5"/>
  <c r="AS145" i="5"/>
  <c r="AG145" i="5"/>
  <c r="AW144" i="5"/>
  <c r="AS144" i="5"/>
  <c r="AG144" i="5"/>
  <c r="T144" i="5"/>
  <c r="AW143" i="5"/>
  <c r="AV143" i="5"/>
  <c r="AU143" i="5"/>
  <c r="AS143" i="5"/>
  <c r="AG143" i="5"/>
  <c r="AW142" i="5"/>
  <c r="AV142" i="5"/>
  <c r="AS142" i="5"/>
  <c r="AG142" i="5"/>
  <c r="AW141" i="5"/>
  <c r="AV141" i="5"/>
  <c r="AS141" i="5"/>
  <c r="AG141" i="5"/>
  <c r="T141" i="5"/>
  <c r="AW140" i="5"/>
  <c r="AV140" i="5"/>
  <c r="AU140" i="5"/>
  <c r="AS140" i="5"/>
  <c r="AG140" i="5"/>
  <c r="T140" i="5"/>
  <c r="AW139" i="5"/>
  <c r="AV139" i="5"/>
  <c r="AS139" i="5"/>
  <c r="AG139" i="5"/>
  <c r="AW138" i="5"/>
  <c r="AV138" i="5"/>
  <c r="AS138" i="5"/>
  <c r="AG138" i="5"/>
  <c r="T138" i="5"/>
  <c r="B138" i="5"/>
  <c r="AV145" i="5" s="1"/>
  <c r="AW137" i="5"/>
  <c r="AV137" i="5"/>
  <c r="AU137" i="5"/>
  <c r="AS137" i="5"/>
  <c r="AG137" i="5"/>
  <c r="B137" i="5"/>
  <c r="T146" i="5" s="1"/>
  <c r="AW136" i="5"/>
  <c r="AV136" i="5"/>
  <c r="AS136" i="5"/>
  <c r="AG136" i="5"/>
  <c r="O136" i="5"/>
  <c r="K136" i="5"/>
  <c r="L136" i="5" s="1"/>
  <c r="R136" i="5" s="1"/>
  <c r="B136" i="5"/>
  <c r="AU142" i="5" s="1"/>
  <c r="AZ132" i="5"/>
  <c r="AW132" i="5"/>
  <c r="AV132" i="5"/>
  <c r="AS132" i="5"/>
  <c r="AG132" i="5"/>
  <c r="AZ131" i="5"/>
  <c r="AW131" i="5"/>
  <c r="AU131" i="5"/>
  <c r="AS131" i="5"/>
  <c r="AG131" i="5"/>
  <c r="AZ130" i="5"/>
  <c r="AW130" i="5"/>
  <c r="AU130" i="5"/>
  <c r="AS130" i="5"/>
  <c r="AG130" i="5"/>
  <c r="AZ129" i="5"/>
  <c r="AW129" i="5"/>
  <c r="AS129" i="5"/>
  <c r="AG129" i="5"/>
  <c r="AZ128" i="5"/>
  <c r="AW128" i="5"/>
  <c r="AU128" i="5"/>
  <c r="AS128" i="5"/>
  <c r="AG128" i="5"/>
  <c r="AZ127" i="5"/>
  <c r="AW127" i="5"/>
  <c r="AS127" i="5"/>
  <c r="AG127" i="5"/>
  <c r="AZ126" i="5"/>
  <c r="AW126" i="5"/>
  <c r="AS126" i="5"/>
  <c r="AG126" i="5"/>
  <c r="K126" i="5"/>
  <c r="L126" i="5" s="1"/>
  <c r="AZ125" i="5"/>
  <c r="AW125" i="5"/>
  <c r="AS125" i="5"/>
  <c r="AG125" i="5"/>
  <c r="T125" i="5"/>
  <c r="L125" i="5"/>
  <c r="K125" i="5"/>
  <c r="AZ124" i="5"/>
  <c r="AW124" i="5"/>
  <c r="AS124" i="5"/>
  <c r="AG124" i="5"/>
  <c r="T124" i="5"/>
  <c r="AZ123" i="5"/>
  <c r="AW123" i="5"/>
  <c r="AS123" i="5"/>
  <c r="AG123" i="5"/>
  <c r="K123" i="5"/>
  <c r="L123" i="5" s="1"/>
  <c r="B123" i="5"/>
  <c r="AZ122" i="5"/>
  <c r="AW122" i="5"/>
  <c r="AS122" i="5"/>
  <c r="AG122" i="5"/>
  <c r="T122" i="5"/>
  <c r="B122" i="5"/>
  <c r="T130" i="5" s="1"/>
  <c r="AZ121" i="5"/>
  <c r="AW121" i="5"/>
  <c r="AU121" i="5"/>
  <c r="AS121" i="5"/>
  <c r="AG121" i="5"/>
  <c r="K121" i="5"/>
  <c r="L121" i="5" s="1"/>
  <c r="B121" i="5"/>
  <c r="K131" i="5" s="1"/>
  <c r="L131" i="5" s="1"/>
  <c r="AW116" i="5"/>
  <c r="AV116" i="5"/>
  <c r="AS116" i="5"/>
  <c r="AG116" i="5"/>
  <c r="T116" i="5"/>
  <c r="AW115" i="5"/>
  <c r="AV115" i="5"/>
  <c r="AU115" i="5"/>
  <c r="AS115" i="5"/>
  <c r="AG115" i="5"/>
  <c r="T115" i="5"/>
  <c r="AW114" i="5"/>
  <c r="AV114" i="5"/>
  <c r="AS114" i="5"/>
  <c r="AG114" i="5"/>
  <c r="AW113" i="5"/>
  <c r="AV113" i="5"/>
  <c r="AS113" i="5"/>
  <c r="AG113" i="5"/>
  <c r="T113" i="5"/>
  <c r="AW112" i="5"/>
  <c r="AV112" i="5"/>
  <c r="AU112" i="5"/>
  <c r="AS112" i="5"/>
  <c r="AG112" i="5"/>
  <c r="T112" i="5"/>
  <c r="AW111" i="5"/>
  <c r="AU111" i="5"/>
  <c r="AS111" i="5"/>
  <c r="AG111" i="5"/>
  <c r="T111" i="5"/>
  <c r="K111" i="5"/>
  <c r="L111" i="5" s="1"/>
  <c r="AW110" i="5"/>
  <c r="AV110" i="5"/>
  <c r="AU110" i="5"/>
  <c r="AS110" i="5"/>
  <c r="AG110" i="5"/>
  <c r="T110" i="5"/>
  <c r="AW109" i="5"/>
  <c r="AU109" i="5"/>
  <c r="AS109" i="5"/>
  <c r="AG109" i="5"/>
  <c r="AW108" i="5"/>
  <c r="AU108" i="5"/>
  <c r="AS108" i="5"/>
  <c r="AG108" i="5"/>
  <c r="T108" i="5"/>
  <c r="L108" i="5"/>
  <c r="K108" i="5"/>
  <c r="AW107" i="5"/>
  <c r="AV107" i="5"/>
  <c r="AU107" i="5"/>
  <c r="AS107" i="5"/>
  <c r="AG107" i="5"/>
  <c r="T107" i="5"/>
  <c r="B107" i="5"/>
  <c r="AV109" i="5" s="1"/>
  <c r="AW106" i="5"/>
  <c r="AV106" i="5"/>
  <c r="AU106" i="5"/>
  <c r="AS106" i="5"/>
  <c r="AG106" i="5"/>
  <c r="T106" i="5"/>
  <c r="B106" i="5"/>
  <c r="T114" i="5" s="1"/>
  <c r="AW105" i="5"/>
  <c r="AV105" i="5"/>
  <c r="AS105" i="5"/>
  <c r="AG105" i="5"/>
  <c r="T105" i="5"/>
  <c r="B105" i="5"/>
  <c r="AU114" i="5" s="1"/>
  <c r="AM100" i="5"/>
  <c r="T100" i="5"/>
  <c r="AM99" i="5"/>
  <c r="AL99" i="5"/>
  <c r="AK99" i="5"/>
  <c r="AM98" i="5"/>
  <c r="AK98" i="5"/>
  <c r="K98" i="5"/>
  <c r="L98" i="5" s="1"/>
  <c r="AM97" i="5"/>
  <c r="AM96" i="5"/>
  <c r="AL96" i="5"/>
  <c r="K96" i="5"/>
  <c r="L96" i="5" s="1"/>
  <c r="AM95" i="5"/>
  <c r="T95" i="5"/>
  <c r="AM94" i="5"/>
  <c r="AL94" i="5"/>
  <c r="AK94" i="5"/>
  <c r="AM93" i="5"/>
  <c r="K93" i="5"/>
  <c r="L93" i="5" s="1"/>
  <c r="AM92" i="5"/>
  <c r="AM91" i="5"/>
  <c r="AL91" i="5"/>
  <c r="R91" i="5"/>
  <c r="K91" i="5"/>
  <c r="L91" i="5" s="1"/>
  <c r="B91" i="5"/>
  <c r="AL97" i="5" s="1"/>
  <c r="AM90" i="5"/>
  <c r="AK90" i="5"/>
  <c r="K90" i="5"/>
  <c r="L90" i="5" s="1"/>
  <c r="B90" i="5"/>
  <c r="T89" i="5" s="1"/>
  <c r="AM89" i="5"/>
  <c r="AL89" i="5"/>
  <c r="D89" i="5"/>
  <c r="B89" i="5"/>
  <c r="K100" i="5" s="1"/>
  <c r="L100" i="5" s="1"/>
  <c r="AT84" i="5"/>
  <c r="AP84" i="5"/>
  <c r="AA84" i="5"/>
  <c r="AT83" i="5"/>
  <c r="AP83" i="5"/>
  <c r="AA83" i="5"/>
  <c r="D83" i="5"/>
  <c r="AT82" i="5"/>
  <c r="AP82" i="5"/>
  <c r="AA82" i="5"/>
  <c r="AT81" i="5"/>
  <c r="AP81" i="5"/>
  <c r="AA81" i="5"/>
  <c r="AT80" i="5"/>
  <c r="AP80" i="5"/>
  <c r="AA80" i="5"/>
  <c r="AT79" i="5"/>
  <c r="AP79" i="5"/>
  <c r="AA79" i="5"/>
  <c r="AT78" i="5"/>
  <c r="AP78" i="5"/>
  <c r="AA78" i="5"/>
  <c r="AT77" i="5"/>
  <c r="AP77" i="5"/>
  <c r="AA77" i="5"/>
  <c r="AT76" i="5"/>
  <c r="AP76" i="5"/>
  <c r="AA76" i="5"/>
  <c r="AT75" i="5"/>
  <c r="AP75" i="5"/>
  <c r="AA75" i="5"/>
  <c r="B75" i="5"/>
  <c r="AS78" i="5" s="1"/>
  <c r="AT74" i="5"/>
  <c r="AP74" i="5"/>
  <c r="AA74" i="5"/>
  <c r="B74" i="5"/>
  <c r="AT73" i="5"/>
  <c r="AP73" i="5"/>
  <c r="AA73" i="5"/>
  <c r="B73" i="5"/>
  <c r="AT69" i="5"/>
  <c r="AP69" i="5"/>
  <c r="AA69" i="5"/>
  <c r="T69" i="5"/>
  <c r="AT68" i="5"/>
  <c r="AS68" i="5"/>
  <c r="AR68" i="5"/>
  <c r="AP68" i="5"/>
  <c r="AA68" i="5"/>
  <c r="I68" i="5"/>
  <c r="J68" i="5" s="1"/>
  <c r="AT67" i="5"/>
  <c r="AP67" i="5"/>
  <c r="AA67" i="5"/>
  <c r="AT66" i="5"/>
  <c r="AP66" i="5"/>
  <c r="AA66" i="5"/>
  <c r="T66" i="5"/>
  <c r="AT65" i="5"/>
  <c r="AS65" i="5"/>
  <c r="AR65" i="5"/>
  <c r="AP65" i="5"/>
  <c r="AA65" i="5"/>
  <c r="AT64" i="5"/>
  <c r="AS64" i="5"/>
  <c r="AP64" i="5"/>
  <c r="AA64" i="5"/>
  <c r="AT63" i="5"/>
  <c r="AS63" i="5"/>
  <c r="AP63" i="5"/>
  <c r="AA63" i="5"/>
  <c r="T63" i="5"/>
  <c r="AT62" i="5"/>
  <c r="AS62" i="5"/>
  <c r="AR62" i="5"/>
  <c r="AP62" i="5"/>
  <c r="AA62" i="5"/>
  <c r="T62" i="5"/>
  <c r="AT61" i="5"/>
  <c r="AS61" i="5"/>
  <c r="AP61" i="5"/>
  <c r="AA61" i="5"/>
  <c r="AT60" i="5"/>
  <c r="AS60" i="5"/>
  <c r="AP60" i="5"/>
  <c r="AA60" i="5"/>
  <c r="T60" i="5"/>
  <c r="B60" i="5"/>
  <c r="AS67" i="5" s="1"/>
  <c r="AT59" i="5"/>
  <c r="AS59" i="5"/>
  <c r="AR59" i="5"/>
  <c r="AP59" i="5"/>
  <c r="AA59" i="5"/>
  <c r="E59" i="5"/>
  <c r="H58" i="5" s="1"/>
  <c r="I58" i="5" s="1"/>
  <c r="J58" i="5" s="1"/>
  <c r="B59" i="5"/>
  <c r="T68" i="5" s="1"/>
  <c r="AT58" i="5"/>
  <c r="AS58" i="5"/>
  <c r="AP58" i="5"/>
  <c r="AA58" i="5"/>
  <c r="O58" i="5"/>
  <c r="K58" i="5"/>
  <c r="L58" i="5" s="1"/>
  <c r="R58" i="5" s="1"/>
  <c r="B58" i="5"/>
  <c r="AR64" i="5" s="1"/>
  <c r="D54" i="5"/>
  <c r="D70" i="5" s="1"/>
  <c r="D85" i="5" s="1"/>
  <c r="D101" i="5" s="1"/>
  <c r="D117" i="5" s="1"/>
  <c r="D133" i="5" s="1"/>
  <c r="D148" i="5" s="1"/>
  <c r="AT53" i="5"/>
  <c r="AP53" i="5"/>
  <c r="AG53" i="5"/>
  <c r="AA53" i="5"/>
  <c r="T53" i="5"/>
  <c r="E53" i="5"/>
  <c r="H52" i="5" s="1"/>
  <c r="I52" i="5" s="1"/>
  <c r="J52" i="5" s="1"/>
  <c r="D53" i="5"/>
  <c r="AT52" i="5"/>
  <c r="AR52" i="5"/>
  <c r="AP52" i="5"/>
  <c r="AG52" i="5"/>
  <c r="AA52" i="5"/>
  <c r="D52" i="5"/>
  <c r="D68" i="5" s="1"/>
  <c r="E69" i="5" s="1"/>
  <c r="H68" i="5" s="1"/>
  <c r="AT51" i="5"/>
  <c r="AP51" i="5"/>
  <c r="AG51" i="5"/>
  <c r="AA51" i="5"/>
  <c r="K51" i="5"/>
  <c r="D51" i="5"/>
  <c r="E52" i="5" s="1"/>
  <c r="H51" i="5" s="1"/>
  <c r="I51" i="5" s="1"/>
  <c r="J51" i="5" s="1"/>
  <c r="AT50" i="5"/>
  <c r="AS50" i="5"/>
  <c r="AP50" i="5"/>
  <c r="AG50" i="5"/>
  <c r="AA50" i="5"/>
  <c r="K50" i="5"/>
  <c r="D50" i="5"/>
  <c r="D66" i="5" s="1"/>
  <c r="AT49" i="5"/>
  <c r="AP49" i="5"/>
  <c r="AG49" i="5"/>
  <c r="AA49" i="5"/>
  <c r="K49" i="5"/>
  <c r="D49" i="5"/>
  <c r="D65" i="5" s="1"/>
  <c r="AT48" i="5"/>
  <c r="AP48" i="5"/>
  <c r="AG48" i="5"/>
  <c r="AA48" i="5"/>
  <c r="E48" i="5"/>
  <c r="H47" i="5" s="1"/>
  <c r="I47" i="5" s="1"/>
  <c r="J47" i="5" s="1"/>
  <c r="D48" i="5"/>
  <c r="AT47" i="5"/>
  <c r="AP47" i="5"/>
  <c r="AG47" i="5"/>
  <c r="AA47" i="5"/>
  <c r="L47" i="5"/>
  <c r="K47" i="5"/>
  <c r="E47" i="5"/>
  <c r="H46" i="5" s="1"/>
  <c r="I46" i="5" s="1"/>
  <c r="J46" i="5" s="1"/>
  <c r="D47" i="5"/>
  <c r="D63" i="5" s="1"/>
  <c r="AT46" i="5"/>
  <c r="AR46" i="5"/>
  <c r="AP46" i="5"/>
  <c r="AG46" i="5"/>
  <c r="AA46" i="5"/>
  <c r="T46" i="5"/>
  <c r="D46" i="5"/>
  <c r="D62" i="5" s="1"/>
  <c r="AT45" i="5"/>
  <c r="AS45" i="5"/>
  <c r="AR45" i="5"/>
  <c r="AP45" i="5"/>
  <c r="AG45" i="5"/>
  <c r="AA45" i="5"/>
  <c r="D45" i="5"/>
  <c r="D61" i="5" s="1"/>
  <c r="D76" i="5" s="1"/>
  <c r="AT44" i="5"/>
  <c r="AP44" i="5"/>
  <c r="AG44" i="5"/>
  <c r="AA44" i="5"/>
  <c r="D44" i="5"/>
  <c r="D60" i="5" s="1"/>
  <c r="B44" i="5"/>
  <c r="AS44" i="5" s="1"/>
  <c r="AT43" i="5"/>
  <c r="AP43" i="5"/>
  <c r="AG43" i="5"/>
  <c r="AA43" i="5"/>
  <c r="E43" i="5"/>
  <c r="D43" i="5"/>
  <c r="B43" i="5"/>
  <c r="AT42" i="5"/>
  <c r="AR42" i="5"/>
  <c r="AP42" i="5"/>
  <c r="AG42" i="5"/>
  <c r="AA42" i="5"/>
  <c r="H42" i="5"/>
  <c r="I42" i="5" s="1"/>
  <c r="J42" i="5" s="1"/>
  <c r="D42" i="5"/>
  <c r="D58" i="5" s="1"/>
  <c r="D73" i="5" s="1"/>
  <c r="E74" i="5" s="1"/>
  <c r="H73" i="5" s="1"/>
  <c r="I73" i="5" s="1"/>
  <c r="J73" i="5" s="1"/>
  <c r="B42" i="5"/>
  <c r="AR44" i="5" s="1"/>
  <c r="E38" i="5"/>
  <c r="AT37" i="5"/>
  <c r="AP37" i="5"/>
  <c r="AA37" i="5"/>
  <c r="J37" i="5"/>
  <c r="I37" i="5"/>
  <c r="H37" i="5"/>
  <c r="E37" i="5"/>
  <c r="AT36" i="5"/>
  <c r="AS36" i="5"/>
  <c r="AR36" i="5"/>
  <c r="AP36" i="5"/>
  <c r="AA36" i="5"/>
  <c r="H36" i="5"/>
  <c r="I36" i="5" s="1"/>
  <c r="J36" i="5" s="1"/>
  <c r="E36" i="5"/>
  <c r="AT35" i="5"/>
  <c r="AS35" i="5"/>
  <c r="AP35" i="5"/>
  <c r="AA35" i="5"/>
  <c r="H35" i="5"/>
  <c r="I35" i="5" s="1"/>
  <c r="J35" i="5" s="1"/>
  <c r="E35" i="5"/>
  <c r="AT34" i="5"/>
  <c r="AS34" i="5"/>
  <c r="AR34" i="5"/>
  <c r="AP34" i="5"/>
  <c r="AA34" i="5"/>
  <c r="H34" i="5"/>
  <c r="I34" i="5" s="1"/>
  <c r="J34" i="5" s="1"/>
  <c r="E34" i="5"/>
  <c r="H33" i="5" s="1"/>
  <c r="I33" i="5" s="1"/>
  <c r="J33" i="5" s="1"/>
  <c r="AT33" i="5"/>
  <c r="AP33" i="5"/>
  <c r="AA33" i="5"/>
  <c r="K33" i="5"/>
  <c r="E33" i="5"/>
  <c r="AT32" i="5"/>
  <c r="AS32" i="5"/>
  <c r="AP32" i="5"/>
  <c r="AA32" i="5"/>
  <c r="I32" i="5"/>
  <c r="J32" i="5" s="1"/>
  <c r="H32" i="5"/>
  <c r="E32" i="5"/>
  <c r="AT31" i="5"/>
  <c r="AS31" i="5"/>
  <c r="AP31" i="5"/>
  <c r="AA31" i="5"/>
  <c r="H31" i="5"/>
  <c r="I31" i="5" s="1"/>
  <c r="J31" i="5" s="1"/>
  <c r="E31" i="5"/>
  <c r="AT30" i="5"/>
  <c r="AS30" i="5"/>
  <c r="AR30" i="5"/>
  <c r="AP30" i="5"/>
  <c r="AA30" i="5"/>
  <c r="T30" i="5"/>
  <c r="I30" i="5"/>
  <c r="J30" i="5" s="1"/>
  <c r="H30" i="5"/>
  <c r="E30" i="5"/>
  <c r="H29" i="5" s="1"/>
  <c r="I29" i="5" s="1"/>
  <c r="J29" i="5" s="1"/>
  <c r="AT29" i="5"/>
  <c r="AR29" i="5"/>
  <c r="AP29" i="5"/>
  <c r="AA29" i="5"/>
  <c r="E29" i="5"/>
  <c r="H28" i="5" s="1"/>
  <c r="I28" i="5" s="1"/>
  <c r="J28" i="5" s="1"/>
  <c r="AT28" i="5"/>
  <c r="AP28" i="5"/>
  <c r="AA28" i="5"/>
  <c r="K28" i="5"/>
  <c r="L28" i="5" s="1"/>
  <c r="E28" i="5"/>
  <c r="B28" i="5"/>
  <c r="AS37" i="5" s="1"/>
  <c r="AT27" i="5"/>
  <c r="AS27" i="5"/>
  <c r="AP27" i="5"/>
  <c r="AA27" i="5"/>
  <c r="J27" i="5"/>
  <c r="H27" i="5"/>
  <c r="I27" i="5" s="1"/>
  <c r="E27" i="5"/>
  <c r="B27" i="5"/>
  <c r="T36" i="5" s="1"/>
  <c r="AT26" i="5"/>
  <c r="AS26" i="5"/>
  <c r="AP26" i="5"/>
  <c r="AA26" i="5"/>
  <c r="K26" i="5"/>
  <c r="L26" i="5" s="1"/>
  <c r="J26" i="5"/>
  <c r="I26" i="5"/>
  <c r="H26" i="5"/>
  <c r="B26" i="5"/>
  <c r="AR35" i="5" s="1"/>
  <c r="AW147" i="4"/>
  <c r="AV147" i="4"/>
  <c r="AS147" i="4"/>
  <c r="AG147" i="4"/>
  <c r="AW146" i="4"/>
  <c r="AS146" i="4"/>
  <c r="AG146" i="4"/>
  <c r="T146" i="4"/>
  <c r="AW145" i="4"/>
  <c r="AV145" i="4"/>
  <c r="AU145" i="4"/>
  <c r="AS145" i="4"/>
  <c r="AG145" i="4"/>
  <c r="AW144" i="4"/>
  <c r="AV144" i="4"/>
  <c r="AS144" i="4"/>
  <c r="AG144" i="4"/>
  <c r="AW143" i="4"/>
  <c r="AS143" i="4"/>
  <c r="AG143" i="4"/>
  <c r="T143" i="4"/>
  <c r="AW142" i="4"/>
  <c r="AV142" i="4"/>
  <c r="AU142" i="4"/>
  <c r="AS142" i="4"/>
  <c r="AG142" i="4"/>
  <c r="T142" i="4"/>
  <c r="AW141" i="4"/>
  <c r="AU141" i="4"/>
  <c r="AS141" i="4"/>
  <c r="AG141" i="4"/>
  <c r="T141" i="4"/>
  <c r="K141" i="4"/>
  <c r="L141" i="4" s="1"/>
  <c r="AW140" i="4"/>
  <c r="AV140" i="4"/>
  <c r="AU140" i="4"/>
  <c r="AS140" i="4"/>
  <c r="AG140" i="4"/>
  <c r="T140" i="4"/>
  <c r="AW139" i="4"/>
  <c r="AV139" i="4"/>
  <c r="AU139" i="4"/>
  <c r="AS139" i="4"/>
  <c r="AG139" i="4"/>
  <c r="T139" i="4"/>
  <c r="AW138" i="4"/>
  <c r="AU138" i="4"/>
  <c r="AS138" i="4"/>
  <c r="AG138" i="4"/>
  <c r="T138" i="4"/>
  <c r="L138" i="4"/>
  <c r="K138" i="4"/>
  <c r="B138" i="4"/>
  <c r="AV146" i="4" s="1"/>
  <c r="AW137" i="4"/>
  <c r="AV137" i="4"/>
  <c r="AS137" i="4"/>
  <c r="AG137" i="4"/>
  <c r="T137" i="4"/>
  <c r="B137" i="4"/>
  <c r="T145" i="4" s="1"/>
  <c r="AW136" i="4"/>
  <c r="AV136" i="4"/>
  <c r="AU136" i="4"/>
  <c r="AS136" i="4"/>
  <c r="AG136" i="4"/>
  <c r="T136" i="4"/>
  <c r="K136" i="4"/>
  <c r="L136" i="4" s="1"/>
  <c r="B136" i="4"/>
  <c r="AU147" i="4" s="1"/>
  <c r="AZ132" i="4"/>
  <c r="AW132" i="4"/>
  <c r="AS132" i="4"/>
  <c r="AG132" i="4"/>
  <c r="T132" i="4"/>
  <c r="AZ131" i="4"/>
  <c r="AW131" i="4"/>
  <c r="AS131" i="4"/>
  <c r="AG131" i="4"/>
  <c r="K131" i="4"/>
  <c r="L131" i="4" s="1"/>
  <c r="AZ130" i="4"/>
  <c r="AW130" i="4"/>
  <c r="AS130" i="4"/>
  <c r="AG130" i="4"/>
  <c r="T130" i="4"/>
  <c r="AZ129" i="4"/>
  <c r="AW129" i="4"/>
  <c r="AV129" i="4"/>
  <c r="AS129" i="4"/>
  <c r="AG129" i="4"/>
  <c r="AZ128" i="4"/>
  <c r="AW128" i="4"/>
  <c r="AS128" i="4"/>
  <c r="AG128" i="4"/>
  <c r="K128" i="4"/>
  <c r="L128" i="4" s="1"/>
  <c r="AZ127" i="4"/>
  <c r="AW127" i="4"/>
  <c r="AU127" i="4"/>
  <c r="AS127" i="4"/>
  <c r="AG127" i="4"/>
  <c r="T127" i="4"/>
  <c r="AZ126" i="4"/>
  <c r="AW126" i="4"/>
  <c r="AS126" i="4"/>
  <c r="AG126" i="4"/>
  <c r="AZ125" i="4"/>
  <c r="AW125" i="4"/>
  <c r="AS125" i="4"/>
  <c r="AG125" i="4"/>
  <c r="AZ124" i="4"/>
  <c r="AW124" i="4"/>
  <c r="AV124" i="4"/>
  <c r="AS124" i="4"/>
  <c r="AG124" i="4"/>
  <c r="AZ123" i="4"/>
  <c r="AW123" i="4"/>
  <c r="AS123" i="4"/>
  <c r="AG123" i="4"/>
  <c r="K123" i="4"/>
  <c r="L123" i="4" s="1"/>
  <c r="B123" i="4"/>
  <c r="AV126" i="4" s="1"/>
  <c r="AZ122" i="4"/>
  <c r="AW122" i="4"/>
  <c r="AU122" i="4"/>
  <c r="AS122" i="4"/>
  <c r="AG122" i="4"/>
  <c r="T122" i="4"/>
  <c r="L122" i="4"/>
  <c r="K122" i="4"/>
  <c r="B122" i="4"/>
  <c r="T129" i="4" s="1"/>
  <c r="AZ121" i="4"/>
  <c r="AW121" i="4"/>
  <c r="AS121" i="4"/>
  <c r="AG121" i="4"/>
  <c r="T121" i="4"/>
  <c r="K121" i="4"/>
  <c r="L121" i="4" s="1"/>
  <c r="B121" i="4"/>
  <c r="AU124" i="4" s="1"/>
  <c r="D117" i="4"/>
  <c r="D133" i="4" s="1"/>
  <c r="D148" i="4" s="1"/>
  <c r="AW116" i="4"/>
  <c r="AU116" i="4"/>
  <c r="AS116" i="4"/>
  <c r="AG116" i="4"/>
  <c r="AW115" i="4"/>
  <c r="AS115" i="4"/>
  <c r="AG115" i="4"/>
  <c r="AW114" i="4"/>
  <c r="AU114" i="4"/>
  <c r="AS114" i="4"/>
  <c r="AG114" i="4"/>
  <c r="T114" i="4"/>
  <c r="AW113" i="4"/>
  <c r="AU113" i="4"/>
  <c r="AS113" i="4"/>
  <c r="AG113" i="4"/>
  <c r="K113" i="4"/>
  <c r="L113" i="4" s="1"/>
  <c r="AW112" i="4"/>
  <c r="AS112" i="4"/>
  <c r="AG112" i="4"/>
  <c r="AW111" i="4"/>
  <c r="AS111" i="4"/>
  <c r="AG111" i="4"/>
  <c r="AW110" i="4"/>
  <c r="AS110" i="4"/>
  <c r="AG110" i="4"/>
  <c r="AW109" i="4"/>
  <c r="AS109" i="4"/>
  <c r="AG109" i="4"/>
  <c r="AW108" i="4"/>
  <c r="AS108" i="4"/>
  <c r="AG108" i="4"/>
  <c r="AW107" i="4"/>
  <c r="AS107" i="4"/>
  <c r="AG107" i="4"/>
  <c r="K107" i="4"/>
  <c r="L107" i="4" s="1"/>
  <c r="B107" i="4"/>
  <c r="AV109" i="4" s="1"/>
  <c r="AW106" i="4"/>
  <c r="AV106" i="4"/>
  <c r="AS106" i="4"/>
  <c r="AG106" i="4"/>
  <c r="B106" i="4"/>
  <c r="T110" i="4" s="1"/>
  <c r="AW105" i="4"/>
  <c r="AV105" i="4"/>
  <c r="AU105" i="4"/>
  <c r="AS105" i="4"/>
  <c r="AG105" i="4"/>
  <c r="T105" i="4"/>
  <c r="B105" i="4"/>
  <c r="AM100" i="4"/>
  <c r="AM99" i="4"/>
  <c r="L99" i="4"/>
  <c r="AM98" i="4"/>
  <c r="AM97" i="4"/>
  <c r="AL97" i="4"/>
  <c r="T97" i="4"/>
  <c r="D97" i="4"/>
  <c r="AM96" i="4"/>
  <c r="AK96" i="4"/>
  <c r="AM95" i="4"/>
  <c r="AM94" i="4"/>
  <c r="K94" i="4"/>
  <c r="L94" i="4" s="1"/>
  <c r="AM93" i="4"/>
  <c r="T93" i="4"/>
  <c r="AM92" i="4"/>
  <c r="AL92" i="4"/>
  <c r="T92" i="4"/>
  <c r="AM91" i="4"/>
  <c r="AK91" i="4"/>
  <c r="B91" i="4"/>
  <c r="AM90" i="4"/>
  <c r="B90" i="4"/>
  <c r="T96" i="4" s="1"/>
  <c r="AM89" i="4"/>
  <c r="T89" i="4"/>
  <c r="O89" i="4"/>
  <c r="K89" i="4"/>
  <c r="L89" i="4" s="1"/>
  <c r="R89" i="4" s="1"/>
  <c r="B89" i="4"/>
  <c r="K99" i="4" s="1"/>
  <c r="AT84" i="4"/>
  <c r="AP84" i="4"/>
  <c r="AA84" i="4"/>
  <c r="AT83" i="4"/>
  <c r="AP83" i="4"/>
  <c r="AA83" i="4"/>
  <c r="K83" i="4"/>
  <c r="L83" i="4" s="1"/>
  <c r="AT82" i="4"/>
  <c r="AP82" i="4"/>
  <c r="AA82" i="4"/>
  <c r="AT81" i="4"/>
  <c r="AP81" i="4"/>
  <c r="AA81" i="4"/>
  <c r="AT80" i="4"/>
  <c r="AP80" i="4"/>
  <c r="AA80" i="4"/>
  <c r="AT79" i="4"/>
  <c r="AP79" i="4"/>
  <c r="AA79" i="4"/>
  <c r="AT78" i="4"/>
  <c r="AS78" i="4"/>
  <c r="AP78" i="4"/>
  <c r="AA78" i="4"/>
  <c r="AT77" i="4"/>
  <c r="AP77" i="4"/>
  <c r="AA77" i="4"/>
  <c r="AT76" i="4"/>
  <c r="AP76" i="4"/>
  <c r="AA76" i="4"/>
  <c r="AT75" i="4"/>
  <c r="AS75" i="4"/>
  <c r="AP75" i="4"/>
  <c r="AA75" i="4"/>
  <c r="K75" i="4"/>
  <c r="L75" i="4" s="1"/>
  <c r="B75" i="4"/>
  <c r="AS77" i="4" s="1"/>
  <c r="AT74" i="4"/>
  <c r="AP74" i="4"/>
  <c r="AA74" i="4"/>
  <c r="B74" i="4"/>
  <c r="T78" i="4" s="1"/>
  <c r="AT73" i="4"/>
  <c r="AR73" i="4"/>
  <c r="AP73" i="4"/>
  <c r="AA73" i="4"/>
  <c r="B73" i="4"/>
  <c r="AR77" i="4" s="1"/>
  <c r="D70" i="4"/>
  <c r="D85" i="4" s="1"/>
  <c r="D101" i="4" s="1"/>
  <c r="AT69" i="4"/>
  <c r="AS69" i="4"/>
  <c r="AP69" i="4"/>
  <c r="AA69" i="4"/>
  <c r="AT68" i="4"/>
  <c r="AP68" i="4"/>
  <c r="AA68" i="4"/>
  <c r="T68" i="4"/>
  <c r="AT67" i="4"/>
  <c r="AS67" i="4"/>
  <c r="AR67" i="4"/>
  <c r="AP67" i="4"/>
  <c r="AA67" i="4"/>
  <c r="E67" i="4"/>
  <c r="H66" i="4" s="1"/>
  <c r="I66" i="4" s="1"/>
  <c r="J66" i="4" s="1"/>
  <c r="AT66" i="4"/>
  <c r="AS66" i="4"/>
  <c r="AP66" i="4"/>
  <c r="AA66" i="4"/>
  <c r="AT65" i="4"/>
  <c r="AP65" i="4"/>
  <c r="AA65" i="4"/>
  <c r="T65" i="4"/>
  <c r="AT64" i="4"/>
  <c r="AR64" i="4"/>
  <c r="AP64" i="4"/>
  <c r="AA64" i="4"/>
  <c r="T64" i="4"/>
  <c r="D64" i="4"/>
  <c r="AT63" i="4"/>
  <c r="AR63" i="4"/>
  <c r="AP63" i="4"/>
  <c r="AA63" i="4"/>
  <c r="K63" i="4"/>
  <c r="L63" i="4" s="1"/>
  <c r="E63" i="4"/>
  <c r="H62" i="4" s="1"/>
  <c r="I62" i="4" s="1"/>
  <c r="J62" i="4" s="1"/>
  <c r="AT62" i="4"/>
  <c r="AP62" i="4"/>
  <c r="AA62" i="4"/>
  <c r="AT61" i="4"/>
  <c r="AR61" i="4"/>
  <c r="AP61" i="4"/>
  <c r="AA61" i="4"/>
  <c r="T61" i="4"/>
  <c r="E61" i="4"/>
  <c r="H60" i="4" s="1"/>
  <c r="I60" i="4" s="1"/>
  <c r="J60" i="4" s="1"/>
  <c r="D61" i="4"/>
  <c r="AT60" i="4"/>
  <c r="AR60" i="4"/>
  <c r="AP60" i="4"/>
  <c r="AA60" i="4"/>
  <c r="K60" i="4"/>
  <c r="L60" i="4" s="1"/>
  <c r="B60" i="4"/>
  <c r="AS62" i="4" s="1"/>
  <c r="AT59" i="4"/>
  <c r="AP59" i="4"/>
  <c r="AA59" i="4"/>
  <c r="T59" i="4"/>
  <c r="B59" i="4"/>
  <c r="T67" i="4" s="1"/>
  <c r="AT58" i="4"/>
  <c r="AS58" i="4"/>
  <c r="AR58" i="4"/>
  <c r="AP58" i="4"/>
  <c r="AA58" i="4"/>
  <c r="T58" i="4"/>
  <c r="B58" i="4"/>
  <c r="AR69" i="4" s="1"/>
  <c r="D54" i="4"/>
  <c r="AT53" i="4"/>
  <c r="AP53" i="4"/>
  <c r="AG53" i="4"/>
  <c r="AA53" i="4"/>
  <c r="D53" i="4"/>
  <c r="D69" i="4" s="1"/>
  <c r="AT52" i="4"/>
  <c r="AP52" i="4"/>
  <c r="AG52" i="4"/>
  <c r="AA52" i="4"/>
  <c r="T52" i="4"/>
  <c r="E52" i="4"/>
  <c r="H51" i="4" s="1"/>
  <c r="D52" i="4"/>
  <c r="E53" i="4" s="1"/>
  <c r="H52" i="4" s="1"/>
  <c r="I52" i="4" s="1"/>
  <c r="J52" i="4" s="1"/>
  <c r="AT51" i="4"/>
  <c r="AS51" i="4"/>
  <c r="AP51" i="4"/>
  <c r="AG51" i="4"/>
  <c r="AA51" i="4"/>
  <c r="I51" i="4"/>
  <c r="J51" i="4" s="1"/>
  <c r="D51" i="4"/>
  <c r="D67" i="4" s="1"/>
  <c r="AT50" i="4"/>
  <c r="AP50" i="4"/>
  <c r="AG50" i="4"/>
  <c r="AA50" i="4"/>
  <c r="D50" i="4"/>
  <c r="D66" i="4" s="1"/>
  <c r="D81" i="4" s="1"/>
  <c r="E82" i="4" s="1"/>
  <c r="H81" i="4" s="1"/>
  <c r="I81" i="4" s="1"/>
  <c r="J81" i="4" s="1"/>
  <c r="AT49" i="4"/>
  <c r="AS49" i="4"/>
  <c r="AP49" i="4"/>
  <c r="AG49" i="4"/>
  <c r="AA49" i="4"/>
  <c r="D49" i="4"/>
  <c r="D65" i="4" s="1"/>
  <c r="AT48" i="4"/>
  <c r="AP48" i="4"/>
  <c r="AG48" i="4"/>
  <c r="AA48" i="4"/>
  <c r="K48" i="4"/>
  <c r="L48" i="4" s="1"/>
  <c r="D48" i="4"/>
  <c r="E49" i="4" s="1"/>
  <c r="H48" i="4" s="1"/>
  <c r="I48" i="4" s="1"/>
  <c r="J48" i="4" s="1"/>
  <c r="AT47" i="4"/>
  <c r="AP47" i="4"/>
  <c r="AG47" i="4"/>
  <c r="AA47" i="4"/>
  <c r="D47" i="4"/>
  <c r="AT46" i="4"/>
  <c r="AP46" i="4"/>
  <c r="AG46" i="4"/>
  <c r="AA46" i="4"/>
  <c r="D46" i="4"/>
  <c r="D62" i="4" s="1"/>
  <c r="D77" i="4" s="1"/>
  <c r="AT45" i="4"/>
  <c r="AP45" i="4"/>
  <c r="AG45" i="4"/>
  <c r="AA45" i="4"/>
  <c r="T45" i="4"/>
  <c r="D45" i="4"/>
  <c r="E46" i="4" s="1"/>
  <c r="H45" i="4" s="1"/>
  <c r="I45" i="4" s="1"/>
  <c r="J45" i="4" s="1"/>
  <c r="AT44" i="4"/>
  <c r="AS44" i="4"/>
  <c r="AR44" i="4"/>
  <c r="AP44" i="4"/>
  <c r="AG44" i="4"/>
  <c r="AA44" i="4"/>
  <c r="T44" i="4"/>
  <c r="D44" i="4"/>
  <c r="D60" i="4" s="1"/>
  <c r="D75" i="4" s="1"/>
  <c r="B44" i="4"/>
  <c r="AS48" i="4" s="1"/>
  <c r="AT43" i="4"/>
  <c r="AS43" i="4"/>
  <c r="AP43" i="4"/>
  <c r="AG43" i="4"/>
  <c r="AA43" i="4"/>
  <c r="T43" i="4"/>
  <c r="K43" i="4"/>
  <c r="L43" i="4" s="1"/>
  <c r="D43" i="4"/>
  <c r="D59" i="4" s="1"/>
  <c r="D74" i="4" s="1"/>
  <c r="B43" i="4"/>
  <c r="T49" i="4" s="1"/>
  <c r="AT42" i="4"/>
  <c r="AS42" i="4"/>
  <c r="AP42" i="4"/>
  <c r="AG42" i="4"/>
  <c r="AA42" i="4"/>
  <c r="T42" i="4"/>
  <c r="D42" i="4"/>
  <c r="E43" i="4" s="1"/>
  <c r="H42" i="4" s="1"/>
  <c r="I42" i="4" s="1"/>
  <c r="J42" i="4" s="1"/>
  <c r="B42" i="4"/>
  <c r="E38" i="4"/>
  <c r="H37" i="4" s="1"/>
  <c r="I37" i="4" s="1"/>
  <c r="J37" i="4" s="1"/>
  <c r="AT37" i="4"/>
  <c r="AP37" i="4"/>
  <c r="AA37" i="4"/>
  <c r="E37" i="4"/>
  <c r="H36" i="4" s="1"/>
  <c r="I36" i="4" s="1"/>
  <c r="J36" i="4" s="1"/>
  <c r="AT36" i="4"/>
  <c r="AP36" i="4"/>
  <c r="AA36" i="4"/>
  <c r="T36" i="4"/>
  <c r="E36" i="4"/>
  <c r="AT35" i="4"/>
  <c r="AR35" i="4"/>
  <c r="AP35" i="4"/>
  <c r="AA35" i="4"/>
  <c r="T35" i="4"/>
  <c r="H35" i="4"/>
  <c r="I35" i="4" s="1"/>
  <c r="J35" i="4" s="1"/>
  <c r="E35" i="4"/>
  <c r="H34" i="4" s="1"/>
  <c r="I34" i="4" s="1"/>
  <c r="AT34" i="4"/>
  <c r="AP34" i="4"/>
  <c r="AA34" i="4"/>
  <c r="K34" i="4"/>
  <c r="L34" i="4" s="1"/>
  <c r="J34" i="4"/>
  <c r="E34" i="4"/>
  <c r="AT33" i="4"/>
  <c r="AP33" i="4"/>
  <c r="AA33" i="4"/>
  <c r="H33" i="4"/>
  <c r="I33" i="4" s="1"/>
  <c r="J33" i="4" s="1"/>
  <c r="E33" i="4"/>
  <c r="AT32" i="4"/>
  <c r="AP32" i="4"/>
  <c r="AA32" i="4"/>
  <c r="T32" i="4"/>
  <c r="I32" i="4"/>
  <c r="J32" i="4" s="1"/>
  <c r="H32" i="4"/>
  <c r="E32" i="4"/>
  <c r="AT31" i="4"/>
  <c r="AR31" i="4"/>
  <c r="AP31" i="4"/>
  <c r="AA31" i="4"/>
  <c r="T31" i="4"/>
  <c r="H31" i="4"/>
  <c r="I31" i="4" s="1"/>
  <c r="J31" i="4" s="1"/>
  <c r="E31" i="4"/>
  <c r="H30" i="4" s="1"/>
  <c r="I30" i="4" s="1"/>
  <c r="J30" i="4" s="1"/>
  <c r="AT30" i="4"/>
  <c r="AP30" i="4"/>
  <c r="AA30" i="4"/>
  <c r="L30" i="4"/>
  <c r="K30" i="4"/>
  <c r="E30" i="4"/>
  <c r="H29" i="4" s="1"/>
  <c r="I29" i="4" s="1"/>
  <c r="J29" i="4" s="1"/>
  <c r="AT29" i="4"/>
  <c r="AP29" i="4"/>
  <c r="AA29" i="4"/>
  <c r="K29" i="4"/>
  <c r="L29" i="4" s="1"/>
  <c r="E29" i="4"/>
  <c r="H28" i="4" s="1"/>
  <c r="I28" i="4" s="1"/>
  <c r="J28" i="4" s="1"/>
  <c r="AT28" i="4"/>
  <c r="AP28" i="4"/>
  <c r="AA28" i="4"/>
  <c r="E28" i="4"/>
  <c r="B28" i="4"/>
  <c r="AS37" i="4" s="1"/>
  <c r="AT27" i="4"/>
  <c r="AS27" i="4"/>
  <c r="AP27" i="4"/>
  <c r="AA27" i="4"/>
  <c r="I27" i="4"/>
  <c r="J27" i="4" s="1"/>
  <c r="H27" i="4"/>
  <c r="E27" i="4"/>
  <c r="H26" i="4" s="1"/>
  <c r="B27" i="4"/>
  <c r="T27" i="4" s="1"/>
  <c r="AT26" i="4"/>
  <c r="AP26" i="4"/>
  <c r="AA26" i="4"/>
  <c r="I26" i="4"/>
  <c r="J26" i="4" s="1"/>
  <c r="B26" i="4"/>
  <c r="AR37" i="4" s="1"/>
  <c r="AW147" i="3"/>
  <c r="AU147" i="3"/>
  <c r="AS147" i="3"/>
  <c r="AG147" i="3"/>
  <c r="T147" i="3"/>
  <c r="AW146" i="3"/>
  <c r="AU146" i="3"/>
  <c r="AS146" i="3"/>
  <c r="AG146" i="3"/>
  <c r="AW145" i="3"/>
  <c r="AS145" i="3"/>
  <c r="AG145" i="3"/>
  <c r="T145" i="3"/>
  <c r="AW144" i="3"/>
  <c r="AU144" i="3"/>
  <c r="AS144" i="3"/>
  <c r="AG144" i="3"/>
  <c r="T144" i="3"/>
  <c r="AW143" i="3"/>
  <c r="AU143" i="3"/>
  <c r="AS143" i="3"/>
  <c r="AG143" i="3"/>
  <c r="K143" i="3"/>
  <c r="L143" i="3" s="1"/>
  <c r="AW142" i="3"/>
  <c r="AS142" i="3"/>
  <c r="AG142" i="3"/>
  <c r="AW141" i="3"/>
  <c r="AS141" i="3"/>
  <c r="AG141" i="3"/>
  <c r="AW140" i="3"/>
  <c r="AS140" i="3"/>
  <c r="AG140" i="3"/>
  <c r="L140" i="3"/>
  <c r="K140" i="3"/>
  <c r="AW139" i="3"/>
  <c r="AS139" i="3"/>
  <c r="AG139" i="3"/>
  <c r="AW138" i="3"/>
  <c r="AS138" i="3"/>
  <c r="AG138" i="3"/>
  <c r="B138" i="3"/>
  <c r="AW137" i="3"/>
  <c r="AU137" i="3"/>
  <c r="AS137" i="3"/>
  <c r="AG137" i="3"/>
  <c r="K137" i="3"/>
  <c r="L137" i="3" s="1"/>
  <c r="B137" i="3"/>
  <c r="T140" i="3" s="1"/>
  <c r="AW136" i="3"/>
  <c r="AS136" i="3"/>
  <c r="AG136" i="3"/>
  <c r="T136" i="3"/>
  <c r="B136" i="3"/>
  <c r="K142" i="3" s="1"/>
  <c r="L142" i="3" s="1"/>
  <c r="AZ132" i="3"/>
  <c r="AW132" i="3"/>
  <c r="AV132" i="3"/>
  <c r="AS132" i="3"/>
  <c r="AG132" i="3"/>
  <c r="AZ131" i="3"/>
  <c r="AW131" i="3"/>
  <c r="AS131" i="3"/>
  <c r="AG131" i="3"/>
  <c r="AZ130" i="3"/>
  <c r="AW130" i="3"/>
  <c r="AU130" i="3"/>
  <c r="AS130" i="3"/>
  <c r="AG130" i="3"/>
  <c r="K130" i="3"/>
  <c r="L130" i="3" s="1"/>
  <c r="AZ129" i="3"/>
  <c r="AW129" i="3"/>
  <c r="AS129" i="3"/>
  <c r="AG129" i="3"/>
  <c r="AZ128" i="3"/>
  <c r="AW128" i="3"/>
  <c r="AS128" i="3"/>
  <c r="AG128" i="3"/>
  <c r="AZ127" i="3"/>
  <c r="AW127" i="3"/>
  <c r="AS127" i="3"/>
  <c r="AG127" i="3"/>
  <c r="AZ126" i="3"/>
  <c r="AW126" i="3"/>
  <c r="AV126" i="3"/>
  <c r="AU126" i="3"/>
  <c r="AS126" i="3"/>
  <c r="AG126" i="3"/>
  <c r="AZ125" i="3"/>
  <c r="AW125" i="3"/>
  <c r="AS125" i="3"/>
  <c r="AG125" i="3"/>
  <c r="K125" i="3"/>
  <c r="AZ124" i="3"/>
  <c r="AW124" i="3"/>
  <c r="AU124" i="3"/>
  <c r="AS124" i="3"/>
  <c r="AG124" i="3"/>
  <c r="AZ123" i="3"/>
  <c r="AW123" i="3"/>
  <c r="AS123" i="3"/>
  <c r="AG123" i="3"/>
  <c r="B123" i="3"/>
  <c r="AV123" i="3" s="1"/>
  <c r="AZ122" i="3"/>
  <c r="AW122" i="3"/>
  <c r="AS122" i="3"/>
  <c r="AG122" i="3"/>
  <c r="B122" i="3"/>
  <c r="AZ121" i="3"/>
  <c r="AW121" i="3"/>
  <c r="AV121" i="3"/>
  <c r="AS121" i="3"/>
  <c r="AG121" i="3"/>
  <c r="B121" i="3"/>
  <c r="AU132" i="3" s="1"/>
  <c r="AW116" i="3"/>
  <c r="AS116" i="3"/>
  <c r="AG116" i="3"/>
  <c r="AW115" i="3"/>
  <c r="AS115" i="3"/>
  <c r="AG115" i="3"/>
  <c r="L115" i="3"/>
  <c r="K115" i="3"/>
  <c r="AW114" i="3"/>
  <c r="AS114" i="3"/>
  <c r="AG114" i="3"/>
  <c r="L114" i="3"/>
  <c r="AW113" i="3"/>
  <c r="AS113" i="3"/>
  <c r="AG113" i="3"/>
  <c r="AW112" i="3"/>
  <c r="AS112" i="3"/>
  <c r="AG112" i="3"/>
  <c r="K112" i="3"/>
  <c r="L112" i="3" s="1"/>
  <c r="AW111" i="3"/>
  <c r="AS111" i="3"/>
  <c r="AG111" i="3"/>
  <c r="R111" i="3"/>
  <c r="K111" i="3"/>
  <c r="L111" i="3" s="1"/>
  <c r="AW110" i="3"/>
  <c r="AS110" i="3"/>
  <c r="AG110" i="3"/>
  <c r="AW109" i="3"/>
  <c r="AS109" i="3"/>
  <c r="AG109" i="3"/>
  <c r="K109" i="3"/>
  <c r="L109" i="3" s="1"/>
  <c r="AW108" i="3"/>
  <c r="AS108" i="3"/>
  <c r="AG108" i="3"/>
  <c r="R108" i="3"/>
  <c r="K108" i="3"/>
  <c r="L108" i="3" s="1"/>
  <c r="AW107" i="3"/>
  <c r="AS107" i="3"/>
  <c r="AG107" i="3"/>
  <c r="B107" i="3"/>
  <c r="AW106" i="3"/>
  <c r="AS106" i="3"/>
  <c r="AG106" i="3"/>
  <c r="K106" i="3"/>
  <c r="L106" i="3" s="1"/>
  <c r="B106" i="3"/>
  <c r="T109" i="3" s="1"/>
  <c r="AW105" i="3"/>
  <c r="AU105" i="3"/>
  <c r="AS105" i="3"/>
  <c r="AG105" i="3"/>
  <c r="L105" i="3"/>
  <c r="O105" i="3" s="1"/>
  <c r="K105" i="3"/>
  <c r="B105" i="3"/>
  <c r="K114" i="3" s="1"/>
  <c r="AM100" i="3"/>
  <c r="AL100" i="3"/>
  <c r="T100" i="3"/>
  <c r="AM99" i="3"/>
  <c r="AK99" i="3"/>
  <c r="K99" i="3"/>
  <c r="L99" i="3" s="1"/>
  <c r="AM98" i="3"/>
  <c r="AM97" i="3"/>
  <c r="AM96" i="3"/>
  <c r="AM95" i="3"/>
  <c r="AL95" i="3"/>
  <c r="T95" i="3"/>
  <c r="AM94" i="3"/>
  <c r="AK94" i="3"/>
  <c r="AM93" i="3"/>
  <c r="AM92" i="3"/>
  <c r="AM91" i="3"/>
  <c r="B91" i="3"/>
  <c r="AL93" i="3" s="1"/>
  <c r="AM90" i="3"/>
  <c r="B90" i="3"/>
  <c r="T90" i="3" s="1"/>
  <c r="AM89" i="3"/>
  <c r="AL89" i="3"/>
  <c r="AK89" i="3"/>
  <c r="T89" i="3"/>
  <c r="K89" i="3"/>
  <c r="L89" i="3" s="1"/>
  <c r="B89" i="3"/>
  <c r="K97" i="3" s="1"/>
  <c r="L97" i="3" s="1"/>
  <c r="AT84" i="3"/>
  <c r="AP84" i="3"/>
  <c r="AA84" i="3"/>
  <c r="AT83" i="3"/>
  <c r="AS83" i="3"/>
  <c r="AP83" i="3"/>
  <c r="AA83" i="3"/>
  <c r="AT82" i="3"/>
  <c r="AP82" i="3"/>
  <c r="AA82" i="3"/>
  <c r="AT81" i="3"/>
  <c r="AP81" i="3"/>
  <c r="AA81" i="3"/>
  <c r="AT80" i="3"/>
  <c r="AS80" i="3"/>
  <c r="AP80" i="3"/>
  <c r="AA80" i="3"/>
  <c r="AT79" i="3"/>
  <c r="AP79" i="3"/>
  <c r="AA79" i="3"/>
  <c r="AT78" i="3"/>
  <c r="AR78" i="3"/>
  <c r="AP78" i="3"/>
  <c r="AA78" i="3"/>
  <c r="AT77" i="3"/>
  <c r="AS77" i="3"/>
  <c r="AR77" i="3"/>
  <c r="AP77" i="3"/>
  <c r="AA77" i="3"/>
  <c r="AT76" i="3"/>
  <c r="AP76" i="3"/>
  <c r="AA76" i="3"/>
  <c r="T76" i="3"/>
  <c r="D76" i="3"/>
  <c r="AT75" i="3"/>
  <c r="AS75" i="3"/>
  <c r="AR75" i="3"/>
  <c r="AP75" i="3"/>
  <c r="AA75" i="3"/>
  <c r="K75" i="3"/>
  <c r="L75" i="3" s="1"/>
  <c r="B75" i="3"/>
  <c r="AT74" i="3"/>
  <c r="AS74" i="3"/>
  <c r="AR74" i="3"/>
  <c r="AP74" i="3"/>
  <c r="AA74" i="3"/>
  <c r="T74" i="3"/>
  <c r="B74" i="3"/>
  <c r="T78" i="3" s="1"/>
  <c r="AT73" i="3"/>
  <c r="AS73" i="3"/>
  <c r="AR73" i="3"/>
  <c r="AP73" i="3"/>
  <c r="AA73" i="3"/>
  <c r="T73" i="3"/>
  <c r="B73" i="3"/>
  <c r="D70" i="3"/>
  <c r="D85" i="3" s="1"/>
  <c r="D101" i="3" s="1"/>
  <c r="D117" i="3" s="1"/>
  <c r="D133" i="3" s="1"/>
  <c r="D148" i="3" s="1"/>
  <c r="AT69" i="3"/>
  <c r="AS69" i="3"/>
  <c r="AP69" i="3"/>
  <c r="AA69" i="3"/>
  <c r="AT68" i="3"/>
  <c r="AP68" i="3"/>
  <c r="AA68" i="3"/>
  <c r="AT67" i="3"/>
  <c r="AP67" i="3"/>
  <c r="AA67" i="3"/>
  <c r="D67" i="3"/>
  <c r="AT66" i="3"/>
  <c r="AS66" i="3"/>
  <c r="AP66" i="3"/>
  <c r="AA66" i="3"/>
  <c r="AT65" i="3"/>
  <c r="AP65" i="3"/>
  <c r="AA65" i="3"/>
  <c r="AT64" i="3"/>
  <c r="AP64" i="3"/>
  <c r="AA64" i="3"/>
  <c r="D64" i="3"/>
  <c r="AT63" i="3"/>
  <c r="AP63" i="3"/>
  <c r="AA63" i="3"/>
  <c r="AT62" i="3"/>
  <c r="AP62" i="3"/>
  <c r="AA62" i="3"/>
  <c r="AT61" i="3"/>
  <c r="AP61" i="3"/>
  <c r="AA61" i="3"/>
  <c r="I61" i="3"/>
  <c r="J61" i="3" s="1"/>
  <c r="D61" i="3"/>
  <c r="E62" i="3" s="1"/>
  <c r="H61" i="3" s="1"/>
  <c r="AT60" i="3"/>
  <c r="AP60" i="3"/>
  <c r="AA60" i="3"/>
  <c r="B60" i="3"/>
  <c r="AS63" i="3" s="1"/>
  <c r="AT59" i="3"/>
  <c r="AP59" i="3"/>
  <c r="AA59" i="3"/>
  <c r="B59" i="3"/>
  <c r="T64" i="3" s="1"/>
  <c r="AT58" i="3"/>
  <c r="AP58" i="3"/>
  <c r="AA58" i="3"/>
  <c r="D58" i="3"/>
  <c r="E59" i="3" s="1"/>
  <c r="H58" i="3" s="1"/>
  <c r="I58" i="3" s="1"/>
  <c r="J58" i="3" s="1"/>
  <c r="B58" i="3"/>
  <c r="D54" i="3"/>
  <c r="AT53" i="3"/>
  <c r="AS53" i="3"/>
  <c r="AP53" i="3"/>
  <c r="AG53" i="3"/>
  <c r="AA53" i="3"/>
  <c r="D53" i="3"/>
  <c r="E54" i="3" s="1"/>
  <c r="H53" i="3" s="1"/>
  <c r="I53" i="3" s="1"/>
  <c r="J53" i="3" s="1"/>
  <c r="AT52" i="3"/>
  <c r="AS52" i="3"/>
  <c r="AP52" i="3"/>
  <c r="AG52" i="3"/>
  <c r="AA52" i="3"/>
  <c r="T52" i="3"/>
  <c r="E52" i="3"/>
  <c r="H51" i="3" s="1"/>
  <c r="I51" i="3" s="1"/>
  <c r="J51" i="3" s="1"/>
  <c r="D52" i="3"/>
  <c r="AT51" i="3"/>
  <c r="AS51" i="3"/>
  <c r="AP51" i="3"/>
  <c r="AG51" i="3"/>
  <c r="AA51" i="3"/>
  <c r="D51" i="3"/>
  <c r="AT50" i="3"/>
  <c r="AS50" i="3"/>
  <c r="AP50" i="3"/>
  <c r="AG50" i="3"/>
  <c r="AA50" i="3"/>
  <c r="T50" i="3"/>
  <c r="E50" i="3"/>
  <c r="D50" i="3"/>
  <c r="AT49" i="3"/>
  <c r="AS49" i="3"/>
  <c r="AR49" i="3"/>
  <c r="AP49" i="3"/>
  <c r="AG49" i="3"/>
  <c r="AA49" i="3"/>
  <c r="T49" i="3"/>
  <c r="H49" i="3"/>
  <c r="I49" i="3" s="1"/>
  <c r="J49" i="3" s="1"/>
  <c r="D49" i="3"/>
  <c r="D65" i="3" s="1"/>
  <c r="AT48" i="3"/>
  <c r="AS48" i="3"/>
  <c r="AP48" i="3"/>
  <c r="AG48" i="3"/>
  <c r="AA48" i="3"/>
  <c r="T48" i="3"/>
  <c r="D48" i="3"/>
  <c r="E49" i="3" s="1"/>
  <c r="H48" i="3" s="1"/>
  <c r="I48" i="3" s="1"/>
  <c r="J48" i="3" s="1"/>
  <c r="AT47" i="3"/>
  <c r="AS47" i="3"/>
  <c r="AP47" i="3"/>
  <c r="AG47" i="3"/>
  <c r="AA47" i="3"/>
  <c r="D47" i="3"/>
  <c r="D63" i="3" s="1"/>
  <c r="AT46" i="3"/>
  <c r="AS46" i="3"/>
  <c r="AP46" i="3"/>
  <c r="AG46" i="3"/>
  <c r="AA46" i="3"/>
  <c r="D46" i="3"/>
  <c r="D62" i="3" s="1"/>
  <c r="AT45" i="3"/>
  <c r="AS45" i="3"/>
  <c r="AP45" i="3"/>
  <c r="AG45" i="3"/>
  <c r="AA45" i="3"/>
  <c r="T45" i="3"/>
  <c r="D45" i="3"/>
  <c r="E46" i="3" s="1"/>
  <c r="H45" i="3" s="1"/>
  <c r="I45" i="3" s="1"/>
  <c r="J45" i="3" s="1"/>
  <c r="AT44" i="3"/>
  <c r="AS44" i="3"/>
  <c r="AP44" i="3"/>
  <c r="AG44" i="3"/>
  <c r="AA44" i="3"/>
  <c r="E44" i="3"/>
  <c r="H43" i="3" s="1"/>
  <c r="I43" i="3" s="1"/>
  <c r="J43" i="3" s="1"/>
  <c r="D44" i="3"/>
  <c r="D60" i="3" s="1"/>
  <c r="B44" i="3"/>
  <c r="AT43" i="3"/>
  <c r="AS43" i="3"/>
  <c r="AP43" i="3"/>
  <c r="AG43" i="3"/>
  <c r="AA43" i="3"/>
  <c r="T43" i="3"/>
  <c r="D43" i="3"/>
  <c r="D59" i="3" s="1"/>
  <c r="B43" i="3"/>
  <c r="T47" i="3" s="1"/>
  <c r="AT42" i="3"/>
  <c r="AS42" i="3"/>
  <c r="AP42" i="3"/>
  <c r="AG42" i="3"/>
  <c r="AA42" i="3"/>
  <c r="T42" i="3"/>
  <c r="I42" i="3"/>
  <c r="J42" i="3" s="1"/>
  <c r="D42" i="3"/>
  <c r="E43" i="3" s="1"/>
  <c r="H42" i="3" s="1"/>
  <c r="B42" i="3"/>
  <c r="E38" i="3"/>
  <c r="H37" i="3" s="1"/>
  <c r="I37" i="3" s="1"/>
  <c r="J37" i="3" s="1"/>
  <c r="AT37" i="3"/>
  <c r="AP37" i="3"/>
  <c r="AA37" i="3"/>
  <c r="E37" i="3"/>
  <c r="AT36" i="3"/>
  <c r="AP36" i="3"/>
  <c r="AA36" i="3"/>
  <c r="K36" i="3"/>
  <c r="L36" i="3" s="1"/>
  <c r="H36" i="3"/>
  <c r="I36" i="3" s="1"/>
  <c r="J36" i="3" s="1"/>
  <c r="E36" i="3"/>
  <c r="AT35" i="3"/>
  <c r="AP35" i="3"/>
  <c r="AA35" i="3"/>
  <c r="T35" i="3"/>
  <c r="I35" i="3"/>
  <c r="J35" i="3" s="1"/>
  <c r="H35" i="3"/>
  <c r="E35" i="3"/>
  <c r="AT34" i="3"/>
  <c r="AP34" i="3"/>
  <c r="AA34" i="3"/>
  <c r="J34" i="3"/>
  <c r="I34" i="3"/>
  <c r="H34" i="3"/>
  <c r="E34" i="3"/>
  <c r="AT33" i="3"/>
  <c r="AR33" i="3"/>
  <c r="AP33" i="3"/>
  <c r="AA33" i="3"/>
  <c r="T33" i="3"/>
  <c r="H33" i="3"/>
  <c r="I33" i="3" s="1"/>
  <c r="J33" i="3" s="1"/>
  <c r="E33" i="3"/>
  <c r="H32" i="3" s="1"/>
  <c r="I32" i="3" s="1"/>
  <c r="J32" i="3" s="1"/>
  <c r="AT32" i="3"/>
  <c r="AP32" i="3"/>
  <c r="AA32" i="3"/>
  <c r="T32" i="3"/>
  <c r="K32" i="3"/>
  <c r="L32" i="3" s="1"/>
  <c r="E32" i="3"/>
  <c r="AT31" i="3"/>
  <c r="AP31" i="3"/>
  <c r="AA31" i="3"/>
  <c r="T31" i="3"/>
  <c r="I31" i="3"/>
  <c r="J31" i="3" s="1"/>
  <c r="H31" i="3"/>
  <c r="E31" i="3"/>
  <c r="H30" i="3" s="1"/>
  <c r="I30" i="3" s="1"/>
  <c r="J30" i="3" s="1"/>
  <c r="AT30" i="3"/>
  <c r="AP30" i="3"/>
  <c r="AA30" i="3"/>
  <c r="K30" i="3"/>
  <c r="L30" i="3" s="1"/>
  <c r="E30" i="3"/>
  <c r="AT29" i="3"/>
  <c r="AP29" i="3"/>
  <c r="AA29" i="3"/>
  <c r="T29" i="3"/>
  <c r="K29" i="3"/>
  <c r="L29" i="3" s="1"/>
  <c r="H29" i="3"/>
  <c r="I29" i="3" s="1"/>
  <c r="J29" i="3" s="1"/>
  <c r="E29" i="3"/>
  <c r="H28" i="3" s="1"/>
  <c r="I28" i="3" s="1"/>
  <c r="J28" i="3" s="1"/>
  <c r="AT28" i="3"/>
  <c r="AR28" i="3"/>
  <c r="AP28" i="3"/>
  <c r="AA28" i="3"/>
  <c r="T28" i="3"/>
  <c r="E28" i="3"/>
  <c r="B28" i="3"/>
  <c r="AT27" i="3"/>
  <c r="AS27" i="3"/>
  <c r="AR27" i="3"/>
  <c r="AP27" i="3"/>
  <c r="AA27" i="3"/>
  <c r="K27" i="3"/>
  <c r="L27" i="3" s="1"/>
  <c r="H27" i="3"/>
  <c r="I27" i="3" s="1"/>
  <c r="J27" i="3" s="1"/>
  <c r="E27" i="3"/>
  <c r="H26" i="3" s="1"/>
  <c r="I26" i="3" s="1"/>
  <c r="J26" i="3" s="1"/>
  <c r="B27" i="3"/>
  <c r="T27" i="3" s="1"/>
  <c r="AT26" i="3"/>
  <c r="AP26" i="3"/>
  <c r="AA26" i="3"/>
  <c r="O26" i="3"/>
  <c r="P26" i="3" s="1"/>
  <c r="Q26" i="3" s="1"/>
  <c r="S26" i="3" s="1"/>
  <c r="L26" i="3"/>
  <c r="R26" i="3" s="1"/>
  <c r="K26" i="3"/>
  <c r="B26" i="3"/>
  <c r="K37" i="3" s="1"/>
  <c r="L37" i="3" s="1"/>
  <c r="AW147" i="2"/>
  <c r="AS147" i="2"/>
  <c r="AG147" i="2"/>
  <c r="T147" i="2"/>
  <c r="AW146" i="2"/>
  <c r="AU146" i="2"/>
  <c r="AS146" i="2"/>
  <c r="AG146" i="2"/>
  <c r="K146" i="2"/>
  <c r="L146" i="2" s="1"/>
  <c r="AW145" i="2"/>
  <c r="AS145" i="2"/>
  <c r="AG145" i="2"/>
  <c r="AW144" i="2"/>
  <c r="AS144" i="2"/>
  <c r="AG144" i="2"/>
  <c r="T144" i="2"/>
  <c r="AW143" i="2"/>
  <c r="AU143" i="2"/>
  <c r="AS143" i="2"/>
  <c r="AG143" i="2"/>
  <c r="K143" i="2"/>
  <c r="L143" i="2" s="1"/>
  <c r="AW142" i="2"/>
  <c r="AS142" i="2"/>
  <c r="AG142" i="2"/>
  <c r="AW141" i="2"/>
  <c r="AS141" i="2"/>
  <c r="AG141" i="2"/>
  <c r="AW140" i="2"/>
  <c r="AS140" i="2"/>
  <c r="AG140" i="2"/>
  <c r="K140" i="2"/>
  <c r="L140" i="2" s="1"/>
  <c r="AW139" i="2"/>
  <c r="AS139" i="2"/>
  <c r="AG139" i="2"/>
  <c r="AW138" i="2"/>
  <c r="AV138" i="2"/>
  <c r="AS138" i="2"/>
  <c r="AG138" i="2"/>
  <c r="K138" i="2"/>
  <c r="L138" i="2" s="1"/>
  <c r="B138" i="2"/>
  <c r="AV141" i="2" s="1"/>
  <c r="AW137" i="2"/>
  <c r="AU137" i="2"/>
  <c r="AS137" i="2"/>
  <c r="AG137" i="2"/>
  <c r="K137" i="2"/>
  <c r="L137" i="2" s="1"/>
  <c r="B137" i="2"/>
  <c r="T141" i="2" s="1"/>
  <c r="AW136" i="2"/>
  <c r="AU136" i="2"/>
  <c r="AS136" i="2"/>
  <c r="AG136" i="2"/>
  <c r="T136" i="2"/>
  <c r="R136" i="2"/>
  <c r="O136" i="2"/>
  <c r="L136" i="2"/>
  <c r="K136" i="2"/>
  <c r="B136" i="2"/>
  <c r="AU140" i="2" s="1"/>
  <c r="D133" i="2"/>
  <c r="D148" i="2" s="1"/>
  <c r="AZ132" i="2"/>
  <c r="AW132" i="2"/>
  <c r="AV132" i="2"/>
  <c r="AS132" i="2"/>
  <c r="AG132" i="2"/>
  <c r="K132" i="2"/>
  <c r="L132" i="2" s="1"/>
  <c r="AZ131" i="2"/>
  <c r="AW131" i="2"/>
  <c r="AS131" i="2"/>
  <c r="AG131" i="2"/>
  <c r="AZ130" i="2"/>
  <c r="AW130" i="2"/>
  <c r="AS130" i="2"/>
  <c r="AG130" i="2"/>
  <c r="K130" i="2"/>
  <c r="AZ129" i="2"/>
  <c r="AW129" i="2"/>
  <c r="AS129" i="2"/>
  <c r="AG129" i="2"/>
  <c r="AZ128" i="2"/>
  <c r="AW128" i="2"/>
  <c r="AV128" i="2"/>
  <c r="AS128" i="2"/>
  <c r="AG128" i="2"/>
  <c r="AZ127" i="2"/>
  <c r="AW127" i="2"/>
  <c r="AS127" i="2"/>
  <c r="AG127" i="2"/>
  <c r="AZ126" i="2"/>
  <c r="AW126" i="2"/>
  <c r="AV126" i="2"/>
  <c r="AU126" i="2"/>
  <c r="AS126" i="2"/>
  <c r="AG126" i="2"/>
  <c r="AZ125" i="2"/>
  <c r="AW125" i="2"/>
  <c r="AS125" i="2"/>
  <c r="AG125" i="2"/>
  <c r="AZ124" i="2"/>
  <c r="AW124" i="2"/>
  <c r="AV124" i="2"/>
  <c r="AS124" i="2"/>
  <c r="AG124" i="2"/>
  <c r="AZ123" i="2"/>
  <c r="AW123" i="2"/>
  <c r="AV123" i="2"/>
  <c r="AS123" i="2"/>
  <c r="AG123" i="2"/>
  <c r="B123" i="2"/>
  <c r="AV130" i="2" s="1"/>
  <c r="AZ122" i="2"/>
  <c r="AW122" i="2"/>
  <c r="AV122" i="2"/>
  <c r="AS122" i="2"/>
  <c r="AG122" i="2"/>
  <c r="B122" i="2"/>
  <c r="T129" i="2" s="1"/>
  <c r="AZ121" i="2"/>
  <c r="AW121" i="2"/>
  <c r="AV121" i="2"/>
  <c r="AS121" i="2"/>
  <c r="AG121" i="2"/>
  <c r="B121" i="2"/>
  <c r="AU128" i="2" s="1"/>
  <c r="AW116" i="2"/>
  <c r="AV116" i="2"/>
  <c r="AS116" i="2"/>
  <c r="AG116" i="2"/>
  <c r="AW115" i="2"/>
  <c r="AS115" i="2"/>
  <c r="AG115" i="2"/>
  <c r="K115" i="2"/>
  <c r="L115" i="2" s="1"/>
  <c r="R115" i="2" s="1"/>
  <c r="AW114" i="2"/>
  <c r="AS114" i="2"/>
  <c r="AG114" i="2"/>
  <c r="AW113" i="2"/>
  <c r="AV113" i="2"/>
  <c r="AS113" i="2"/>
  <c r="AG113" i="2"/>
  <c r="AW112" i="2"/>
  <c r="AS112" i="2"/>
  <c r="AG112" i="2"/>
  <c r="AW111" i="2"/>
  <c r="AV111" i="2"/>
  <c r="AS111" i="2"/>
  <c r="AG111" i="2"/>
  <c r="T111" i="2"/>
  <c r="K111" i="2"/>
  <c r="L111" i="2" s="1"/>
  <c r="AW110" i="2"/>
  <c r="AV110" i="2"/>
  <c r="AU110" i="2"/>
  <c r="AS110" i="2"/>
  <c r="AG110" i="2"/>
  <c r="AW109" i="2"/>
  <c r="AV109" i="2"/>
  <c r="AS109" i="2"/>
  <c r="AG109" i="2"/>
  <c r="T109" i="2"/>
  <c r="AW108" i="2"/>
  <c r="AV108" i="2"/>
  <c r="AS108" i="2"/>
  <c r="AG108" i="2"/>
  <c r="T108" i="2"/>
  <c r="K108" i="2"/>
  <c r="L108" i="2" s="1"/>
  <c r="AW107" i="2"/>
  <c r="AV107" i="2"/>
  <c r="AU107" i="2"/>
  <c r="AS107" i="2"/>
  <c r="AG107" i="2"/>
  <c r="B107" i="2"/>
  <c r="AV115" i="2" s="1"/>
  <c r="AW106" i="2"/>
  <c r="AU106" i="2"/>
  <c r="AS106" i="2"/>
  <c r="AG106" i="2"/>
  <c r="K106" i="2"/>
  <c r="L106" i="2" s="1"/>
  <c r="R106" i="2" s="1"/>
  <c r="B106" i="2"/>
  <c r="T110" i="2" s="1"/>
  <c r="AW105" i="2"/>
  <c r="AS105" i="2"/>
  <c r="AG105" i="2"/>
  <c r="T105" i="2"/>
  <c r="R105" i="2"/>
  <c r="L105" i="2"/>
  <c r="O105" i="2" s="1"/>
  <c r="K105" i="2"/>
  <c r="B105" i="2"/>
  <c r="AU109" i="2" s="1"/>
  <c r="AM100" i="2"/>
  <c r="AL100" i="2"/>
  <c r="AK100" i="2"/>
  <c r="T100" i="2"/>
  <c r="AM99" i="2"/>
  <c r="AK99" i="2"/>
  <c r="T99" i="2"/>
  <c r="AM98" i="2"/>
  <c r="AL98" i="2"/>
  <c r="L98" i="2"/>
  <c r="R98" i="2" s="1"/>
  <c r="AM97" i="2"/>
  <c r="AM96" i="2"/>
  <c r="AL96" i="2"/>
  <c r="T96" i="2"/>
  <c r="D96" i="2"/>
  <c r="AM95" i="2"/>
  <c r="AL95" i="2"/>
  <c r="AK95" i="2"/>
  <c r="T95" i="2"/>
  <c r="D95" i="2"/>
  <c r="AM94" i="2"/>
  <c r="AL94" i="2"/>
  <c r="AK94" i="2"/>
  <c r="T94" i="2"/>
  <c r="AM93" i="2"/>
  <c r="AK93" i="2"/>
  <c r="AM92" i="2"/>
  <c r="AM91" i="2"/>
  <c r="AL91" i="2"/>
  <c r="T91" i="2"/>
  <c r="D91" i="2"/>
  <c r="B91" i="2"/>
  <c r="AL99" i="2" s="1"/>
  <c r="AM90" i="2"/>
  <c r="AL90" i="2"/>
  <c r="K90" i="2"/>
  <c r="L90" i="2" s="1"/>
  <c r="E90" i="2"/>
  <c r="H89" i="2" s="1"/>
  <c r="I89" i="2" s="1"/>
  <c r="B90" i="2"/>
  <c r="T90" i="2" s="1"/>
  <c r="AM89" i="2"/>
  <c r="AL89" i="2"/>
  <c r="K89" i="2"/>
  <c r="L89" i="2" s="1"/>
  <c r="J89" i="2"/>
  <c r="B89" i="2"/>
  <c r="K98" i="2" s="1"/>
  <c r="D85" i="2"/>
  <c r="D101" i="2" s="1"/>
  <c r="D117" i="2" s="1"/>
  <c r="AT84" i="2"/>
  <c r="AR84" i="2"/>
  <c r="AP84" i="2"/>
  <c r="AA84" i="2"/>
  <c r="T84" i="2"/>
  <c r="AT83" i="2"/>
  <c r="AR83" i="2"/>
  <c r="AP83" i="2"/>
  <c r="AA83" i="2"/>
  <c r="AT82" i="2"/>
  <c r="AR82" i="2"/>
  <c r="AP82" i="2"/>
  <c r="AA82" i="2"/>
  <c r="T82" i="2"/>
  <c r="AT81" i="2"/>
  <c r="AR81" i="2"/>
  <c r="AP81" i="2"/>
  <c r="AA81" i="2"/>
  <c r="T81" i="2"/>
  <c r="AT80" i="2"/>
  <c r="AR80" i="2"/>
  <c r="AP80" i="2"/>
  <c r="AA80" i="2"/>
  <c r="K80" i="2"/>
  <c r="L80" i="2" s="1"/>
  <c r="E80" i="2"/>
  <c r="H79" i="2" s="1"/>
  <c r="I79" i="2" s="1"/>
  <c r="J79" i="2" s="1"/>
  <c r="AT79" i="2"/>
  <c r="AP79" i="2"/>
  <c r="AA79" i="2"/>
  <c r="D79" i="2"/>
  <c r="AT78" i="2"/>
  <c r="AP78" i="2"/>
  <c r="AA78" i="2"/>
  <c r="T78" i="2"/>
  <c r="K78" i="2"/>
  <c r="L78" i="2" s="1"/>
  <c r="D78" i="2"/>
  <c r="D94" i="2" s="1"/>
  <c r="AT77" i="2"/>
  <c r="AR77" i="2"/>
  <c r="AP77" i="2"/>
  <c r="AA77" i="2"/>
  <c r="K77" i="2"/>
  <c r="L77" i="2" s="1"/>
  <c r="E77" i="2"/>
  <c r="H76" i="2" s="1"/>
  <c r="I76" i="2" s="1"/>
  <c r="J76" i="2" s="1"/>
  <c r="AT76" i="2"/>
  <c r="AP76" i="2"/>
  <c r="AA76" i="2"/>
  <c r="D76" i="2"/>
  <c r="D92" i="2" s="1"/>
  <c r="AT75" i="2"/>
  <c r="AP75" i="2"/>
  <c r="AA75" i="2"/>
  <c r="T75" i="2"/>
  <c r="K75" i="2"/>
  <c r="L75" i="2" s="1"/>
  <c r="D75" i="2"/>
  <c r="E76" i="2" s="1"/>
  <c r="H75" i="2" s="1"/>
  <c r="I75" i="2" s="1"/>
  <c r="J75" i="2" s="1"/>
  <c r="B75" i="2"/>
  <c r="AS80" i="2" s="1"/>
  <c r="AT74" i="2"/>
  <c r="AR74" i="2"/>
  <c r="AP74" i="2"/>
  <c r="AA74" i="2"/>
  <c r="K74" i="2"/>
  <c r="L74" i="2" s="1"/>
  <c r="H74" i="2"/>
  <c r="I74" i="2" s="1"/>
  <c r="J74" i="2" s="1"/>
  <c r="E74" i="2"/>
  <c r="H73" i="2" s="1"/>
  <c r="I73" i="2" s="1"/>
  <c r="J73" i="2" s="1"/>
  <c r="B74" i="2"/>
  <c r="T77" i="2" s="1"/>
  <c r="AT73" i="2"/>
  <c r="AR73" i="2"/>
  <c r="AP73" i="2"/>
  <c r="AA73" i="2"/>
  <c r="T73" i="2"/>
  <c r="P73" i="2"/>
  <c r="O73" i="2"/>
  <c r="K73" i="2"/>
  <c r="L73" i="2" s="1"/>
  <c r="D73" i="2"/>
  <c r="D89" i="2" s="1"/>
  <c r="D105" i="2" s="1"/>
  <c r="B73" i="2"/>
  <c r="K79" i="2" s="1"/>
  <c r="L79" i="2" s="1"/>
  <c r="D70" i="2"/>
  <c r="AT69" i="2"/>
  <c r="AP69" i="2"/>
  <c r="AA69" i="2"/>
  <c r="T69" i="2"/>
  <c r="D69" i="2"/>
  <c r="E70" i="2" s="1"/>
  <c r="H69" i="2" s="1"/>
  <c r="I69" i="2" s="1"/>
  <c r="J69" i="2" s="1"/>
  <c r="AT68" i="2"/>
  <c r="AR68" i="2"/>
  <c r="AP68" i="2"/>
  <c r="AA68" i="2"/>
  <c r="K68" i="2"/>
  <c r="L68" i="2" s="1"/>
  <c r="D68" i="2"/>
  <c r="D83" i="2" s="1"/>
  <c r="AT67" i="2"/>
  <c r="AP67" i="2"/>
  <c r="AA67" i="2"/>
  <c r="D67" i="2"/>
  <c r="E68" i="2" s="1"/>
  <c r="H67" i="2" s="1"/>
  <c r="I67" i="2" s="1"/>
  <c r="J67" i="2" s="1"/>
  <c r="AT66" i="2"/>
  <c r="AP66" i="2"/>
  <c r="AA66" i="2"/>
  <c r="T66" i="2"/>
  <c r="I66" i="2"/>
  <c r="J66" i="2" s="1"/>
  <c r="D66" i="2"/>
  <c r="E67" i="2" s="1"/>
  <c r="H66" i="2" s="1"/>
  <c r="AT65" i="2"/>
  <c r="AR65" i="2"/>
  <c r="AP65" i="2"/>
  <c r="AA65" i="2"/>
  <c r="K65" i="2"/>
  <c r="L65" i="2" s="1"/>
  <c r="E65" i="2"/>
  <c r="H64" i="2" s="1"/>
  <c r="I64" i="2" s="1"/>
  <c r="J64" i="2" s="1"/>
  <c r="D65" i="2"/>
  <c r="D80" i="2" s="1"/>
  <c r="E81" i="2" s="1"/>
  <c r="H80" i="2" s="1"/>
  <c r="I80" i="2" s="1"/>
  <c r="J80" i="2" s="1"/>
  <c r="AT64" i="2"/>
  <c r="AP64" i="2"/>
  <c r="AA64" i="2"/>
  <c r="D64" i="2"/>
  <c r="AT63" i="2"/>
  <c r="AP63" i="2"/>
  <c r="AA63" i="2"/>
  <c r="H63" i="2"/>
  <c r="I63" i="2" s="1"/>
  <c r="J63" i="2" s="1"/>
  <c r="D63" i="2"/>
  <c r="E64" i="2" s="1"/>
  <c r="AT62" i="2"/>
  <c r="AP62" i="2"/>
  <c r="AA62" i="2"/>
  <c r="K62" i="2"/>
  <c r="L62" i="2" s="1"/>
  <c r="E62" i="2"/>
  <c r="H61" i="2" s="1"/>
  <c r="I61" i="2" s="1"/>
  <c r="J61" i="2" s="1"/>
  <c r="D62" i="2"/>
  <c r="D77" i="2" s="1"/>
  <c r="AT61" i="2"/>
  <c r="AP61" i="2"/>
  <c r="AA61" i="2"/>
  <c r="D61" i="2"/>
  <c r="AT60" i="2"/>
  <c r="AP60" i="2"/>
  <c r="AA60" i="2"/>
  <c r="D60" i="2"/>
  <c r="E61" i="2" s="1"/>
  <c r="H60" i="2" s="1"/>
  <c r="I60" i="2" s="1"/>
  <c r="J60" i="2" s="1"/>
  <c r="B60" i="2"/>
  <c r="AT59" i="2"/>
  <c r="AR59" i="2"/>
  <c r="AP59" i="2"/>
  <c r="AA59" i="2"/>
  <c r="K59" i="2"/>
  <c r="L59" i="2" s="1"/>
  <c r="E59" i="2"/>
  <c r="H58" i="2" s="1"/>
  <c r="I58" i="2" s="1"/>
  <c r="J58" i="2" s="1"/>
  <c r="D59" i="2"/>
  <c r="D74" i="2" s="1"/>
  <c r="E75" i="2" s="1"/>
  <c r="B59" i="2"/>
  <c r="T63" i="2" s="1"/>
  <c r="AT58" i="2"/>
  <c r="AP58" i="2"/>
  <c r="AA58" i="2"/>
  <c r="T58" i="2"/>
  <c r="D58" i="2"/>
  <c r="B58" i="2"/>
  <c r="AR62" i="2" s="1"/>
  <c r="E54" i="2"/>
  <c r="H53" i="2" s="1"/>
  <c r="I53" i="2" s="1"/>
  <c r="J53" i="2" s="1"/>
  <c r="D54" i="2"/>
  <c r="AT53" i="2"/>
  <c r="AP53" i="2"/>
  <c r="AG53" i="2"/>
  <c r="AA53" i="2"/>
  <c r="D53" i="2"/>
  <c r="AT52" i="2"/>
  <c r="AP52" i="2"/>
  <c r="AG52" i="2"/>
  <c r="AA52" i="2"/>
  <c r="D52" i="2"/>
  <c r="E53" i="2" s="1"/>
  <c r="H52" i="2" s="1"/>
  <c r="I52" i="2" s="1"/>
  <c r="J52" i="2" s="1"/>
  <c r="AT51" i="2"/>
  <c r="AP51" i="2"/>
  <c r="AG51" i="2"/>
  <c r="AA51" i="2"/>
  <c r="K51" i="2"/>
  <c r="L51" i="2" s="1"/>
  <c r="E51" i="2"/>
  <c r="H50" i="2" s="1"/>
  <c r="I50" i="2" s="1"/>
  <c r="J50" i="2" s="1"/>
  <c r="D51" i="2"/>
  <c r="E52" i="2" s="1"/>
  <c r="H51" i="2" s="1"/>
  <c r="I51" i="2" s="1"/>
  <c r="J51" i="2" s="1"/>
  <c r="AT50" i="2"/>
  <c r="AP50" i="2"/>
  <c r="AG50" i="2"/>
  <c r="AA50" i="2"/>
  <c r="D50" i="2"/>
  <c r="AT49" i="2"/>
  <c r="AP49" i="2"/>
  <c r="AG49" i="2"/>
  <c r="AA49" i="2"/>
  <c r="T49" i="2"/>
  <c r="E49" i="2"/>
  <c r="D49" i="2"/>
  <c r="E50" i="2" s="1"/>
  <c r="H49" i="2" s="1"/>
  <c r="I49" i="2" s="1"/>
  <c r="J49" i="2" s="1"/>
  <c r="AT48" i="2"/>
  <c r="AR48" i="2"/>
  <c r="AP48" i="2"/>
  <c r="AG48" i="2"/>
  <c r="AA48" i="2"/>
  <c r="T48" i="2"/>
  <c r="I48" i="2"/>
  <c r="J48" i="2" s="1"/>
  <c r="H48" i="2"/>
  <c r="D48" i="2"/>
  <c r="AT47" i="2"/>
  <c r="AR47" i="2"/>
  <c r="AP47" i="2"/>
  <c r="AG47" i="2"/>
  <c r="AA47" i="2"/>
  <c r="T47" i="2"/>
  <c r="K47" i="2"/>
  <c r="L47" i="2" s="1"/>
  <c r="D47" i="2"/>
  <c r="E48" i="2" s="1"/>
  <c r="H47" i="2" s="1"/>
  <c r="I47" i="2" s="1"/>
  <c r="J47" i="2" s="1"/>
  <c r="AT46" i="2"/>
  <c r="AR46" i="2"/>
  <c r="AP46" i="2"/>
  <c r="AG46" i="2"/>
  <c r="AA46" i="2"/>
  <c r="D46" i="2"/>
  <c r="E47" i="2" s="1"/>
  <c r="H46" i="2" s="1"/>
  <c r="I46" i="2" s="1"/>
  <c r="J46" i="2" s="1"/>
  <c r="AT45" i="2"/>
  <c r="AR45" i="2"/>
  <c r="AP45" i="2"/>
  <c r="AG45" i="2"/>
  <c r="AA45" i="2"/>
  <c r="K45" i="2"/>
  <c r="L45" i="2" s="1"/>
  <c r="D45" i="2"/>
  <c r="E46" i="2" s="1"/>
  <c r="H45" i="2" s="1"/>
  <c r="I45" i="2" s="1"/>
  <c r="J45" i="2" s="1"/>
  <c r="AT44" i="2"/>
  <c r="AP44" i="2"/>
  <c r="AG44" i="2"/>
  <c r="AA44" i="2"/>
  <c r="T44" i="2"/>
  <c r="K44" i="2"/>
  <c r="L44" i="2" s="1"/>
  <c r="D44" i="2"/>
  <c r="E45" i="2" s="1"/>
  <c r="H44" i="2" s="1"/>
  <c r="I44" i="2" s="1"/>
  <c r="J44" i="2" s="1"/>
  <c r="B44" i="2"/>
  <c r="AS48" i="2" s="1"/>
  <c r="AT43" i="2"/>
  <c r="AS43" i="2"/>
  <c r="AR43" i="2"/>
  <c r="AP43" i="2"/>
  <c r="AG43" i="2"/>
  <c r="AA43" i="2"/>
  <c r="T43" i="2"/>
  <c r="H43" i="2"/>
  <c r="I43" i="2" s="1"/>
  <c r="J43" i="2" s="1"/>
  <c r="D43" i="2"/>
  <c r="E44" i="2" s="1"/>
  <c r="B43" i="2"/>
  <c r="T46" i="2" s="1"/>
  <c r="AT42" i="2"/>
  <c r="AP42" i="2"/>
  <c r="AG42" i="2"/>
  <c r="AA42" i="2"/>
  <c r="D42" i="2"/>
  <c r="E43" i="2" s="1"/>
  <c r="H42" i="2" s="1"/>
  <c r="I42" i="2" s="1"/>
  <c r="J42" i="2" s="1"/>
  <c r="B42" i="2"/>
  <c r="AR53" i="2" s="1"/>
  <c r="E38" i="2"/>
  <c r="AT37" i="2"/>
  <c r="AP37" i="2"/>
  <c r="AA37" i="2"/>
  <c r="H37" i="2"/>
  <c r="I37" i="2" s="1"/>
  <c r="J37" i="2" s="1"/>
  <c r="E37" i="2"/>
  <c r="H36" i="2" s="1"/>
  <c r="I36" i="2" s="1"/>
  <c r="J36" i="2" s="1"/>
  <c r="AT36" i="2"/>
  <c r="AP36" i="2"/>
  <c r="AA36" i="2"/>
  <c r="K36" i="2"/>
  <c r="L36" i="2" s="1"/>
  <c r="E36" i="2"/>
  <c r="AT35" i="2"/>
  <c r="AP35" i="2"/>
  <c r="AA35" i="2"/>
  <c r="I35" i="2"/>
  <c r="J35" i="2" s="1"/>
  <c r="H35" i="2"/>
  <c r="E35" i="2"/>
  <c r="AT34" i="2"/>
  <c r="AR34" i="2"/>
  <c r="AP34" i="2"/>
  <c r="AA34" i="2"/>
  <c r="H34" i="2"/>
  <c r="I34" i="2" s="1"/>
  <c r="J34" i="2" s="1"/>
  <c r="E34" i="2"/>
  <c r="AT33" i="2"/>
  <c r="AS33" i="2"/>
  <c r="AP33" i="2"/>
  <c r="AA33" i="2"/>
  <c r="H33" i="2"/>
  <c r="I33" i="2" s="1"/>
  <c r="J33" i="2" s="1"/>
  <c r="E33" i="2"/>
  <c r="H32" i="2" s="1"/>
  <c r="I32" i="2" s="1"/>
  <c r="J32" i="2" s="1"/>
  <c r="AT32" i="2"/>
  <c r="AP32" i="2"/>
  <c r="AA32" i="2"/>
  <c r="E32" i="2"/>
  <c r="AT31" i="2"/>
  <c r="AP31" i="2"/>
  <c r="AA31" i="2"/>
  <c r="I31" i="2"/>
  <c r="J31" i="2" s="1"/>
  <c r="H31" i="2"/>
  <c r="E31" i="2"/>
  <c r="AT30" i="2"/>
  <c r="AR30" i="2"/>
  <c r="AP30" i="2"/>
  <c r="AA30" i="2"/>
  <c r="H30" i="2"/>
  <c r="I30" i="2" s="1"/>
  <c r="J30" i="2" s="1"/>
  <c r="E30" i="2"/>
  <c r="AT29" i="2"/>
  <c r="AS29" i="2"/>
  <c r="AP29" i="2"/>
  <c r="AA29" i="2"/>
  <c r="T29" i="2"/>
  <c r="H29" i="2"/>
  <c r="I29" i="2" s="1"/>
  <c r="J29" i="2" s="1"/>
  <c r="E29" i="2"/>
  <c r="AT28" i="2"/>
  <c r="AP28" i="2"/>
  <c r="AA28" i="2"/>
  <c r="I28" i="2"/>
  <c r="J28" i="2" s="1"/>
  <c r="H28" i="2"/>
  <c r="E28" i="2"/>
  <c r="B28" i="2"/>
  <c r="AS36" i="2" s="1"/>
  <c r="AT27" i="2"/>
  <c r="AP27" i="2"/>
  <c r="AA27" i="2"/>
  <c r="T27" i="2"/>
  <c r="H27" i="2"/>
  <c r="I27" i="2" s="1"/>
  <c r="J27" i="2" s="1"/>
  <c r="E27" i="2"/>
  <c r="B27" i="2"/>
  <c r="T34" i="2" s="1"/>
  <c r="AT26" i="2"/>
  <c r="AP26" i="2"/>
  <c r="AA26" i="2"/>
  <c r="H26" i="2"/>
  <c r="I26" i="2" s="1"/>
  <c r="J26" i="2" s="1"/>
  <c r="B26" i="2"/>
  <c r="K33" i="2" s="1"/>
  <c r="L33" i="2" s="1"/>
  <c r="E148" i="1"/>
  <c r="AW147" i="1"/>
  <c r="AV147" i="1"/>
  <c r="AS147" i="1"/>
  <c r="AG147" i="1"/>
  <c r="T147" i="1"/>
  <c r="H147" i="1"/>
  <c r="I147" i="1" s="1"/>
  <c r="J147" i="1" s="1"/>
  <c r="E147" i="1"/>
  <c r="AW146" i="1"/>
  <c r="AU146" i="1"/>
  <c r="AS146" i="1"/>
  <c r="AG146" i="1"/>
  <c r="T146" i="1"/>
  <c r="H146" i="1"/>
  <c r="I146" i="1" s="1"/>
  <c r="J146" i="1" s="1"/>
  <c r="E146" i="1"/>
  <c r="H145" i="1" s="1"/>
  <c r="I145" i="1" s="1"/>
  <c r="J145" i="1" s="1"/>
  <c r="AW145" i="1"/>
  <c r="AV145" i="1"/>
  <c r="AU145" i="1"/>
  <c r="AS145" i="1"/>
  <c r="AG145" i="1"/>
  <c r="K145" i="1"/>
  <c r="L145" i="1" s="1"/>
  <c r="E145" i="1"/>
  <c r="H144" i="1" s="1"/>
  <c r="I144" i="1" s="1"/>
  <c r="J144" i="1" s="1"/>
  <c r="AW144" i="1"/>
  <c r="AV144" i="1"/>
  <c r="AS144" i="1"/>
  <c r="AG144" i="1"/>
  <c r="K144" i="1"/>
  <c r="L144" i="1" s="1"/>
  <c r="E144" i="1"/>
  <c r="AW143" i="1"/>
  <c r="AS143" i="1"/>
  <c r="AG143" i="1"/>
  <c r="I143" i="1"/>
  <c r="J143" i="1" s="1"/>
  <c r="H143" i="1"/>
  <c r="E143" i="1"/>
  <c r="AW142" i="1"/>
  <c r="AV142" i="1"/>
  <c r="AU142" i="1"/>
  <c r="AS142" i="1"/>
  <c r="AG142" i="1"/>
  <c r="H142" i="1"/>
  <c r="I142" i="1" s="1"/>
  <c r="J142" i="1" s="1"/>
  <c r="E142" i="1"/>
  <c r="AW141" i="1"/>
  <c r="AV141" i="1"/>
  <c r="AU141" i="1"/>
  <c r="AS141" i="1"/>
  <c r="AG141" i="1"/>
  <c r="K141" i="1"/>
  <c r="L141" i="1" s="1"/>
  <c r="H141" i="1"/>
  <c r="I141" i="1" s="1"/>
  <c r="J141" i="1" s="1"/>
  <c r="E141" i="1"/>
  <c r="H140" i="1" s="1"/>
  <c r="I140" i="1" s="1"/>
  <c r="J140" i="1" s="1"/>
  <c r="AW140" i="1"/>
  <c r="AV140" i="1"/>
  <c r="AS140" i="1"/>
  <c r="AG140" i="1"/>
  <c r="E140" i="1"/>
  <c r="AW139" i="1"/>
  <c r="AS139" i="1"/>
  <c r="AG139" i="1"/>
  <c r="H139" i="1"/>
  <c r="I139" i="1" s="1"/>
  <c r="J139" i="1" s="1"/>
  <c r="E139" i="1"/>
  <c r="AW138" i="1"/>
  <c r="AV138" i="1"/>
  <c r="AS138" i="1"/>
  <c r="AG138" i="1"/>
  <c r="H138" i="1"/>
  <c r="I138" i="1" s="1"/>
  <c r="J138" i="1" s="1"/>
  <c r="E138" i="1"/>
  <c r="H137" i="1" s="1"/>
  <c r="B138" i="1"/>
  <c r="AV137" i="1" s="1"/>
  <c r="AW137" i="1"/>
  <c r="AU137" i="1"/>
  <c r="AS137" i="1"/>
  <c r="AG137" i="1"/>
  <c r="J137" i="1"/>
  <c r="I137" i="1"/>
  <c r="E137" i="1"/>
  <c r="B137" i="1"/>
  <c r="T142" i="1" s="1"/>
  <c r="AW136" i="1"/>
  <c r="AV136" i="1"/>
  <c r="AS136" i="1"/>
  <c r="AG136" i="1"/>
  <c r="T136" i="1"/>
  <c r="K136" i="1"/>
  <c r="L136" i="1" s="1"/>
  <c r="H136" i="1"/>
  <c r="I136" i="1" s="1"/>
  <c r="J136" i="1" s="1"/>
  <c r="B136" i="1"/>
  <c r="K140" i="1" s="1"/>
  <c r="L140" i="1" s="1"/>
  <c r="E133" i="1"/>
  <c r="AZ132" i="1"/>
  <c r="AW132" i="1"/>
  <c r="AV132" i="1"/>
  <c r="AU132" i="1"/>
  <c r="AS132" i="1"/>
  <c r="AG132" i="1"/>
  <c r="K132" i="1"/>
  <c r="L132" i="1" s="1"/>
  <c r="H132" i="1"/>
  <c r="I132" i="1" s="1"/>
  <c r="J132" i="1" s="1"/>
  <c r="E132" i="1"/>
  <c r="H131" i="1" s="1"/>
  <c r="I131" i="1" s="1"/>
  <c r="J131" i="1" s="1"/>
  <c r="AZ131" i="1"/>
  <c r="AW131" i="1"/>
  <c r="AS131" i="1"/>
  <c r="AG131" i="1"/>
  <c r="E131" i="1"/>
  <c r="AZ130" i="1"/>
  <c r="AW130" i="1"/>
  <c r="AV130" i="1"/>
  <c r="AS130" i="1"/>
  <c r="AG130" i="1"/>
  <c r="H130" i="1"/>
  <c r="I130" i="1" s="1"/>
  <c r="J130" i="1" s="1"/>
  <c r="E130" i="1"/>
  <c r="AZ129" i="1"/>
  <c r="AW129" i="1"/>
  <c r="AS129" i="1"/>
  <c r="AG129" i="1"/>
  <c r="K129" i="1"/>
  <c r="L129" i="1" s="1"/>
  <c r="H129" i="1"/>
  <c r="I129" i="1" s="1"/>
  <c r="J129" i="1" s="1"/>
  <c r="E129" i="1"/>
  <c r="H128" i="1" s="1"/>
  <c r="I128" i="1" s="1"/>
  <c r="J128" i="1" s="1"/>
  <c r="AZ128" i="1"/>
  <c r="AW128" i="1"/>
  <c r="AS128" i="1"/>
  <c r="AG128" i="1"/>
  <c r="E128" i="1"/>
  <c r="AZ127" i="1"/>
  <c r="AW127" i="1"/>
  <c r="AU127" i="1"/>
  <c r="AS127" i="1"/>
  <c r="AG127" i="1"/>
  <c r="J127" i="1"/>
  <c r="I127" i="1"/>
  <c r="H127" i="1"/>
  <c r="E127" i="1"/>
  <c r="H126" i="1" s="1"/>
  <c r="I126" i="1" s="1"/>
  <c r="J126" i="1" s="1"/>
  <c r="AZ126" i="1"/>
  <c r="AW126" i="1"/>
  <c r="AS126" i="1"/>
  <c r="AG126" i="1"/>
  <c r="E126" i="1"/>
  <c r="AZ125" i="1"/>
  <c r="AW125" i="1"/>
  <c r="AS125" i="1"/>
  <c r="AG125" i="1"/>
  <c r="H125" i="1"/>
  <c r="I125" i="1" s="1"/>
  <c r="J125" i="1" s="1"/>
  <c r="E125" i="1"/>
  <c r="H124" i="1" s="1"/>
  <c r="AZ124" i="1"/>
  <c r="AW124" i="1"/>
  <c r="AS124" i="1"/>
  <c r="AG124" i="1"/>
  <c r="I124" i="1"/>
  <c r="J124" i="1" s="1"/>
  <c r="E124" i="1"/>
  <c r="H123" i="1" s="1"/>
  <c r="I123" i="1" s="1"/>
  <c r="J123" i="1" s="1"/>
  <c r="AZ123" i="1"/>
  <c r="AW123" i="1"/>
  <c r="AS123" i="1"/>
  <c r="AG123" i="1"/>
  <c r="E123" i="1"/>
  <c r="B123" i="1"/>
  <c r="AV124" i="1" s="1"/>
  <c r="AZ122" i="1"/>
  <c r="AW122" i="1"/>
  <c r="AU122" i="1"/>
  <c r="AS122" i="1"/>
  <c r="AG122" i="1"/>
  <c r="J122" i="1"/>
  <c r="I122" i="1"/>
  <c r="H122" i="1"/>
  <c r="E122" i="1"/>
  <c r="H121" i="1" s="1"/>
  <c r="I121" i="1" s="1"/>
  <c r="J121" i="1" s="1"/>
  <c r="B122" i="1"/>
  <c r="AZ121" i="1"/>
  <c r="AW121" i="1"/>
  <c r="AV121" i="1"/>
  <c r="AS121" i="1"/>
  <c r="AG121" i="1"/>
  <c r="B121" i="1"/>
  <c r="K126" i="1" s="1"/>
  <c r="L126" i="1" s="1"/>
  <c r="E117" i="1"/>
  <c r="AW116" i="1"/>
  <c r="AV116" i="1"/>
  <c r="AS116" i="1"/>
  <c r="AG116" i="1"/>
  <c r="H116" i="1"/>
  <c r="I116" i="1" s="1"/>
  <c r="J116" i="1" s="1"/>
  <c r="E116" i="1"/>
  <c r="AW115" i="1"/>
  <c r="AV115" i="1"/>
  <c r="AS115" i="1"/>
  <c r="AG115" i="1"/>
  <c r="H115" i="1"/>
  <c r="I115" i="1" s="1"/>
  <c r="J115" i="1" s="1"/>
  <c r="E115" i="1"/>
  <c r="AW114" i="1"/>
  <c r="AS114" i="1"/>
  <c r="AG114" i="1"/>
  <c r="I114" i="1"/>
  <c r="J114" i="1" s="1"/>
  <c r="H114" i="1"/>
  <c r="E114" i="1"/>
  <c r="AW113" i="1"/>
  <c r="AS113" i="1"/>
  <c r="AG113" i="1"/>
  <c r="H113" i="1"/>
  <c r="I113" i="1" s="1"/>
  <c r="J113" i="1" s="1"/>
  <c r="E113" i="1"/>
  <c r="AW112" i="1"/>
  <c r="AV112" i="1"/>
  <c r="AS112" i="1"/>
  <c r="AG112" i="1"/>
  <c r="H112" i="1"/>
  <c r="I112" i="1" s="1"/>
  <c r="J112" i="1" s="1"/>
  <c r="E112" i="1"/>
  <c r="AW111" i="1"/>
  <c r="AV111" i="1"/>
  <c r="AS111" i="1"/>
  <c r="AG111" i="1"/>
  <c r="T111" i="1"/>
  <c r="H111" i="1"/>
  <c r="I111" i="1" s="1"/>
  <c r="J111" i="1" s="1"/>
  <c r="E111" i="1"/>
  <c r="AW110" i="1"/>
  <c r="AS110" i="1"/>
  <c r="AG110" i="1"/>
  <c r="I110" i="1"/>
  <c r="J110" i="1" s="1"/>
  <c r="H110" i="1"/>
  <c r="E110" i="1"/>
  <c r="AW109" i="1"/>
  <c r="AV109" i="1"/>
  <c r="AS109" i="1"/>
  <c r="AG109" i="1"/>
  <c r="I109" i="1"/>
  <c r="J109" i="1" s="1"/>
  <c r="H109" i="1"/>
  <c r="E109" i="1"/>
  <c r="AW108" i="1"/>
  <c r="AS108" i="1"/>
  <c r="AG108" i="1"/>
  <c r="I108" i="1"/>
  <c r="J108" i="1" s="1"/>
  <c r="H108" i="1"/>
  <c r="E108" i="1"/>
  <c r="AW107" i="1"/>
  <c r="AS107" i="1"/>
  <c r="AG107" i="1"/>
  <c r="I107" i="1"/>
  <c r="J107" i="1" s="1"/>
  <c r="H107" i="1"/>
  <c r="E107" i="1"/>
  <c r="B107" i="1"/>
  <c r="AV107" i="1" s="1"/>
  <c r="AW106" i="1"/>
  <c r="AV106" i="1"/>
  <c r="AS106" i="1"/>
  <c r="AG106" i="1"/>
  <c r="T106" i="1"/>
  <c r="H106" i="1"/>
  <c r="I106" i="1" s="1"/>
  <c r="J106" i="1" s="1"/>
  <c r="E106" i="1"/>
  <c r="B106" i="1"/>
  <c r="T116" i="1" s="1"/>
  <c r="AW105" i="1"/>
  <c r="AV105" i="1"/>
  <c r="AS105" i="1"/>
  <c r="AG105" i="1"/>
  <c r="H105" i="1"/>
  <c r="I105" i="1" s="1"/>
  <c r="J105" i="1" s="1"/>
  <c r="B105" i="1"/>
  <c r="E101" i="1"/>
  <c r="AM100" i="1"/>
  <c r="K100" i="1"/>
  <c r="L100" i="1" s="1"/>
  <c r="H100" i="1"/>
  <c r="I100" i="1" s="1"/>
  <c r="J100" i="1" s="1"/>
  <c r="E100" i="1"/>
  <c r="H99" i="1" s="1"/>
  <c r="I99" i="1" s="1"/>
  <c r="AM99" i="1"/>
  <c r="K99" i="1"/>
  <c r="L99" i="1" s="1"/>
  <c r="R99" i="1" s="1"/>
  <c r="J99" i="1"/>
  <c r="E99" i="1"/>
  <c r="H98" i="1" s="1"/>
  <c r="I98" i="1" s="1"/>
  <c r="J98" i="1" s="1"/>
  <c r="AM98" i="1"/>
  <c r="AL98" i="1"/>
  <c r="L98" i="1"/>
  <c r="E98" i="1"/>
  <c r="AM97" i="1"/>
  <c r="T97" i="1"/>
  <c r="H97" i="1"/>
  <c r="I97" i="1" s="1"/>
  <c r="J97" i="1" s="1"/>
  <c r="E97" i="1"/>
  <c r="AM96" i="1"/>
  <c r="AK96" i="1"/>
  <c r="H96" i="1"/>
  <c r="I96" i="1" s="1"/>
  <c r="J96" i="1" s="1"/>
  <c r="E96" i="1"/>
  <c r="H95" i="1" s="1"/>
  <c r="I95" i="1" s="1"/>
  <c r="J95" i="1" s="1"/>
  <c r="AM95" i="1"/>
  <c r="AL95" i="1"/>
  <c r="T95" i="1"/>
  <c r="E95" i="1"/>
  <c r="AM94" i="1"/>
  <c r="AK94" i="1"/>
  <c r="H94" i="1"/>
  <c r="I94" i="1" s="1"/>
  <c r="J94" i="1" s="1"/>
  <c r="E94" i="1"/>
  <c r="AM93" i="1"/>
  <c r="AL93" i="1"/>
  <c r="K93" i="1"/>
  <c r="L93" i="1" s="1"/>
  <c r="H93" i="1"/>
  <c r="I93" i="1" s="1"/>
  <c r="J93" i="1" s="1"/>
  <c r="E93" i="1"/>
  <c r="H92" i="1" s="1"/>
  <c r="AM92" i="1"/>
  <c r="I92" i="1"/>
  <c r="J92" i="1" s="1"/>
  <c r="E92" i="1"/>
  <c r="AM91" i="1"/>
  <c r="AK91" i="1"/>
  <c r="K91" i="1"/>
  <c r="L91" i="1" s="1"/>
  <c r="H91" i="1"/>
  <c r="I91" i="1" s="1"/>
  <c r="J91" i="1" s="1"/>
  <c r="E91" i="1"/>
  <c r="B91" i="1"/>
  <c r="AL100" i="1" s="1"/>
  <c r="AM90" i="1"/>
  <c r="AL90" i="1"/>
  <c r="T90" i="1"/>
  <c r="K90" i="1"/>
  <c r="L90" i="1" s="1"/>
  <c r="H90" i="1"/>
  <c r="I90" i="1" s="1"/>
  <c r="J90" i="1" s="1"/>
  <c r="E90" i="1"/>
  <c r="B90" i="1"/>
  <c r="T94" i="1" s="1"/>
  <c r="AM89" i="1"/>
  <c r="AL89" i="1"/>
  <c r="AK89" i="1"/>
  <c r="T89" i="1"/>
  <c r="K89" i="1"/>
  <c r="L89" i="1" s="1"/>
  <c r="I89" i="1"/>
  <c r="J89" i="1" s="1"/>
  <c r="H89" i="1"/>
  <c r="B89" i="1"/>
  <c r="K98" i="1" s="1"/>
  <c r="E85" i="1"/>
  <c r="AT84" i="1"/>
  <c r="AS84" i="1"/>
  <c r="AR84" i="1"/>
  <c r="AP84" i="1"/>
  <c r="AA84" i="1"/>
  <c r="K84" i="1"/>
  <c r="L84" i="1" s="1"/>
  <c r="H84" i="1"/>
  <c r="I84" i="1" s="1"/>
  <c r="J84" i="1" s="1"/>
  <c r="E84" i="1"/>
  <c r="H83" i="1" s="1"/>
  <c r="I83" i="1" s="1"/>
  <c r="J83" i="1" s="1"/>
  <c r="AT83" i="1"/>
  <c r="AP83" i="1"/>
  <c r="AA83" i="1"/>
  <c r="E83" i="1"/>
  <c r="AT82" i="1"/>
  <c r="AP82" i="1"/>
  <c r="AA82" i="1"/>
  <c r="H82" i="1"/>
  <c r="I82" i="1" s="1"/>
  <c r="J82" i="1" s="1"/>
  <c r="E82" i="1"/>
  <c r="AT81" i="1"/>
  <c r="AS81" i="1"/>
  <c r="AP81" i="1"/>
  <c r="AA81" i="1"/>
  <c r="H81" i="1"/>
  <c r="I81" i="1" s="1"/>
  <c r="J81" i="1" s="1"/>
  <c r="E81" i="1"/>
  <c r="AT80" i="1"/>
  <c r="AS80" i="1"/>
  <c r="AP80" i="1"/>
  <c r="AA80" i="1"/>
  <c r="H80" i="1"/>
  <c r="I80" i="1" s="1"/>
  <c r="J80" i="1" s="1"/>
  <c r="E80" i="1"/>
  <c r="AT79" i="1"/>
  <c r="AP79" i="1"/>
  <c r="AA79" i="1"/>
  <c r="I79" i="1"/>
  <c r="J79" i="1" s="1"/>
  <c r="H79" i="1"/>
  <c r="E79" i="1"/>
  <c r="AT78" i="1"/>
  <c r="AP78" i="1"/>
  <c r="AA78" i="1"/>
  <c r="H78" i="1"/>
  <c r="I78" i="1" s="1"/>
  <c r="J78" i="1" s="1"/>
  <c r="E78" i="1"/>
  <c r="AT77" i="1"/>
  <c r="AS77" i="1"/>
  <c r="AP77" i="1"/>
  <c r="AA77" i="1"/>
  <c r="I77" i="1"/>
  <c r="J77" i="1" s="1"/>
  <c r="H77" i="1"/>
  <c r="E77" i="1"/>
  <c r="AT76" i="1"/>
  <c r="AP76" i="1"/>
  <c r="AA76" i="1"/>
  <c r="J76" i="1"/>
  <c r="I76" i="1"/>
  <c r="H76" i="1"/>
  <c r="E76" i="1"/>
  <c r="H75" i="1" s="1"/>
  <c r="I75" i="1" s="1"/>
  <c r="J75" i="1" s="1"/>
  <c r="AT75" i="1"/>
  <c r="AR75" i="1"/>
  <c r="AP75" i="1"/>
  <c r="AA75" i="1"/>
  <c r="E75" i="1"/>
  <c r="H74" i="1" s="1"/>
  <c r="I74" i="1" s="1"/>
  <c r="J74" i="1" s="1"/>
  <c r="B75" i="1"/>
  <c r="AS76" i="1" s="1"/>
  <c r="AT74" i="1"/>
  <c r="AS74" i="1"/>
  <c r="AP74" i="1"/>
  <c r="AA74" i="1"/>
  <c r="T74" i="1"/>
  <c r="E74" i="1"/>
  <c r="B74" i="1"/>
  <c r="AT73" i="1"/>
  <c r="AS73" i="1"/>
  <c r="AR73" i="1"/>
  <c r="AP73" i="1"/>
  <c r="AA73" i="1"/>
  <c r="K73" i="1"/>
  <c r="L73" i="1" s="1"/>
  <c r="H73" i="1"/>
  <c r="I73" i="1" s="1"/>
  <c r="J73" i="1" s="1"/>
  <c r="B73" i="1"/>
  <c r="E70" i="1"/>
  <c r="AT69" i="1"/>
  <c r="AP69" i="1"/>
  <c r="AA69" i="1"/>
  <c r="H69" i="1"/>
  <c r="I69" i="1" s="1"/>
  <c r="J69" i="1" s="1"/>
  <c r="E69" i="1"/>
  <c r="H68" i="1" s="1"/>
  <c r="I68" i="1" s="1"/>
  <c r="J68" i="1" s="1"/>
  <c r="AT68" i="1"/>
  <c r="AP68" i="1"/>
  <c r="AA68" i="1"/>
  <c r="T68" i="1"/>
  <c r="E68" i="1"/>
  <c r="H67" i="1" s="1"/>
  <c r="I67" i="1" s="1"/>
  <c r="J67" i="1" s="1"/>
  <c r="AT67" i="1"/>
  <c r="AP67" i="1"/>
  <c r="AA67" i="1"/>
  <c r="E67" i="1"/>
  <c r="H66" i="1" s="1"/>
  <c r="I66" i="1" s="1"/>
  <c r="AT66" i="1"/>
  <c r="AP66" i="1"/>
  <c r="AA66" i="1"/>
  <c r="J66" i="1"/>
  <c r="E66" i="1"/>
  <c r="AT65" i="1"/>
  <c r="AS65" i="1"/>
  <c r="AP65" i="1"/>
  <c r="AA65" i="1"/>
  <c r="T65" i="1"/>
  <c r="H65" i="1"/>
  <c r="I65" i="1" s="1"/>
  <c r="J65" i="1" s="1"/>
  <c r="E65" i="1"/>
  <c r="AT64" i="1"/>
  <c r="AP64" i="1"/>
  <c r="AA64" i="1"/>
  <c r="T64" i="1"/>
  <c r="H64" i="1"/>
  <c r="I64" i="1" s="1"/>
  <c r="J64" i="1" s="1"/>
  <c r="E64" i="1"/>
  <c r="H63" i="1" s="1"/>
  <c r="I63" i="1" s="1"/>
  <c r="AT63" i="1"/>
  <c r="AP63" i="1"/>
  <c r="AA63" i="1"/>
  <c r="J63" i="1"/>
  <c r="E63" i="1"/>
  <c r="H62" i="1" s="1"/>
  <c r="I62" i="1" s="1"/>
  <c r="J62" i="1" s="1"/>
  <c r="AT62" i="1"/>
  <c r="AP62" i="1"/>
  <c r="AA62" i="1"/>
  <c r="E62" i="1"/>
  <c r="AT61" i="1"/>
  <c r="AP61" i="1"/>
  <c r="AA61" i="1"/>
  <c r="I61" i="1"/>
  <c r="J61" i="1" s="1"/>
  <c r="H61" i="1"/>
  <c r="E61" i="1"/>
  <c r="AT60" i="1"/>
  <c r="AS60" i="1"/>
  <c r="AR60" i="1"/>
  <c r="AP60" i="1"/>
  <c r="AA60" i="1"/>
  <c r="H60" i="1"/>
  <c r="I60" i="1" s="1"/>
  <c r="J60" i="1" s="1"/>
  <c r="E60" i="1"/>
  <c r="B60" i="1"/>
  <c r="AS66" i="1" s="1"/>
  <c r="AT59" i="1"/>
  <c r="AS59" i="1"/>
  <c r="AP59" i="1"/>
  <c r="AA59" i="1"/>
  <c r="T59" i="1"/>
  <c r="I59" i="1"/>
  <c r="J59" i="1" s="1"/>
  <c r="H59" i="1"/>
  <c r="E59" i="1"/>
  <c r="B59" i="1"/>
  <c r="T60" i="1" s="1"/>
  <c r="AT58" i="1"/>
  <c r="AS58" i="1"/>
  <c r="AP58" i="1"/>
  <c r="AA58" i="1"/>
  <c r="T58" i="1"/>
  <c r="H58" i="1"/>
  <c r="I58" i="1" s="1"/>
  <c r="J58" i="1" s="1"/>
  <c r="B58" i="1"/>
  <c r="D54" i="1"/>
  <c r="AT53" i="1"/>
  <c r="AS53" i="1"/>
  <c r="AP53" i="1"/>
  <c r="AG53" i="1"/>
  <c r="AA53" i="1"/>
  <c r="I53" i="1"/>
  <c r="J53" i="1" s="1"/>
  <c r="D53" i="1"/>
  <c r="E54" i="1" s="1"/>
  <c r="H53" i="1" s="1"/>
  <c r="AT52" i="1"/>
  <c r="AP52" i="1"/>
  <c r="AG52" i="1"/>
  <c r="AA52" i="1"/>
  <c r="D52" i="1"/>
  <c r="E53" i="1" s="1"/>
  <c r="H52" i="1" s="1"/>
  <c r="I52" i="1" s="1"/>
  <c r="J52" i="1" s="1"/>
  <c r="AT51" i="1"/>
  <c r="AP51" i="1"/>
  <c r="AG51" i="1"/>
  <c r="AA51" i="1"/>
  <c r="T51" i="1"/>
  <c r="E51" i="1"/>
  <c r="D51" i="1"/>
  <c r="E52" i="1" s="1"/>
  <c r="H51" i="1" s="1"/>
  <c r="I51" i="1" s="1"/>
  <c r="J51" i="1" s="1"/>
  <c r="AT50" i="1"/>
  <c r="AS50" i="1"/>
  <c r="AR50" i="1"/>
  <c r="AP50" i="1"/>
  <c r="AG50" i="1"/>
  <c r="AA50" i="1"/>
  <c r="T50" i="1"/>
  <c r="I50" i="1"/>
  <c r="J50" i="1" s="1"/>
  <c r="H50" i="1"/>
  <c r="D50" i="1"/>
  <c r="AT49" i="1"/>
  <c r="AR49" i="1"/>
  <c r="AP49" i="1"/>
  <c r="AG49" i="1"/>
  <c r="AA49" i="1"/>
  <c r="T49" i="1"/>
  <c r="D49" i="1"/>
  <c r="E50" i="1" s="1"/>
  <c r="H49" i="1" s="1"/>
  <c r="I49" i="1" s="1"/>
  <c r="J49" i="1" s="1"/>
  <c r="AT48" i="1"/>
  <c r="AR48" i="1"/>
  <c r="AP48" i="1"/>
  <c r="AG48" i="1"/>
  <c r="AA48" i="1"/>
  <c r="D48" i="1"/>
  <c r="E49" i="1" s="1"/>
  <c r="H48" i="1" s="1"/>
  <c r="I48" i="1" s="1"/>
  <c r="J48" i="1" s="1"/>
  <c r="AT47" i="1"/>
  <c r="AP47" i="1"/>
  <c r="AG47" i="1"/>
  <c r="AA47" i="1"/>
  <c r="K47" i="1"/>
  <c r="L47" i="1" s="1"/>
  <c r="J47" i="1"/>
  <c r="D47" i="1"/>
  <c r="E48" i="1" s="1"/>
  <c r="H47" i="1" s="1"/>
  <c r="I47" i="1" s="1"/>
  <c r="AT46" i="1"/>
  <c r="AP46" i="1"/>
  <c r="AG46" i="1"/>
  <c r="AA46" i="1"/>
  <c r="K46" i="1"/>
  <c r="L46" i="1" s="1"/>
  <c r="D46" i="1"/>
  <c r="E47" i="1" s="1"/>
  <c r="H46" i="1" s="1"/>
  <c r="I46" i="1" s="1"/>
  <c r="J46" i="1" s="1"/>
  <c r="AT45" i="1"/>
  <c r="AR45" i="1"/>
  <c r="AP45" i="1"/>
  <c r="AG45" i="1"/>
  <c r="AA45" i="1"/>
  <c r="K45" i="1"/>
  <c r="L45" i="1" s="1"/>
  <c r="E45" i="1"/>
  <c r="H44" i="1" s="1"/>
  <c r="I44" i="1" s="1"/>
  <c r="J44" i="1" s="1"/>
  <c r="D45" i="1"/>
  <c r="E46" i="1" s="1"/>
  <c r="H45" i="1" s="1"/>
  <c r="I45" i="1" s="1"/>
  <c r="J45" i="1" s="1"/>
  <c r="AT44" i="1"/>
  <c r="AP44" i="1"/>
  <c r="AG44" i="1"/>
  <c r="AA44" i="1"/>
  <c r="E44" i="1"/>
  <c r="D44" i="1"/>
  <c r="B44" i="1"/>
  <c r="AS47" i="1" s="1"/>
  <c r="AT43" i="1"/>
  <c r="AS43" i="1"/>
  <c r="AR43" i="1"/>
  <c r="AP43" i="1"/>
  <c r="AG43" i="1"/>
  <c r="AA43" i="1"/>
  <c r="H43" i="1"/>
  <c r="I43" i="1" s="1"/>
  <c r="J43" i="1" s="1"/>
  <c r="D43" i="1"/>
  <c r="B43" i="1"/>
  <c r="AT42" i="1"/>
  <c r="AS42" i="1"/>
  <c r="AR42" i="1"/>
  <c r="AP42" i="1"/>
  <c r="AG42" i="1"/>
  <c r="AA42" i="1"/>
  <c r="K42" i="1"/>
  <c r="L42" i="1" s="1"/>
  <c r="D42" i="1"/>
  <c r="E43" i="1" s="1"/>
  <c r="H42" i="1" s="1"/>
  <c r="I42" i="1" s="1"/>
  <c r="J42" i="1" s="1"/>
  <c r="B42" i="1"/>
  <c r="K52" i="1" s="1"/>
  <c r="L52" i="1" s="1"/>
  <c r="E38" i="1"/>
  <c r="H37" i="1" s="1"/>
  <c r="I37" i="1" s="1"/>
  <c r="J37" i="1" s="1"/>
  <c r="AT37" i="1"/>
  <c r="AP37" i="1"/>
  <c r="AA37" i="1"/>
  <c r="T37" i="1"/>
  <c r="E37" i="1"/>
  <c r="AT36" i="1"/>
  <c r="AR36" i="1"/>
  <c r="AP36" i="1"/>
  <c r="AA36" i="1"/>
  <c r="K36" i="1"/>
  <c r="L36" i="1" s="1"/>
  <c r="H36" i="1"/>
  <c r="I36" i="1" s="1"/>
  <c r="J36" i="1" s="1"/>
  <c r="E36" i="1"/>
  <c r="H35" i="1" s="1"/>
  <c r="I35" i="1" s="1"/>
  <c r="J35" i="1" s="1"/>
  <c r="AT35" i="1"/>
  <c r="AP35" i="1"/>
  <c r="AA35" i="1"/>
  <c r="K35" i="1"/>
  <c r="L35" i="1" s="1"/>
  <c r="E35" i="1"/>
  <c r="AT34" i="1"/>
  <c r="AP34" i="1"/>
  <c r="AA34" i="1"/>
  <c r="I34" i="1"/>
  <c r="J34" i="1" s="1"/>
  <c r="H34" i="1"/>
  <c r="E34" i="1"/>
  <c r="AT33" i="1"/>
  <c r="AR33" i="1"/>
  <c r="AP33" i="1"/>
  <c r="AA33" i="1"/>
  <c r="H33" i="1"/>
  <c r="I33" i="1" s="1"/>
  <c r="J33" i="1" s="1"/>
  <c r="E33" i="1"/>
  <c r="AT32" i="1"/>
  <c r="AS32" i="1"/>
  <c r="AR32" i="1"/>
  <c r="AP32" i="1"/>
  <c r="AA32" i="1"/>
  <c r="K32" i="1"/>
  <c r="L32" i="1" s="1"/>
  <c r="H32" i="1"/>
  <c r="I32" i="1" s="1"/>
  <c r="J32" i="1" s="1"/>
  <c r="E32" i="1"/>
  <c r="H31" i="1" s="1"/>
  <c r="I31" i="1" s="1"/>
  <c r="J31" i="1" s="1"/>
  <c r="AT31" i="1"/>
  <c r="AP31" i="1"/>
  <c r="AA31" i="1"/>
  <c r="K31" i="1"/>
  <c r="L31" i="1" s="1"/>
  <c r="E31" i="1"/>
  <c r="AT30" i="1"/>
  <c r="AP30" i="1"/>
  <c r="AA30" i="1"/>
  <c r="J30" i="1"/>
  <c r="H30" i="1"/>
  <c r="I30" i="1" s="1"/>
  <c r="E30" i="1"/>
  <c r="AT29" i="1"/>
  <c r="AS29" i="1"/>
  <c r="AP29" i="1"/>
  <c r="AA29" i="1"/>
  <c r="H29" i="1"/>
  <c r="I29" i="1" s="1"/>
  <c r="J29" i="1" s="1"/>
  <c r="E29" i="1"/>
  <c r="AT28" i="1"/>
  <c r="AS28" i="1"/>
  <c r="AP28" i="1"/>
  <c r="AA28" i="1"/>
  <c r="T28" i="1"/>
  <c r="I28" i="1"/>
  <c r="J28" i="1" s="1"/>
  <c r="H28" i="1"/>
  <c r="E28" i="1"/>
  <c r="H27" i="1" s="1"/>
  <c r="I27" i="1" s="1"/>
  <c r="J27" i="1" s="1"/>
  <c r="B28" i="1"/>
  <c r="AS35" i="1" s="1"/>
  <c r="AT27" i="1"/>
  <c r="AR27" i="1"/>
  <c r="AP27" i="1"/>
  <c r="AA27" i="1"/>
  <c r="T27" i="1"/>
  <c r="E27" i="1"/>
  <c r="H26" i="1" s="1"/>
  <c r="I26" i="1" s="1"/>
  <c r="J26" i="1" s="1"/>
  <c r="B27" i="1"/>
  <c r="T33" i="1" s="1"/>
  <c r="AT26" i="1"/>
  <c r="AS26" i="1"/>
  <c r="AP26" i="1"/>
  <c r="AA26" i="1"/>
  <c r="T26" i="1"/>
  <c r="B26" i="1"/>
  <c r="AR28" i="1" s="1"/>
  <c r="D148" i="28"/>
  <c r="AW147" i="28"/>
  <c r="AS147" i="28"/>
  <c r="AG147" i="28"/>
  <c r="K147" i="28"/>
  <c r="L147" i="28" s="1"/>
  <c r="AW146" i="28"/>
  <c r="AS146" i="28"/>
  <c r="AG146" i="28"/>
  <c r="K146" i="28"/>
  <c r="AW145" i="28"/>
  <c r="AS145" i="28"/>
  <c r="AG145" i="28"/>
  <c r="AW144" i="28"/>
  <c r="AS144" i="28"/>
  <c r="AG144" i="28"/>
  <c r="K144" i="28"/>
  <c r="L144" i="28" s="1"/>
  <c r="AW143" i="28"/>
  <c r="AS143" i="28"/>
  <c r="AG143" i="28"/>
  <c r="AW142" i="28"/>
  <c r="AS142" i="28"/>
  <c r="AG142" i="28"/>
  <c r="AW141" i="28"/>
  <c r="AS141" i="28"/>
  <c r="AG141" i="28"/>
  <c r="AW140" i="28"/>
  <c r="AS140" i="28"/>
  <c r="AG140" i="28"/>
  <c r="AW139" i="28"/>
  <c r="AS139" i="28"/>
  <c r="AG139" i="28"/>
  <c r="T139" i="28"/>
  <c r="K139" i="28"/>
  <c r="L139" i="28" s="1"/>
  <c r="AW138" i="28"/>
  <c r="AV138" i="28"/>
  <c r="AU138" i="28"/>
  <c r="AS138" i="28"/>
  <c r="AG138" i="28"/>
  <c r="B138" i="28"/>
  <c r="AW137" i="28"/>
  <c r="AS137" i="28"/>
  <c r="AG137" i="28"/>
  <c r="B137" i="28"/>
  <c r="T137" i="28" s="1"/>
  <c r="AW136" i="28"/>
  <c r="AS136" i="28"/>
  <c r="AG136" i="28"/>
  <c r="K136" i="28"/>
  <c r="L136" i="28" s="1"/>
  <c r="B136" i="28"/>
  <c r="AU145" i="28" s="1"/>
  <c r="AZ132" i="28"/>
  <c r="AW132" i="28"/>
  <c r="AV132" i="28"/>
  <c r="AU132" i="28"/>
  <c r="AS132" i="28"/>
  <c r="AG132" i="28"/>
  <c r="AZ131" i="28"/>
  <c r="AW131" i="28"/>
  <c r="AV131" i="28"/>
  <c r="AU131" i="28"/>
  <c r="AS131" i="28"/>
  <c r="AG131" i="28"/>
  <c r="AZ130" i="28"/>
  <c r="AW130" i="28"/>
  <c r="AV130" i="28"/>
  <c r="AS130" i="28"/>
  <c r="AG130" i="28"/>
  <c r="AZ129" i="28"/>
  <c r="AW129" i="28"/>
  <c r="AV129" i="28"/>
  <c r="AS129" i="28"/>
  <c r="AG129" i="28"/>
  <c r="AZ128" i="28"/>
  <c r="AW128" i="28"/>
  <c r="AU128" i="28"/>
  <c r="AS128" i="28"/>
  <c r="AG128" i="28"/>
  <c r="K128" i="28"/>
  <c r="L128" i="28" s="1"/>
  <c r="AZ127" i="28"/>
  <c r="AW127" i="28"/>
  <c r="AS127" i="28"/>
  <c r="AG127" i="28"/>
  <c r="T127" i="28"/>
  <c r="K127" i="28"/>
  <c r="L127" i="28" s="1"/>
  <c r="AZ126" i="28"/>
  <c r="AW126" i="28"/>
  <c r="AV126" i="28"/>
  <c r="AS126" i="28"/>
  <c r="AG126" i="28"/>
  <c r="T126" i="28"/>
  <c r="K126" i="28"/>
  <c r="L126" i="28" s="1"/>
  <c r="AZ125" i="28"/>
  <c r="AW125" i="28"/>
  <c r="AV125" i="28"/>
  <c r="AS125" i="28"/>
  <c r="AG125" i="28"/>
  <c r="T125" i="28"/>
  <c r="AZ124" i="28"/>
  <c r="AW124" i="28"/>
  <c r="AV124" i="28"/>
  <c r="AS124" i="28"/>
  <c r="AG124" i="28"/>
  <c r="AZ123" i="28"/>
  <c r="AW123" i="28"/>
  <c r="AV123" i="28"/>
  <c r="AU123" i="28"/>
  <c r="AS123" i="28"/>
  <c r="AG123" i="28"/>
  <c r="K123" i="28"/>
  <c r="L123" i="28" s="1"/>
  <c r="B123" i="28"/>
  <c r="AV127" i="28" s="1"/>
  <c r="AZ122" i="28"/>
  <c r="AW122" i="28"/>
  <c r="AV122" i="28"/>
  <c r="AU122" i="28"/>
  <c r="AS122" i="28"/>
  <c r="AG122" i="28"/>
  <c r="B122" i="28"/>
  <c r="T122" i="28" s="1"/>
  <c r="AZ121" i="28"/>
  <c r="AW121" i="28"/>
  <c r="AV121" i="28"/>
  <c r="AU121" i="28"/>
  <c r="AS121" i="28"/>
  <c r="AG121" i="28"/>
  <c r="R121" i="28"/>
  <c r="K121" i="28"/>
  <c r="L121" i="28" s="1"/>
  <c r="O121" i="28" s="1"/>
  <c r="B121" i="28"/>
  <c r="AU130" i="28" s="1"/>
  <c r="AW116" i="28"/>
  <c r="AV116" i="28"/>
  <c r="AU116" i="28"/>
  <c r="AS116" i="28"/>
  <c r="AG116" i="28"/>
  <c r="AW115" i="28"/>
  <c r="AV115" i="28"/>
  <c r="AS115" i="28"/>
  <c r="AG115" i="28"/>
  <c r="AW114" i="28"/>
  <c r="AS114" i="28"/>
  <c r="AG114" i="28"/>
  <c r="T114" i="28"/>
  <c r="K114" i="28"/>
  <c r="L114" i="28" s="1"/>
  <c r="AW113" i="28"/>
  <c r="AV113" i="28"/>
  <c r="AU113" i="28"/>
  <c r="AS113" i="28"/>
  <c r="AG113" i="28"/>
  <c r="AW112" i="28"/>
  <c r="AV112" i="28"/>
  <c r="AS112" i="28"/>
  <c r="AG112" i="28"/>
  <c r="AW111" i="28"/>
  <c r="AS111" i="28"/>
  <c r="AG111" i="28"/>
  <c r="T111" i="28"/>
  <c r="AW110" i="28"/>
  <c r="AV110" i="28"/>
  <c r="AU110" i="28"/>
  <c r="AS110" i="28"/>
  <c r="AG110" i="28"/>
  <c r="T110" i="28"/>
  <c r="AW109" i="28"/>
  <c r="AU109" i="28"/>
  <c r="AS109" i="28"/>
  <c r="AG109" i="28"/>
  <c r="AW108" i="28"/>
  <c r="AV108" i="28"/>
  <c r="AS108" i="28"/>
  <c r="AG108" i="28"/>
  <c r="T108" i="28"/>
  <c r="K108" i="28"/>
  <c r="L108" i="28" s="1"/>
  <c r="R108" i="28" s="1"/>
  <c r="AW107" i="28"/>
  <c r="AV107" i="28"/>
  <c r="AU107" i="28"/>
  <c r="AS107" i="28"/>
  <c r="AG107" i="28"/>
  <c r="T107" i="28"/>
  <c r="B107" i="28"/>
  <c r="AV111" i="28" s="1"/>
  <c r="AW106" i="28"/>
  <c r="AV106" i="28"/>
  <c r="AS106" i="28"/>
  <c r="AG106" i="28"/>
  <c r="B106" i="28"/>
  <c r="T116" i="28" s="1"/>
  <c r="AW105" i="28"/>
  <c r="AU105" i="28"/>
  <c r="AS105" i="28"/>
  <c r="AG105" i="28"/>
  <c r="T105" i="28"/>
  <c r="K105" i="28"/>
  <c r="L105" i="28" s="1"/>
  <c r="B105" i="28"/>
  <c r="AU115" i="28" s="1"/>
  <c r="AM100" i="28"/>
  <c r="AM99" i="28"/>
  <c r="AM98" i="28"/>
  <c r="K98" i="28"/>
  <c r="AM97" i="28"/>
  <c r="AM96" i="28"/>
  <c r="AL96" i="28"/>
  <c r="AK96" i="28"/>
  <c r="AM95" i="28"/>
  <c r="AM94" i="28"/>
  <c r="K94" i="28"/>
  <c r="L94" i="28" s="1"/>
  <c r="AM93" i="28"/>
  <c r="K93" i="28"/>
  <c r="AM92" i="28"/>
  <c r="AM91" i="28"/>
  <c r="AK91" i="28"/>
  <c r="B91" i="28"/>
  <c r="AM90" i="28"/>
  <c r="AK90" i="28"/>
  <c r="K90" i="28"/>
  <c r="B90" i="28"/>
  <c r="T92" i="28" s="1"/>
  <c r="AM89" i="28"/>
  <c r="AK89" i="28"/>
  <c r="B89" i="28"/>
  <c r="AK99" i="28" s="1"/>
  <c r="AT84" i="28"/>
  <c r="AR84" i="28"/>
  <c r="AP84" i="28"/>
  <c r="AA84" i="28"/>
  <c r="D84" i="28"/>
  <c r="AT83" i="28"/>
  <c r="AP83" i="28"/>
  <c r="AA83" i="28"/>
  <c r="T83" i="28"/>
  <c r="L83" i="28"/>
  <c r="K83" i="28"/>
  <c r="AT82" i="28"/>
  <c r="AP82" i="28"/>
  <c r="AA82" i="28"/>
  <c r="T82" i="28"/>
  <c r="L82" i="28"/>
  <c r="K82" i="28"/>
  <c r="AT81" i="28"/>
  <c r="AR81" i="28"/>
  <c r="AP81" i="28"/>
  <c r="AA81" i="28"/>
  <c r="AT80" i="28"/>
  <c r="AP80" i="28"/>
  <c r="AA80" i="28"/>
  <c r="T80" i="28"/>
  <c r="K80" i="28"/>
  <c r="L80" i="28" s="1"/>
  <c r="AT79" i="28"/>
  <c r="AR79" i="28"/>
  <c r="AP79" i="28"/>
  <c r="AA79" i="28"/>
  <c r="R79" i="28"/>
  <c r="K79" i="28"/>
  <c r="L79" i="28" s="1"/>
  <c r="AT78" i="28"/>
  <c r="AR78" i="28"/>
  <c r="AP78" i="28"/>
  <c r="AA78" i="28"/>
  <c r="L78" i="28"/>
  <c r="K78" i="28"/>
  <c r="AT77" i="28"/>
  <c r="AR77" i="28"/>
  <c r="AP77" i="28"/>
  <c r="AA77" i="28"/>
  <c r="T77" i="28"/>
  <c r="K77" i="28"/>
  <c r="L77" i="28" s="1"/>
  <c r="D77" i="28"/>
  <c r="AT76" i="28"/>
  <c r="AR76" i="28"/>
  <c r="AP76" i="28"/>
  <c r="AA76" i="28"/>
  <c r="K76" i="28"/>
  <c r="L76" i="28" s="1"/>
  <c r="AT75" i="28"/>
  <c r="AR75" i="28"/>
  <c r="AP75" i="28"/>
  <c r="AA75" i="28"/>
  <c r="L75" i="28"/>
  <c r="K75" i="28"/>
  <c r="B75" i="28"/>
  <c r="R73" i="28" s="1"/>
  <c r="AT74" i="28"/>
  <c r="AP74" i="28"/>
  <c r="AA74" i="28"/>
  <c r="T74" i="28"/>
  <c r="K74" i="28"/>
  <c r="L74" i="28" s="1"/>
  <c r="D74" i="28"/>
  <c r="B74" i="28"/>
  <c r="T79" i="28" s="1"/>
  <c r="AT73" i="28"/>
  <c r="AR73" i="28"/>
  <c r="AP73" i="28"/>
  <c r="AA73" i="28"/>
  <c r="T73" i="28"/>
  <c r="L73" i="28"/>
  <c r="O73" i="28" s="1"/>
  <c r="K73" i="28"/>
  <c r="B73" i="28"/>
  <c r="AR82" i="28" s="1"/>
  <c r="AT69" i="28"/>
  <c r="AS69" i="28"/>
  <c r="AP69" i="28"/>
  <c r="AA69" i="28"/>
  <c r="AT68" i="28"/>
  <c r="AP68" i="28"/>
  <c r="AA68" i="28"/>
  <c r="D68" i="28"/>
  <c r="D83" i="28" s="1"/>
  <c r="AT67" i="28"/>
  <c r="AP67" i="28"/>
  <c r="AA67" i="28"/>
  <c r="K67" i="28"/>
  <c r="L67" i="28" s="1"/>
  <c r="AT66" i="28"/>
  <c r="AS66" i="28"/>
  <c r="AP66" i="28"/>
  <c r="AA66" i="28"/>
  <c r="AT65" i="28"/>
  <c r="AP65" i="28"/>
  <c r="AA65" i="28"/>
  <c r="AT64" i="28"/>
  <c r="AP64" i="28"/>
  <c r="AA64" i="28"/>
  <c r="T64" i="28"/>
  <c r="K64" i="28"/>
  <c r="L64" i="28" s="1"/>
  <c r="AT63" i="28"/>
  <c r="AS63" i="28"/>
  <c r="AR63" i="28"/>
  <c r="AP63" i="28"/>
  <c r="AA63" i="28"/>
  <c r="E63" i="28"/>
  <c r="H62" i="28" s="1"/>
  <c r="I62" i="28" s="1"/>
  <c r="J62" i="28" s="1"/>
  <c r="AT62" i="28"/>
  <c r="AS62" i="28"/>
  <c r="AP62" i="28"/>
  <c r="AA62" i="28"/>
  <c r="K62" i="28"/>
  <c r="L62" i="28" s="1"/>
  <c r="R62" i="28" s="1"/>
  <c r="D62" i="28"/>
  <c r="AT61" i="28"/>
  <c r="AP61" i="28"/>
  <c r="AA61" i="28"/>
  <c r="T61" i="28"/>
  <c r="K61" i="28"/>
  <c r="L61" i="28" s="1"/>
  <c r="AT60" i="28"/>
  <c r="AS60" i="28"/>
  <c r="AR60" i="28"/>
  <c r="AP60" i="28"/>
  <c r="AA60" i="28"/>
  <c r="K60" i="28"/>
  <c r="L60" i="28" s="1"/>
  <c r="E60" i="28"/>
  <c r="H59" i="28" s="1"/>
  <c r="I59" i="28" s="1"/>
  <c r="J59" i="28" s="1"/>
  <c r="B60" i="28"/>
  <c r="AS68" i="28" s="1"/>
  <c r="AT59" i="28"/>
  <c r="AR59" i="28"/>
  <c r="AP59" i="28"/>
  <c r="AA59" i="28"/>
  <c r="K59" i="28"/>
  <c r="L59" i="28" s="1"/>
  <c r="R59" i="28" s="1"/>
  <c r="D59" i="28"/>
  <c r="B59" i="28"/>
  <c r="T63" i="28" s="1"/>
  <c r="AT58" i="28"/>
  <c r="AR58" i="28"/>
  <c r="AP58" i="28"/>
  <c r="AA58" i="28"/>
  <c r="K58" i="28"/>
  <c r="L58" i="28" s="1"/>
  <c r="B58" i="28"/>
  <c r="AR62" i="28" s="1"/>
  <c r="E54" i="28"/>
  <c r="D54" i="28"/>
  <c r="D70" i="28" s="1"/>
  <c r="D85" i="28" s="1"/>
  <c r="D101" i="28" s="1"/>
  <c r="D117" i="28" s="1"/>
  <c r="D133" i="28" s="1"/>
  <c r="AT53" i="28"/>
  <c r="AR53" i="28"/>
  <c r="AP53" i="28"/>
  <c r="AG53" i="28"/>
  <c r="AA53" i="28"/>
  <c r="H53" i="28"/>
  <c r="I53" i="28" s="1"/>
  <c r="J53" i="28" s="1"/>
  <c r="D53" i="28"/>
  <c r="D69" i="28" s="1"/>
  <c r="E70" i="28" s="1"/>
  <c r="H69" i="28" s="1"/>
  <c r="I69" i="28" s="1"/>
  <c r="J69" i="28" s="1"/>
  <c r="AT52" i="28"/>
  <c r="AP52" i="28"/>
  <c r="AG52" i="28"/>
  <c r="AA52" i="28"/>
  <c r="T52" i="28"/>
  <c r="K52" i="28"/>
  <c r="L52" i="28" s="1"/>
  <c r="E52" i="28"/>
  <c r="D52" i="28"/>
  <c r="E53" i="28" s="1"/>
  <c r="H52" i="28" s="1"/>
  <c r="I52" i="28" s="1"/>
  <c r="J52" i="28" s="1"/>
  <c r="AT51" i="28"/>
  <c r="AS51" i="28"/>
  <c r="AP51" i="28"/>
  <c r="AG51" i="28"/>
  <c r="AA51" i="28"/>
  <c r="T51" i="28"/>
  <c r="K51" i="28"/>
  <c r="L51" i="28" s="1"/>
  <c r="J51" i="28"/>
  <c r="I51" i="28"/>
  <c r="H51" i="28"/>
  <c r="E51" i="28"/>
  <c r="D51" i="28"/>
  <c r="D67" i="28" s="1"/>
  <c r="AT50" i="28"/>
  <c r="AR50" i="28"/>
  <c r="AP50" i="28"/>
  <c r="AG50" i="28"/>
  <c r="AA50" i="28"/>
  <c r="R50" i="28"/>
  <c r="K50" i="28"/>
  <c r="L50" i="28" s="1"/>
  <c r="H50" i="28"/>
  <c r="I50" i="28" s="1"/>
  <c r="J50" i="28" s="1"/>
  <c r="D50" i="28"/>
  <c r="D66" i="28" s="1"/>
  <c r="AT49" i="28"/>
  <c r="AP49" i="28"/>
  <c r="AG49" i="28"/>
  <c r="AA49" i="28"/>
  <c r="E49" i="28"/>
  <c r="H48" i="28" s="1"/>
  <c r="I48" i="28" s="1"/>
  <c r="J48" i="28" s="1"/>
  <c r="D49" i="28"/>
  <c r="AT48" i="28"/>
  <c r="AP48" i="28"/>
  <c r="AG48" i="28"/>
  <c r="AA48" i="28"/>
  <c r="L48" i="28"/>
  <c r="K48" i="28"/>
  <c r="E48" i="28"/>
  <c r="H47" i="28" s="1"/>
  <c r="I47" i="28" s="1"/>
  <c r="J47" i="28" s="1"/>
  <c r="D48" i="28"/>
  <c r="D64" i="28" s="1"/>
  <c r="AT47" i="28"/>
  <c r="AP47" i="28"/>
  <c r="AG47" i="28"/>
  <c r="AA47" i="28"/>
  <c r="T47" i="28"/>
  <c r="D47" i="28"/>
  <c r="D63" i="28" s="1"/>
  <c r="AT46" i="28"/>
  <c r="AR46" i="28"/>
  <c r="AP46" i="28"/>
  <c r="AG46" i="28"/>
  <c r="AA46" i="28"/>
  <c r="I46" i="28"/>
  <c r="J46" i="28" s="1"/>
  <c r="H46" i="28"/>
  <c r="D46" i="28"/>
  <c r="E47" i="28" s="1"/>
  <c r="AT45" i="28"/>
  <c r="AP45" i="28"/>
  <c r="AG45" i="28"/>
  <c r="AA45" i="28"/>
  <c r="D45" i="28"/>
  <c r="D61" i="28" s="1"/>
  <c r="AT44" i="28"/>
  <c r="AP44" i="28"/>
  <c r="AG44" i="28"/>
  <c r="AA44" i="28"/>
  <c r="T44" i="28"/>
  <c r="D44" i="28"/>
  <c r="E45" i="28" s="1"/>
  <c r="H44" i="28" s="1"/>
  <c r="I44" i="28" s="1"/>
  <c r="J44" i="28" s="1"/>
  <c r="B44" i="28"/>
  <c r="AT43" i="28"/>
  <c r="AP43" i="28"/>
  <c r="AG43" i="28"/>
  <c r="AA43" i="28"/>
  <c r="K43" i="28"/>
  <c r="L43" i="28" s="1"/>
  <c r="E43" i="28"/>
  <c r="H42" i="28" s="1"/>
  <c r="I42" i="28" s="1"/>
  <c r="J42" i="28" s="1"/>
  <c r="D43" i="28"/>
  <c r="E44" i="28" s="1"/>
  <c r="H43" i="28" s="1"/>
  <c r="I43" i="28" s="1"/>
  <c r="J43" i="28" s="1"/>
  <c r="B43" i="28"/>
  <c r="T46" i="28" s="1"/>
  <c r="AT42" i="28"/>
  <c r="AP42" i="28"/>
  <c r="AG42" i="28"/>
  <c r="AA42" i="28"/>
  <c r="T42" i="28"/>
  <c r="K42" i="28"/>
  <c r="L42" i="28" s="1"/>
  <c r="D42" i="28"/>
  <c r="D58" i="28" s="1"/>
  <c r="B42" i="28"/>
  <c r="K47" i="28" s="1"/>
  <c r="L47" i="28" s="1"/>
  <c r="R47" i="28" s="1"/>
  <c r="E38" i="28"/>
  <c r="AT37" i="28"/>
  <c r="AP37" i="28"/>
  <c r="AA37" i="28"/>
  <c r="K37" i="28"/>
  <c r="L37" i="28" s="1"/>
  <c r="I37" i="28"/>
  <c r="J37" i="28" s="1"/>
  <c r="H37" i="28"/>
  <c r="E37" i="28"/>
  <c r="H36" i="28" s="1"/>
  <c r="I36" i="28" s="1"/>
  <c r="J36" i="28" s="1"/>
  <c r="AT36" i="28"/>
  <c r="AP36" i="28"/>
  <c r="AA36" i="28"/>
  <c r="E36" i="28"/>
  <c r="H35" i="28" s="1"/>
  <c r="I35" i="28" s="1"/>
  <c r="J35" i="28" s="1"/>
  <c r="AT35" i="28"/>
  <c r="AP35" i="28"/>
  <c r="AA35" i="28"/>
  <c r="T35" i="28"/>
  <c r="K35" i="28"/>
  <c r="L35" i="28" s="1"/>
  <c r="E35" i="28"/>
  <c r="AT34" i="28"/>
  <c r="AS34" i="28"/>
  <c r="AR34" i="28"/>
  <c r="AP34" i="28"/>
  <c r="AA34" i="28"/>
  <c r="T34" i="28"/>
  <c r="H34" i="28"/>
  <c r="I34" i="28" s="1"/>
  <c r="J34" i="28" s="1"/>
  <c r="E34" i="28"/>
  <c r="H33" i="28" s="1"/>
  <c r="I33" i="28" s="1"/>
  <c r="AT33" i="28"/>
  <c r="AP33" i="28"/>
  <c r="AA33" i="28"/>
  <c r="K33" i="28"/>
  <c r="L33" i="28" s="1"/>
  <c r="J33" i="28"/>
  <c r="E33" i="28"/>
  <c r="AT32" i="28"/>
  <c r="AR32" i="28"/>
  <c r="AP32" i="28"/>
  <c r="AA32" i="28"/>
  <c r="H32" i="28"/>
  <c r="I32" i="28" s="1"/>
  <c r="J32" i="28" s="1"/>
  <c r="E32" i="28"/>
  <c r="H31" i="28" s="1"/>
  <c r="I31" i="28" s="1"/>
  <c r="J31" i="28" s="1"/>
  <c r="AT31" i="28"/>
  <c r="AP31" i="28"/>
  <c r="AA31" i="28"/>
  <c r="T31" i="28"/>
  <c r="K31" i="28"/>
  <c r="L31" i="28" s="1"/>
  <c r="E31" i="28"/>
  <c r="AT30" i="28"/>
  <c r="AS30" i="28"/>
  <c r="AR30" i="28"/>
  <c r="AP30" i="28"/>
  <c r="AA30" i="28"/>
  <c r="T30" i="28"/>
  <c r="H30" i="28"/>
  <c r="I30" i="28" s="1"/>
  <c r="J30" i="28" s="1"/>
  <c r="E30" i="28"/>
  <c r="H29" i="28" s="1"/>
  <c r="I29" i="28" s="1"/>
  <c r="J29" i="28" s="1"/>
  <c r="AT29" i="28"/>
  <c r="AR29" i="28"/>
  <c r="AP29" i="28"/>
  <c r="AA29" i="28"/>
  <c r="L29" i="28"/>
  <c r="K29" i="28"/>
  <c r="E29" i="28"/>
  <c r="H28" i="28" s="1"/>
  <c r="I28" i="28" s="1"/>
  <c r="J28" i="28" s="1"/>
  <c r="AT28" i="28"/>
  <c r="AS28" i="28"/>
  <c r="AR28" i="28"/>
  <c r="AP28" i="28"/>
  <c r="AA28" i="28"/>
  <c r="K28" i="28"/>
  <c r="L28" i="28" s="1"/>
  <c r="E28" i="28"/>
  <c r="H27" i="28" s="1"/>
  <c r="I27" i="28" s="1"/>
  <c r="J27" i="28" s="1"/>
  <c r="B28" i="28"/>
  <c r="AS36" i="28" s="1"/>
  <c r="AT27" i="28"/>
  <c r="AS27" i="28"/>
  <c r="AP27" i="28"/>
  <c r="AA27" i="28"/>
  <c r="E27" i="28"/>
  <c r="B27" i="28"/>
  <c r="T37" i="28" s="1"/>
  <c r="AT26" i="28"/>
  <c r="AS26" i="28"/>
  <c r="AP26" i="28"/>
  <c r="AA26" i="28"/>
  <c r="K26" i="28"/>
  <c r="L26" i="28" s="1"/>
  <c r="J26" i="28"/>
  <c r="I26" i="28"/>
  <c r="H26" i="28"/>
  <c r="B26" i="28"/>
  <c r="AR36" i="28" s="1"/>
  <c r="AW147" i="30"/>
  <c r="AS147" i="30"/>
  <c r="AG147" i="30"/>
  <c r="T147" i="30"/>
  <c r="AW146" i="30"/>
  <c r="AV146" i="30"/>
  <c r="AU146" i="30"/>
  <c r="AS146" i="30"/>
  <c r="AG146" i="30"/>
  <c r="AW145" i="30"/>
  <c r="AS145" i="30"/>
  <c r="AG145" i="30"/>
  <c r="AW144" i="30"/>
  <c r="AS144" i="30"/>
  <c r="AG144" i="30"/>
  <c r="T144" i="30"/>
  <c r="AW143" i="30"/>
  <c r="AV143" i="30"/>
  <c r="AU143" i="30"/>
  <c r="AS143" i="30"/>
  <c r="AG143" i="30"/>
  <c r="AW142" i="30"/>
  <c r="AV142" i="30"/>
  <c r="AS142" i="30"/>
  <c r="AG142" i="30"/>
  <c r="AW141" i="30"/>
  <c r="AS141" i="30"/>
  <c r="AG141" i="30"/>
  <c r="T141" i="30"/>
  <c r="AW140" i="30"/>
  <c r="AV140" i="30"/>
  <c r="AU140" i="30"/>
  <c r="AS140" i="30"/>
  <c r="AG140" i="30"/>
  <c r="T140" i="30"/>
  <c r="AW139" i="30"/>
  <c r="AV139" i="30"/>
  <c r="AS139" i="30"/>
  <c r="AG139" i="30"/>
  <c r="AW138" i="30"/>
  <c r="AS138" i="30"/>
  <c r="AG138" i="30"/>
  <c r="T138" i="30"/>
  <c r="B138" i="30"/>
  <c r="AV145" i="30" s="1"/>
  <c r="AW137" i="30"/>
  <c r="AV137" i="30"/>
  <c r="AU137" i="30"/>
  <c r="AS137" i="30"/>
  <c r="AG137" i="30"/>
  <c r="B137" i="30"/>
  <c r="T146" i="30" s="1"/>
  <c r="AW136" i="30"/>
  <c r="AS136" i="30"/>
  <c r="AG136" i="30"/>
  <c r="B136" i="30"/>
  <c r="AU142" i="30" s="1"/>
  <c r="AZ132" i="30"/>
  <c r="AW132" i="30"/>
  <c r="AS132" i="30"/>
  <c r="AG132" i="30"/>
  <c r="AZ131" i="30"/>
  <c r="AW131" i="30"/>
  <c r="AU131" i="30"/>
  <c r="AS131" i="30"/>
  <c r="AG131" i="30"/>
  <c r="AZ130" i="30"/>
  <c r="AW130" i="30"/>
  <c r="AU130" i="30"/>
  <c r="AS130" i="30"/>
  <c r="AG130" i="30"/>
  <c r="AZ129" i="30"/>
  <c r="AW129" i="30"/>
  <c r="AU129" i="30"/>
  <c r="AS129" i="30"/>
  <c r="AG129" i="30"/>
  <c r="AZ128" i="30"/>
  <c r="AW128" i="30"/>
  <c r="AU128" i="30"/>
  <c r="AS128" i="30"/>
  <c r="AG128" i="30"/>
  <c r="AZ127" i="30"/>
  <c r="AW127" i="30"/>
  <c r="AS127" i="30"/>
  <c r="AG127" i="30"/>
  <c r="AZ126" i="30"/>
  <c r="AW126" i="30"/>
  <c r="AS126" i="30"/>
  <c r="AG126" i="30"/>
  <c r="K126" i="30"/>
  <c r="L126" i="30" s="1"/>
  <c r="AZ125" i="30"/>
  <c r="AW125" i="30"/>
  <c r="AS125" i="30"/>
  <c r="AG125" i="30"/>
  <c r="T125" i="30"/>
  <c r="L125" i="30"/>
  <c r="K125" i="30"/>
  <c r="AZ124" i="30"/>
  <c r="AW124" i="30"/>
  <c r="AS124" i="30"/>
  <c r="AG124" i="30"/>
  <c r="T124" i="30"/>
  <c r="K124" i="30"/>
  <c r="L124" i="30" s="1"/>
  <c r="AZ123" i="30"/>
  <c r="AW123" i="30"/>
  <c r="AS123" i="30"/>
  <c r="AG123" i="30"/>
  <c r="T123" i="30"/>
  <c r="K123" i="30"/>
  <c r="L123" i="30" s="1"/>
  <c r="B123" i="30"/>
  <c r="AZ122" i="30"/>
  <c r="AW122" i="30"/>
  <c r="AS122" i="30"/>
  <c r="AG122" i="30"/>
  <c r="T122" i="30"/>
  <c r="B122" i="30"/>
  <c r="T130" i="30" s="1"/>
  <c r="AZ121" i="30"/>
  <c r="AW121" i="30"/>
  <c r="AU121" i="30"/>
  <c r="AS121" i="30"/>
  <c r="AG121" i="30"/>
  <c r="T121" i="30"/>
  <c r="K121" i="30"/>
  <c r="L121" i="30" s="1"/>
  <c r="B121" i="30"/>
  <c r="K131" i="30" s="1"/>
  <c r="L131" i="30" s="1"/>
  <c r="AW116" i="30"/>
  <c r="AS116" i="30"/>
  <c r="AG116" i="30"/>
  <c r="T116" i="30"/>
  <c r="AW115" i="30"/>
  <c r="AV115" i="30"/>
  <c r="AU115" i="30"/>
  <c r="AS115" i="30"/>
  <c r="AG115" i="30"/>
  <c r="T115" i="30"/>
  <c r="AW114" i="30"/>
  <c r="AV114" i="30"/>
  <c r="AS114" i="30"/>
  <c r="AG114" i="30"/>
  <c r="AW113" i="30"/>
  <c r="AS113" i="30"/>
  <c r="AG113" i="30"/>
  <c r="T113" i="30"/>
  <c r="AW112" i="30"/>
  <c r="AV112" i="30"/>
  <c r="AU112" i="30"/>
  <c r="AS112" i="30"/>
  <c r="AG112" i="30"/>
  <c r="T112" i="30"/>
  <c r="AW111" i="30"/>
  <c r="AU111" i="30"/>
  <c r="AS111" i="30"/>
  <c r="AG111" i="30"/>
  <c r="L111" i="30"/>
  <c r="K111" i="30"/>
  <c r="AW110" i="30"/>
  <c r="AV110" i="30"/>
  <c r="AS110" i="30"/>
  <c r="AG110" i="30"/>
  <c r="T110" i="30"/>
  <c r="AW109" i="30"/>
  <c r="AU109" i="30"/>
  <c r="AS109" i="30"/>
  <c r="AG109" i="30"/>
  <c r="AW108" i="30"/>
  <c r="AU108" i="30"/>
  <c r="AS108" i="30"/>
  <c r="AG108" i="30"/>
  <c r="L108" i="30"/>
  <c r="K108" i="30"/>
  <c r="AW107" i="30"/>
  <c r="AV107" i="30"/>
  <c r="AS107" i="30"/>
  <c r="AG107" i="30"/>
  <c r="T107" i="30"/>
  <c r="B107" i="30"/>
  <c r="AV116" i="30" s="1"/>
  <c r="AW106" i="30"/>
  <c r="AV106" i="30"/>
  <c r="AU106" i="30"/>
  <c r="AS106" i="30"/>
  <c r="AG106" i="30"/>
  <c r="T106" i="30"/>
  <c r="B106" i="30"/>
  <c r="T111" i="30" s="1"/>
  <c r="AW105" i="30"/>
  <c r="AV105" i="30"/>
  <c r="AS105" i="30"/>
  <c r="AG105" i="30"/>
  <c r="B105" i="30"/>
  <c r="AU114" i="30" s="1"/>
  <c r="AM100" i="30"/>
  <c r="T100" i="30"/>
  <c r="K100" i="30"/>
  <c r="L100" i="30" s="1"/>
  <c r="AM99" i="30"/>
  <c r="AL99" i="30"/>
  <c r="AK99" i="30"/>
  <c r="AM98" i="30"/>
  <c r="AK98" i="30"/>
  <c r="K98" i="30"/>
  <c r="L98" i="30" s="1"/>
  <c r="AM97" i="30"/>
  <c r="AK97" i="30"/>
  <c r="AM96" i="30"/>
  <c r="R96" i="30"/>
  <c r="K96" i="30"/>
  <c r="L96" i="30" s="1"/>
  <c r="AM95" i="30"/>
  <c r="T95" i="30"/>
  <c r="K95" i="30"/>
  <c r="L95" i="30" s="1"/>
  <c r="AM94" i="30"/>
  <c r="AL94" i="30"/>
  <c r="AK94" i="30"/>
  <c r="AM93" i="30"/>
  <c r="K93" i="30"/>
  <c r="L93" i="30" s="1"/>
  <c r="AM92" i="30"/>
  <c r="AK92" i="30"/>
  <c r="AM91" i="30"/>
  <c r="K91" i="30"/>
  <c r="L91" i="30" s="1"/>
  <c r="R91" i="30" s="1"/>
  <c r="B91" i="30"/>
  <c r="AL97" i="30" s="1"/>
  <c r="AM90" i="30"/>
  <c r="AK90" i="30"/>
  <c r="K90" i="30"/>
  <c r="L90" i="30" s="1"/>
  <c r="B90" i="30"/>
  <c r="T89" i="30" s="1"/>
  <c r="AM89" i="30"/>
  <c r="B89" i="30"/>
  <c r="AK96" i="30" s="1"/>
  <c r="AT84" i="30"/>
  <c r="AP84" i="30"/>
  <c r="AA84" i="30"/>
  <c r="AT83" i="30"/>
  <c r="AP83" i="30"/>
  <c r="AA83" i="30"/>
  <c r="AT82" i="30"/>
  <c r="AP82" i="30"/>
  <c r="AA82" i="30"/>
  <c r="AT81" i="30"/>
  <c r="AS81" i="30"/>
  <c r="AP81" i="30"/>
  <c r="AA81" i="30"/>
  <c r="AT80" i="30"/>
  <c r="AP80" i="30"/>
  <c r="AA80" i="30"/>
  <c r="AT79" i="30"/>
  <c r="AP79" i="30"/>
  <c r="AA79" i="30"/>
  <c r="AT78" i="30"/>
  <c r="AP78" i="30"/>
  <c r="AA78" i="30"/>
  <c r="AT77" i="30"/>
  <c r="AP77" i="30"/>
  <c r="AA77" i="30"/>
  <c r="AT76" i="30"/>
  <c r="AP76" i="30"/>
  <c r="AA76" i="30"/>
  <c r="AT75" i="30"/>
  <c r="AP75" i="30"/>
  <c r="AA75" i="30"/>
  <c r="B75" i="30"/>
  <c r="AS78" i="30" s="1"/>
  <c r="AT74" i="30"/>
  <c r="AP74" i="30"/>
  <c r="AA74" i="30"/>
  <c r="B74" i="30"/>
  <c r="AT73" i="30"/>
  <c r="AS73" i="30"/>
  <c r="AP73" i="30"/>
  <c r="AA73" i="30"/>
  <c r="B73" i="30"/>
  <c r="AT69" i="30"/>
  <c r="AP69" i="30"/>
  <c r="AD69" i="30"/>
  <c r="AA69" i="30"/>
  <c r="AT68" i="30"/>
  <c r="AS68" i="30"/>
  <c r="AP68" i="30"/>
  <c r="AD68" i="30"/>
  <c r="AA68" i="30"/>
  <c r="K68" i="30"/>
  <c r="L68" i="30" s="1"/>
  <c r="D68" i="30"/>
  <c r="E69" i="30" s="1"/>
  <c r="H68" i="30" s="1"/>
  <c r="I68" i="30" s="1"/>
  <c r="J68" i="30" s="1"/>
  <c r="AT67" i="30"/>
  <c r="AP67" i="30"/>
  <c r="AD67" i="30"/>
  <c r="AA67" i="30"/>
  <c r="T67" i="30"/>
  <c r="AT66" i="30"/>
  <c r="AP66" i="30"/>
  <c r="AD66" i="30"/>
  <c r="AA66" i="30"/>
  <c r="T66" i="30"/>
  <c r="D66" i="30"/>
  <c r="AT65" i="30"/>
  <c r="AR65" i="30"/>
  <c r="AP65" i="30"/>
  <c r="AD65" i="30"/>
  <c r="AA65" i="30"/>
  <c r="AT64" i="30"/>
  <c r="AP64" i="30"/>
  <c r="AD64" i="30"/>
  <c r="AA64" i="30"/>
  <c r="T64" i="30"/>
  <c r="AT63" i="30"/>
  <c r="AS63" i="30"/>
  <c r="AR63" i="30"/>
  <c r="AP63" i="30"/>
  <c r="AD63" i="30"/>
  <c r="AA63" i="30"/>
  <c r="AT62" i="30"/>
  <c r="AP62" i="30"/>
  <c r="AD62" i="30"/>
  <c r="AA62" i="30"/>
  <c r="K62" i="30"/>
  <c r="L62" i="30" s="1"/>
  <c r="AT61" i="30"/>
  <c r="AP61" i="30"/>
  <c r="AD61" i="30"/>
  <c r="AA61" i="30"/>
  <c r="D61" i="30"/>
  <c r="AT60" i="30"/>
  <c r="AP60" i="30"/>
  <c r="AD60" i="30"/>
  <c r="AA60" i="30"/>
  <c r="K60" i="30"/>
  <c r="L60" i="30" s="1"/>
  <c r="E60" i="30"/>
  <c r="H59" i="30" s="1"/>
  <c r="I59" i="30" s="1"/>
  <c r="J59" i="30" s="1"/>
  <c r="B60" i="30"/>
  <c r="AS62" i="30" s="1"/>
  <c r="AT59" i="30"/>
  <c r="AP59" i="30"/>
  <c r="AD59" i="30"/>
  <c r="AA59" i="30"/>
  <c r="T59" i="30"/>
  <c r="B59" i="30"/>
  <c r="T63" i="30" s="1"/>
  <c r="AT58" i="30"/>
  <c r="AS58" i="30"/>
  <c r="AP58" i="30"/>
  <c r="AD58" i="30"/>
  <c r="AA58" i="30"/>
  <c r="T58" i="30"/>
  <c r="B58" i="30"/>
  <c r="K67" i="30" s="1"/>
  <c r="L67" i="30" s="1"/>
  <c r="E54" i="30"/>
  <c r="H53" i="30" s="1"/>
  <c r="I53" i="30" s="1"/>
  <c r="J53" i="30" s="1"/>
  <c r="D54" i="30"/>
  <c r="D70" i="30" s="1"/>
  <c r="D85" i="30" s="1"/>
  <c r="D101" i="30" s="1"/>
  <c r="D117" i="30" s="1"/>
  <c r="D133" i="30" s="1"/>
  <c r="D148" i="30" s="1"/>
  <c r="AT53" i="30"/>
  <c r="AP53" i="30"/>
  <c r="AM53" i="30"/>
  <c r="AD53" i="30"/>
  <c r="AA53" i="30"/>
  <c r="D53" i="30"/>
  <c r="D69" i="30" s="1"/>
  <c r="AT52" i="30"/>
  <c r="AP52" i="30"/>
  <c r="AM52" i="30"/>
  <c r="AD52" i="30"/>
  <c r="AA52" i="30"/>
  <c r="T52" i="30"/>
  <c r="K52" i="30"/>
  <c r="L52" i="30" s="1"/>
  <c r="E52" i="30"/>
  <c r="H51" i="30" s="1"/>
  <c r="I51" i="30" s="1"/>
  <c r="J51" i="30" s="1"/>
  <c r="D52" i="30"/>
  <c r="E53" i="30" s="1"/>
  <c r="H52" i="30" s="1"/>
  <c r="I52" i="30" s="1"/>
  <c r="J52" i="30" s="1"/>
  <c r="AT51" i="30"/>
  <c r="AP51" i="30"/>
  <c r="AM51" i="30"/>
  <c r="AD51" i="30"/>
  <c r="AA51" i="30"/>
  <c r="T51" i="30"/>
  <c r="D51" i="30"/>
  <c r="D67" i="30" s="1"/>
  <c r="E68" i="30" s="1"/>
  <c r="H67" i="30" s="1"/>
  <c r="I67" i="30" s="1"/>
  <c r="J67" i="30" s="1"/>
  <c r="AT50" i="30"/>
  <c r="AR50" i="30"/>
  <c r="AP50" i="30"/>
  <c r="AM50" i="30"/>
  <c r="AD50" i="30"/>
  <c r="AA50" i="30"/>
  <c r="I50" i="30"/>
  <c r="J50" i="30" s="1"/>
  <c r="D50" i="30"/>
  <c r="E51" i="30" s="1"/>
  <c r="H50" i="30" s="1"/>
  <c r="AT49" i="30"/>
  <c r="AP49" i="30"/>
  <c r="AM49" i="30"/>
  <c r="AD49" i="30"/>
  <c r="AA49" i="30"/>
  <c r="T49" i="30"/>
  <c r="D49" i="30"/>
  <c r="D65" i="30" s="1"/>
  <c r="AT48" i="30"/>
  <c r="AP48" i="30"/>
  <c r="AM48" i="30"/>
  <c r="AD48" i="30"/>
  <c r="AA48" i="30"/>
  <c r="H48" i="30"/>
  <c r="I48" i="30" s="1"/>
  <c r="J48" i="30" s="1"/>
  <c r="E48" i="30"/>
  <c r="H47" i="30" s="1"/>
  <c r="I47" i="30" s="1"/>
  <c r="D48" i="30"/>
  <c r="E49" i="30" s="1"/>
  <c r="AT47" i="30"/>
  <c r="AP47" i="30"/>
  <c r="AM47" i="30"/>
  <c r="AD47" i="30"/>
  <c r="AA47" i="30"/>
  <c r="K47" i="30"/>
  <c r="L47" i="30" s="1"/>
  <c r="J47" i="30"/>
  <c r="D47" i="30"/>
  <c r="D63" i="30" s="1"/>
  <c r="AT46" i="30"/>
  <c r="AP46" i="30"/>
  <c r="AM46" i="30"/>
  <c r="AD46" i="30"/>
  <c r="AA46" i="30"/>
  <c r="T46" i="30"/>
  <c r="E46" i="30"/>
  <c r="H45" i="30" s="1"/>
  <c r="I45" i="30" s="1"/>
  <c r="J45" i="30" s="1"/>
  <c r="D46" i="30"/>
  <c r="AT45" i="30"/>
  <c r="AR45" i="30"/>
  <c r="AP45" i="30"/>
  <c r="AM45" i="30"/>
  <c r="AD45" i="30"/>
  <c r="AA45" i="30"/>
  <c r="D45" i="30"/>
  <c r="AT44" i="30"/>
  <c r="AP44" i="30"/>
  <c r="AM44" i="30"/>
  <c r="AD44" i="30"/>
  <c r="AA44" i="30"/>
  <c r="D44" i="30"/>
  <c r="D60" i="30" s="1"/>
  <c r="B44" i="30"/>
  <c r="AT43" i="30"/>
  <c r="AR43" i="30"/>
  <c r="AP43" i="30"/>
  <c r="AM43" i="30"/>
  <c r="AD43" i="30"/>
  <c r="AA43" i="30"/>
  <c r="D43" i="30"/>
  <c r="D59" i="30" s="1"/>
  <c r="D74" i="30" s="1"/>
  <c r="B43" i="30"/>
  <c r="T48" i="30" s="1"/>
  <c r="AT42" i="30"/>
  <c r="AP42" i="30"/>
  <c r="AM42" i="30"/>
  <c r="AD42" i="30"/>
  <c r="AA42" i="30"/>
  <c r="D42" i="30"/>
  <c r="E43" i="30" s="1"/>
  <c r="H42" i="30" s="1"/>
  <c r="I42" i="30" s="1"/>
  <c r="J42" i="30" s="1"/>
  <c r="B42" i="30"/>
  <c r="K49" i="30" s="1"/>
  <c r="L49" i="30" s="1"/>
  <c r="E38" i="30"/>
  <c r="H37" i="30" s="1"/>
  <c r="AT37" i="30"/>
  <c r="AR37" i="30"/>
  <c r="AP37" i="30"/>
  <c r="AM37" i="30"/>
  <c r="AD37" i="30"/>
  <c r="AA37" i="30"/>
  <c r="I37" i="30"/>
  <c r="J37" i="30" s="1"/>
  <c r="E37" i="30"/>
  <c r="AT36" i="30"/>
  <c r="AP36" i="30"/>
  <c r="AM36" i="30"/>
  <c r="AD36" i="30"/>
  <c r="AA36" i="30"/>
  <c r="H36" i="30"/>
  <c r="I36" i="30" s="1"/>
  <c r="J36" i="30" s="1"/>
  <c r="E36" i="30"/>
  <c r="AT35" i="30"/>
  <c r="AP35" i="30"/>
  <c r="AM35" i="30"/>
  <c r="AD35" i="30"/>
  <c r="AA35" i="30"/>
  <c r="T35" i="30"/>
  <c r="K35" i="30"/>
  <c r="L35" i="30" s="1"/>
  <c r="H35" i="30"/>
  <c r="I35" i="30" s="1"/>
  <c r="J35" i="30" s="1"/>
  <c r="E35" i="30"/>
  <c r="H34" i="30" s="1"/>
  <c r="I34" i="30" s="1"/>
  <c r="J34" i="30" s="1"/>
  <c r="AT34" i="30"/>
  <c r="AP34" i="30"/>
  <c r="AM34" i="30"/>
  <c r="AD34" i="30"/>
  <c r="AA34" i="30"/>
  <c r="T34" i="30"/>
  <c r="E34" i="30"/>
  <c r="AT33" i="30"/>
  <c r="AP33" i="30"/>
  <c r="AM33" i="30"/>
  <c r="AD33" i="30"/>
  <c r="AA33" i="30"/>
  <c r="T33" i="30"/>
  <c r="H33" i="30"/>
  <c r="I33" i="30" s="1"/>
  <c r="J33" i="30" s="1"/>
  <c r="E33" i="30"/>
  <c r="H32" i="30" s="1"/>
  <c r="I32" i="30" s="1"/>
  <c r="J32" i="30" s="1"/>
  <c r="AT32" i="30"/>
  <c r="AR32" i="30"/>
  <c r="AP32" i="30"/>
  <c r="AM32" i="30"/>
  <c r="AD32" i="30"/>
  <c r="AA32" i="30"/>
  <c r="E32" i="30"/>
  <c r="AT31" i="30"/>
  <c r="AP31" i="30"/>
  <c r="AM31" i="30"/>
  <c r="AD31" i="30"/>
  <c r="AA31" i="30"/>
  <c r="T31" i="30"/>
  <c r="H31" i="30"/>
  <c r="I31" i="30" s="1"/>
  <c r="J31" i="30" s="1"/>
  <c r="E31" i="30"/>
  <c r="AT30" i="30"/>
  <c r="AR30" i="30"/>
  <c r="AP30" i="30"/>
  <c r="AM30" i="30"/>
  <c r="AD30" i="30"/>
  <c r="AA30" i="30"/>
  <c r="K30" i="30"/>
  <c r="L30" i="30" s="1"/>
  <c r="I30" i="30"/>
  <c r="J30" i="30" s="1"/>
  <c r="H30" i="30"/>
  <c r="E30" i="30"/>
  <c r="AT29" i="30"/>
  <c r="AP29" i="30"/>
  <c r="AM29" i="30"/>
  <c r="AD29" i="30"/>
  <c r="AA29" i="30"/>
  <c r="R29" i="30"/>
  <c r="K29" i="30"/>
  <c r="L29" i="30" s="1"/>
  <c r="H29" i="30"/>
  <c r="I29" i="30" s="1"/>
  <c r="J29" i="30" s="1"/>
  <c r="E29" i="30"/>
  <c r="H28" i="30" s="1"/>
  <c r="I28" i="30" s="1"/>
  <c r="J28" i="30" s="1"/>
  <c r="AT28" i="30"/>
  <c r="AP28" i="30"/>
  <c r="AM28" i="30"/>
  <c r="AD28" i="30"/>
  <c r="AA28" i="30"/>
  <c r="T28" i="30"/>
  <c r="E28" i="30"/>
  <c r="B28" i="30"/>
  <c r="AT27" i="30"/>
  <c r="AR27" i="30"/>
  <c r="AP27" i="30"/>
  <c r="AM27" i="30"/>
  <c r="AD27" i="30"/>
  <c r="AA27" i="30"/>
  <c r="T27" i="30"/>
  <c r="H27" i="30"/>
  <c r="I27" i="30" s="1"/>
  <c r="J27" i="30" s="1"/>
  <c r="E27" i="30"/>
  <c r="B27" i="30"/>
  <c r="T30" i="30" s="1"/>
  <c r="AT26" i="30"/>
  <c r="AR26" i="30"/>
  <c r="AP26" i="30"/>
  <c r="AM26" i="30"/>
  <c r="AD26" i="30"/>
  <c r="AA26" i="30"/>
  <c r="T26" i="30"/>
  <c r="K26" i="30"/>
  <c r="L26" i="30" s="1"/>
  <c r="I26" i="30"/>
  <c r="J26" i="30" s="1"/>
  <c r="H26" i="30"/>
  <c r="B26" i="30"/>
  <c r="K34" i="30" s="1"/>
  <c r="L34" i="30" s="1"/>
  <c r="AW147" i="15"/>
  <c r="AV147" i="15"/>
  <c r="AS147" i="15"/>
  <c r="AG147" i="15"/>
  <c r="AW146" i="15"/>
  <c r="AS146" i="15"/>
  <c r="AG146" i="15"/>
  <c r="T146" i="15"/>
  <c r="AW145" i="15"/>
  <c r="AV145" i="15"/>
  <c r="AU145" i="15"/>
  <c r="AS145" i="15"/>
  <c r="AG145" i="15"/>
  <c r="AW144" i="15"/>
  <c r="AV144" i="15"/>
  <c r="AS144" i="15"/>
  <c r="AG144" i="15"/>
  <c r="AW143" i="15"/>
  <c r="AS143" i="15"/>
  <c r="AG143" i="15"/>
  <c r="T143" i="15"/>
  <c r="AW142" i="15"/>
  <c r="AV142" i="15"/>
  <c r="AU142" i="15"/>
  <c r="AS142" i="15"/>
  <c r="AG142" i="15"/>
  <c r="T142" i="15"/>
  <c r="AW141" i="15"/>
  <c r="AV141" i="15"/>
  <c r="AU141" i="15"/>
  <c r="AS141" i="15"/>
  <c r="AG141" i="15"/>
  <c r="L141" i="15"/>
  <c r="K141" i="15"/>
  <c r="AW140" i="15"/>
  <c r="AV140" i="15"/>
  <c r="AS140" i="15"/>
  <c r="AG140" i="15"/>
  <c r="AW139" i="15"/>
  <c r="AV139" i="15"/>
  <c r="AU139" i="15"/>
  <c r="AS139" i="15"/>
  <c r="AG139" i="15"/>
  <c r="T139" i="15"/>
  <c r="AW138" i="15"/>
  <c r="AV138" i="15"/>
  <c r="AU138" i="15"/>
  <c r="AS138" i="15"/>
  <c r="AG138" i="15"/>
  <c r="K138" i="15"/>
  <c r="L138" i="15" s="1"/>
  <c r="B138" i="15"/>
  <c r="AV146" i="15" s="1"/>
  <c r="AW137" i="15"/>
  <c r="AS137" i="15"/>
  <c r="AG137" i="15"/>
  <c r="T137" i="15"/>
  <c r="B137" i="15"/>
  <c r="T145" i="15" s="1"/>
  <c r="AW136" i="15"/>
  <c r="AV136" i="15"/>
  <c r="AU136" i="15"/>
  <c r="AS136" i="15"/>
  <c r="AG136" i="15"/>
  <c r="K136" i="15"/>
  <c r="L136" i="15" s="1"/>
  <c r="B136" i="15"/>
  <c r="AU147" i="15" s="1"/>
  <c r="AZ132" i="15"/>
  <c r="AW132" i="15"/>
  <c r="AS132" i="15"/>
  <c r="AG132" i="15"/>
  <c r="T132" i="15"/>
  <c r="AZ131" i="15"/>
  <c r="AW131" i="15"/>
  <c r="AS131" i="15"/>
  <c r="AG131" i="15"/>
  <c r="K131" i="15"/>
  <c r="L131" i="15" s="1"/>
  <c r="AZ130" i="15"/>
  <c r="AW130" i="15"/>
  <c r="AS130" i="15"/>
  <c r="AG130" i="15"/>
  <c r="T130" i="15"/>
  <c r="AZ129" i="15"/>
  <c r="AW129" i="15"/>
  <c r="AV129" i="15"/>
  <c r="AS129" i="15"/>
  <c r="AG129" i="15"/>
  <c r="AZ128" i="15"/>
  <c r="AW128" i="15"/>
  <c r="AU128" i="15"/>
  <c r="AS128" i="15"/>
  <c r="AG128" i="15"/>
  <c r="L128" i="15"/>
  <c r="K128" i="15"/>
  <c r="AZ127" i="15"/>
  <c r="AW127" i="15"/>
  <c r="AU127" i="15"/>
  <c r="AS127" i="15"/>
  <c r="AG127" i="15"/>
  <c r="T127" i="15"/>
  <c r="AZ126" i="15"/>
  <c r="AW126" i="15"/>
  <c r="AS126" i="15"/>
  <c r="AG126" i="15"/>
  <c r="AZ125" i="15"/>
  <c r="AW125" i="15"/>
  <c r="AV125" i="15"/>
  <c r="AS125" i="15"/>
  <c r="AG125" i="15"/>
  <c r="AZ124" i="15"/>
  <c r="AW124" i="15"/>
  <c r="AV124" i="15"/>
  <c r="AS124" i="15"/>
  <c r="AG124" i="15"/>
  <c r="AZ123" i="15"/>
  <c r="AW123" i="15"/>
  <c r="AU123" i="15"/>
  <c r="AS123" i="15"/>
  <c r="AG123" i="15"/>
  <c r="K123" i="15"/>
  <c r="L123" i="15" s="1"/>
  <c r="B123" i="15"/>
  <c r="AV126" i="15" s="1"/>
  <c r="AZ122" i="15"/>
  <c r="AW122" i="15"/>
  <c r="AV122" i="15"/>
  <c r="AU122" i="15"/>
  <c r="AS122" i="15"/>
  <c r="AG122" i="15"/>
  <c r="L122" i="15"/>
  <c r="K122" i="15"/>
  <c r="B122" i="15"/>
  <c r="T129" i="15" s="1"/>
  <c r="AZ121" i="15"/>
  <c r="AW121" i="15"/>
  <c r="AU121" i="15"/>
  <c r="AS121" i="15"/>
  <c r="AG121" i="15"/>
  <c r="T121" i="15"/>
  <c r="K121" i="15"/>
  <c r="L121" i="15" s="1"/>
  <c r="B121" i="15"/>
  <c r="AU124" i="15" s="1"/>
  <c r="AW116" i="15"/>
  <c r="AV116" i="15"/>
  <c r="AS116" i="15"/>
  <c r="AG116" i="15"/>
  <c r="AW115" i="15"/>
  <c r="AV115" i="15"/>
  <c r="AS115" i="15"/>
  <c r="AG115" i="15"/>
  <c r="T115" i="15"/>
  <c r="AW114" i="15"/>
  <c r="AV114" i="15"/>
  <c r="AS114" i="15"/>
  <c r="AG114" i="15"/>
  <c r="T114" i="15"/>
  <c r="AW113" i="15"/>
  <c r="AV113" i="15"/>
  <c r="AS113" i="15"/>
  <c r="AG113" i="15"/>
  <c r="AW112" i="15"/>
  <c r="AV112" i="15"/>
  <c r="AS112" i="15"/>
  <c r="AG112" i="15"/>
  <c r="T112" i="15"/>
  <c r="AW111" i="15"/>
  <c r="AS111" i="15"/>
  <c r="AG111" i="15"/>
  <c r="T111" i="15"/>
  <c r="AW110" i="15"/>
  <c r="AS110" i="15"/>
  <c r="AG110" i="15"/>
  <c r="T110" i="15"/>
  <c r="AW109" i="15"/>
  <c r="AV109" i="15"/>
  <c r="AS109" i="15"/>
  <c r="AG109" i="15"/>
  <c r="AW108" i="15"/>
  <c r="AS108" i="15"/>
  <c r="AG108" i="15"/>
  <c r="T108" i="15"/>
  <c r="AW107" i="15"/>
  <c r="AU107" i="15"/>
  <c r="AS107" i="15"/>
  <c r="AG107" i="15"/>
  <c r="T107" i="15"/>
  <c r="B107" i="15"/>
  <c r="AV111" i="15" s="1"/>
  <c r="AW106" i="15"/>
  <c r="AV106" i="15"/>
  <c r="AS106" i="15"/>
  <c r="AG106" i="15"/>
  <c r="T106" i="15"/>
  <c r="B106" i="15"/>
  <c r="T116" i="15" s="1"/>
  <c r="AW105" i="15"/>
  <c r="AV105" i="15"/>
  <c r="AS105" i="15"/>
  <c r="AG105" i="15"/>
  <c r="T105" i="15"/>
  <c r="B105" i="15"/>
  <c r="AM100" i="15"/>
  <c r="AM99" i="15"/>
  <c r="AM98" i="15"/>
  <c r="AK98" i="15"/>
  <c r="K98" i="15"/>
  <c r="L98" i="15" s="1"/>
  <c r="R98" i="15" s="1"/>
  <c r="AM97" i="15"/>
  <c r="AL97" i="15"/>
  <c r="T97" i="15"/>
  <c r="AM96" i="15"/>
  <c r="AK96" i="15"/>
  <c r="K96" i="15"/>
  <c r="L96" i="15" s="1"/>
  <c r="R96" i="15" s="1"/>
  <c r="AM95" i="15"/>
  <c r="AM94" i="15"/>
  <c r="K94" i="15"/>
  <c r="L94" i="15" s="1"/>
  <c r="AM93" i="15"/>
  <c r="AL93" i="15"/>
  <c r="T93" i="15"/>
  <c r="K93" i="15"/>
  <c r="L93" i="15" s="1"/>
  <c r="AM92" i="15"/>
  <c r="T92" i="15"/>
  <c r="AM91" i="15"/>
  <c r="AK91" i="15"/>
  <c r="K91" i="15"/>
  <c r="L91" i="15" s="1"/>
  <c r="R91" i="15" s="1"/>
  <c r="B91" i="15"/>
  <c r="AL92" i="15" s="1"/>
  <c r="AM90" i="15"/>
  <c r="AK90" i="15"/>
  <c r="B90" i="15"/>
  <c r="T96" i="15" s="1"/>
  <c r="AM89" i="15"/>
  <c r="AK89" i="15"/>
  <c r="T89" i="15"/>
  <c r="B89" i="15"/>
  <c r="K99" i="15" s="1"/>
  <c r="L99" i="15" s="1"/>
  <c r="AT84" i="15"/>
  <c r="AP84" i="15"/>
  <c r="AA84" i="15"/>
  <c r="K84" i="15"/>
  <c r="L84" i="15" s="1"/>
  <c r="AT83" i="15"/>
  <c r="AP83" i="15"/>
  <c r="AA83" i="15"/>
  <c r="L83" i="15"/>
  <c r="K83" i="15"/>
  <c r="AT82" i="15"/>
  <c r="AS82" i="15"/>
  <c r="AP82" i="15"/>
  <c r="AA82" i="15"/>
  <c r="AT81" i="15"/>
  <c r="AP81" i="15"/>
  <c r="AA81" i="15"/>
  <c r="K81" i="15"/>
  <c r="L81" i="15" s="1"/>
  <c r="AT80" i="15"/>
  <c r="AP80" i="15"/>
  <c r="AA80" i="15"/>
  <c r="T80" i="15"/>
  <c r="K80" i="15"/>
  <c r="L80" i="15" s="1"/>
  <c r="AT79" i="15"/>
  <c r="AR79" i="15"/>
  <c r="AP79" i="15"/>
  <c r="AA79" i="15"/>
  <c r="AT78" i="15"/>
  <c r="AR78" i="15"/>
  <c r="AP78" i="15"/>
  <c r="AA78" i="15"/>
  <c r="AT77" i="15"/>
  <c r="AR77" i="15"/>
  <c r="AP77" i="15"/>
  <c r="AA77" i="15"/>
  <c r="T77" i="15"/>
  <c r="L77" i="15"/>
  <c r="K77" i="15"/>
  <c r="AT76" i="15"/>
  <c r="AR76" i="15"/>
  <c r="AP76" i="15"/>
  <c r="AA76" i="15"/>
  <c r="T76" i="15"/>
  <c r="L76" i="15"/>
  <c r="R76" i="15" s="1"/>
  <c r="K76" i="15"/>
  <c r="AT75" i="15"/>
  <c r="AR75" i="15"/>
  <c r="AP75" i="15"/>
  <c r="AA75" i="15"/>
  <c r="T75" i="15"/>
  <c r="L75" i="15"/>
  <c r="K75" i="15"/>
  <c r="B75" i="15"/>
  <c r="AS77" i="15" s="1"/>
  <c r="AT74" i="15"/>
  <c r="AS74" i="15"/>
  <c r="AR74" i="15"/>
  <c r="AP74" i="15"/>
  <c r="AA74" i="15"/>
  <c r="T74" i="15"/>
  <c r="L74" i="15"/>
  <c r="K74" i="15"/>
  <c r="B74" i="15"/>
  <c r="T83" i="15" s="1"/>
  <c r="AT73" i="15"/>
  <c r="AR73" i="15"/>
  <c r="AP73" i="15"/>
  <c r="AA73" i="15"/>
  <c r="T73" i="15"/>
  <c r="B73" i="15"/>
  <c r="AT69" i="15"/>
  <c r="AS69" i="15"/>
  <c r="AP69" i="15"/>
  <c r="AD69" i="15"/>
  <c r="AA69" i="15"/>
  <c r="K69" i="15"/>
  <c r="L69" i="15" s="1"/>
  <c r="AT68" i="15"/>
  <c r="AS68" i="15"/>
  <c r="AP68" i="15"/>
  <c r="AD68" i="15"/>
  <c r="AA68" i="15"/>
  <c r="AT67" i="15"/>
  <c r="AR67" i="15"/>
  <c r="AP67" i="15"/>
  <c r="AD67" i="15"/>
  <c r="AA67" i="15"/>
  <c r="K67" i="15"/>
  <c r="L67" i="15" s="1"/>
  <c r="AT66" i="15"/>
  <c r="AS66" i="15"/>
  <c r="AP66" i="15"/>
  <c r="AD66" i="15"/>
  <c r="AA66" i="15"/>
  <c r="D66" i="15"/>
  <c r="D81" i="15" s="1"/>
  <c r="AT65" i="15"/>
  <c r="AP65" i="15"/>
  <c r="AD65" i="15"/>
  <c r="AA65" i="15"/>
  <c r="K65" i="15"/>
  <c r="AT64" i="15"/>
  <c r="AR64" i="15"/>
  <c r="AP64" i="15"/>
  <c r="AD64" i="15"/>
  <c r="AA64" i="15"/>
  <c r="D64" i="15"/>
  <c r="AT63" i="15"/>
  <c r="AR63" i="15"/>
  <c r="AP63" i="15"/>
  <c r="AD63" i="15"/>
  <c r="AA63" i="15"/>
  <c r="L63" i="15"/>
  <c r="K63" i="15"/>
  <c r="AT62" i="15"/>
  <c r="AR62" i="15"/>
  <c r="AP62" i="15"/>
  <c r="AD62" i="15"/>
  <c r="AA62" i="15"/>
  <c r="T62" i="15"/>
  <c r="E62" i="15"/>
  <c r="H61" i="15" s="1"/>
  <c r="I61" i="15" s="1"/>
  <c r="J61" i="15" s="1"/>
  <c r="AT61" i="15"/>
  <c r="AS61" i="15"/>
  <c r="AR61" i="15"/>
  <c r="AP61" i="15"/>
  <c r="AD61" i="15"/>
  <c r="AA61" i="15"/>
  <c r="K61" i="15"/>
  <c r="L61" i="15" s="1"/>
  <c r="R61" i="15" s="1"/>
  <c r="AT60" i="15"/>
  <c r="AP60" i="15"/>
  <c r="AD60" i="15"/>
  <c r="AA60" i="15"/>
  <c r="K60" i="15"/>
  <c r="L60" i="15" s="1"/>
  <c r="B60" i="15"/>
  <c r="AS63" i="15" s="1"/>
  <c r="AT59" i="15"/>
  <c r="AR59" i="15"/>
  <c r="AP59" i="15"/>
  <c r="AD59" i="15"/>
  <c r="AA59" i="15"/>
  <c r="K59" i="15"/>
  <c r="D59" i="15"/>
  <c r="B59" i="15"/>
  <c r="T67" i="15" s="1"/>
  <c r="AT58" i="15"/>
  <c r="AS58" i="15"/>
  <c r="AR58" i="15"/>
  <c r="AP58" i="15"/>
  <c r="AD58" i="15"/>
  <c r="AA58" i="15"/>
  <c r="O58" i="15"/>
  <c r="L58" i="15"/>
  <c r="R58" i="15" s="1"/>
  <c r="K58" i="15"/>
  <c r="B58" i="15"/>
  <c r="AR66" i="15" s="1"/>
  <c r="D54" i="15"/>
  <c r="D70" i="15" s="1"/>
  <c r="D85" i="15" s="1"/>
  <c r="D101" i="15" s="1"/>
  <c r="D117" i="15" s="1"/>
  <c r="D133" i="15" s="1"/>
  <c r="D148" i="15" s="1"/>
  <c r="AT53" i="15"/>
  <c r="AS53" i="15"/>
  <c r="AR53" i="15"/>
  <c r="AP53" i="15"/>
  <c r="AM53" i="15"/>
  <c r="AD53" i="15"/>
  <c r="AA53" i="15"/>
  <c r="K53" i="15"/>
  <c r="L53" i="15" s="1"/>
  <c r="E53" i="15"/>
  <c r="H52" i="15" s="1"/>
  <c r="I52" i="15" s="1"/>
  <c r="J52" i="15" s="1"/>
  <c r="D53" i="15"/>
  <c r="D69" i="15" s="1"/>
  <c r="AT52" i="15"/>
  <c r="AS52" i="15"/>
  <c r="AP52" i="15"/>
  <c r="AM52" i="15"/>
  <c r="AD52" i="15"/>
  <c r="AA52" i="15"/>
  <c r="T52" i="15"/>
  <c r="K52" i="15"/>
  <c r="L52" i="15" s="1"/>
  <c r="D52" i="15"/>
  <c r="D68" i="15" s="1"/>
  <c r="D83" i="15" s="1"/>
  <c r="AT51" i="15"/>
  <c r="AS51" i="15"/>
  <c r="AP51" i="15"/>
  <c r="AM51" i="15"/>
  <c r="AD51" i="15"/>
  <c r="AA51" i="15"/>
  <c r="T51" i="15"/>
  <c r="D51" i="15"/>
  <c r="AT50" i="15"/>
  <c r="AR50" i="15"/>
  <c r="AP50" i="15"/>
  <c r="AM50" i="15"/>
  <c r="AD50" i="15"/>
  <c r="AA50" i="15"/>
  <c r="D50" i="15"/>
  <c r="E51" i="15" s="1"/>
  <c r="H50" i="15" s="1"/>
  <c r="I50" i="15" s="1"/>
  <c r="J50" i="15" s="1"/>
  <c r="AT49" i="15"/>
  <c r="AS49" i="15"/>
  <c r="AP49" i="15"/>
  <c r="AM49" i="15"/>
  <c r="AD49" i="15"/>
  <c r="AA49" i="15"/>
  <c r="K49" i="15"/>
  <c r="L49" i="15" s="1"/>
  <c r="D49" i="15"/>
  <c r="E50" i="15" s="1"/>
  <c r="H49" i="15" s="1"/>
  <c r="I49" i="15" s="1"/>
  <c r="J49" i="15" s="1"/>
  <c r="AT48" i="15"/>
  <c r="AS48" i="15"/>
  <c r="AP48" i="15"/>
  <c r="AM48" i="15"/>
  <c r="AD48" i="15"/>
  <c r="AA48" i="15"/>
  <c r="K48" i="15"/>
  <c r="L48" i="15" s="1"/>
  <c r="D48" i="15"/>
  <c r="E49" i="15" s="1"/>
  <c r="H48" i="15" s="1"/>
  <c r="I48" i="15" s="1"/>
  <c r="J48" i="15" s="1"/>
  <c r="AT47" i="15"/>
  <c r="AR47" i="15"/>
  <c r="AP47" i="15"/>
  <c r="AM47" i="15"/>
  <c r="AD47" i="15"/>
  <c r="AA47" i="15"/>
  <c r="T47" i="15"/>
  <c r="D47" i="15"/>
  <c r="AT46" i="15"/>
  <c r="AS46" i="15"/>
  <c r="AR46" i="15"/>
  <c r="AP46" i="15"/>
  <c r="AM46" i="15"/>
  <c r="AD46" i="15"/>
  <c r="AA46" i="15"/>
  <c r="D46" i="15"/>
  <c r="E47" i="15" s="1"/>
  <c r="H46" i="15" s="1"/>
  <c r="I46" i="15" s="1"/>
  <c r="J46" i="15" s="1"/>
  <c r="AT45" i="15"/>
  <c r="AS45" i="15"/>
  <c r="AP45" i="15"/>
  <c r="AM45" i="15"/>
  <c r="AD45" i="15"/>
  <c r="AA45" i="15"/>
  <c r="E45" i="15"/>
  <c r="D45" i="15"/>
  <c r="D61" i="15" s="1"/>
  <c r="D76" i="15" s="1"/>
  <c r="AT44" i="15"/>
  <c r="AS44" i="15"/>
  <c r="AP44" i="15"/>
  <c r="AM44" i="15"/>
  <c r="AD44" i="15"/>
  <c r="AA44" i="15"/>
  <c r="L44" i="15"/>
  <c r="K44" i="15"/>
  <c r="H44" i="15"/>
  <c r="I44" i="15" s="1"/>
  <c r="J44" i="15" s="1"/>
  <c r="E44" i="15"/>
  <c r="H43" i="15" s="1"/>
  <c r="I43" i="15" s="1"/>
  <c r="J43" i="15" s="1"/>
  <c r="D44" i="15"/>
  <c r="D60" i="15" s="1"/>
  <c r="E61" i="15" s="1"/>
  <c r="H60" i="15" s="1"/>
  <c r="I60" i="15" s="1"/>
  <c r="J60" i="15" s="1"/>
  <c r="B44" i="15"/>
  <c r="AS50" i="15" s="1"/>
  <c r="AT43" i="15"/>
  <c r="AS43" i="15"/>
  <c r="AP43" i="15"/>
  <c r="AM43" i="15"/>
  <c r="AD43" i="15"/>
  <c r="AA43" i="15"/>
  <c r="T43" i="15"/>
  <c r="R43" i="15"/>
  <c r="L43" i="15"/>
  <c r="K43" i="15"/>
  <c r="D43" i="15"/>
  <c r="B43" i="15"/>
  <c r="T49" i="15" s="1"/>
  <c r="AT42" i="15"/>
  <c r="AS42" i="15"/>
  <c r="AP42" i="15"/>
  <c r="AM42" i="15"/>
  <c r="AD42" i="15"/>
  <c r="AA42" i="15"/>
  <c r="L42" i="15"/>
  <c r="K42" i="15"/>
  <c r="D42" i="15"/>
  <c r="D58" i="15" s="1"/>
  <c r="B42" i="15"/>
  <c r="K50" i="15" s="1"/>
  <c r="L50" i="15" s="1"/>
  <c r="R50" i="15" s="1"/>
  <c r="E38" i="15"/>
  <c r="AT37" i="15"/>
  <c r="AP37" i="15"/>
  <c r="AM37" i="15"/>
  <c r="AD37" i="15"/>
  <c r="AA37" i="15"/>
  <c r="H37" i="15"/>
  <c r="I37" i="15" s="1"/>
  <c r="J37" i="15" s="1"/>
  <c r="E37" i="15"/>
  <c r="AT36" i="15"/>
  <c r="AS36" i="15"/>
  <c r="AP36" i="15"/>
  <c r="AM36" i="15"/>
  <c r="AD36" i="15"/>
  <c r="AA36" i="15"/>
  <c r="H36" i="15"/>
  <c r="I36" i="15" s="1"/>
  <c r="J36" i="15" s="1"/>
  <c r="E36" i="15"/>
  <c r="H35" i="15" s="1"/>
  <c r="I35" i="15" s="1"/>
  <c r="J35" i="15" s="1"/>
  <c r="AT35" i="15"/>
  <c r="AS35" i="15"/>
  <c r="AP35" i="15"/>
  <c r="AM35" i="15"/>
  <c r="AD35" i="15"/>
  <c r="AA35" i="15"/>
  <c r="T35" i="15"/>
  <c r="E35" i="15"/>
  <c r="AT34" i="15"/>
  <c r="AS34" i="15"/>
  <c r="AP34" i="15"/>
  <c r="AM34" i="15"/>
  <c r="AD34" i="15"/>
  <c r="AA34" i="15"/>
  <c r="H34" i="15"/>
  <c r="I34" i="15" s="1"/>
  <c r="J34" i="15" s="1"/>
  <c r="E34" i="15"/>
  <c r="H33" i="15" s="1"/>
  <c r="I33" i="15" s="1"/>
  <c r="AT33" i="15"/>
  <c r="AS33" i="15"/>
  <c r="AP33" i="15"/>
  <c r="AM33" i="15"/>
  <c r="AD33" i="15"/>
  <c r="AA33" i="15"/>
  <c r="J33" i="15"/>
  <c r="E33" i="15"/>
  <c r="AT32" i="15"/>
  <c r="AS32" i="15"/>
  <c r="AP32" i="15"/>
  <c r="AM32" i="15"/>
  <c r="AD32" i="15"/>
  <c r="AA32" i="15"/>
  <c r="T32" i="15"/>
  <c r="J32" i="15"/>
  <c r="I32" i="15"/>
  <c r="H32" i="15"/>
  <c r="E32" i="15"/>
  <c r="AT31" i="15"/>
  <c r="AS31" i="15"/>
  <c r="AP31" i="15"/>
  <c r="AM31" i="15"/>
  <c r="AD31" i="15"/>
  <c r="AA31" i="15"/>
  <c r="T31" i="15"/>
  <c r="J31" i="15"/>
  <c r="H31" i="15"/>
  <c r="I31" i="15" s="1"/>
  <c r="E31" i="15"/>
  <c r="AT30" i="15"/>
  <c r="AS30" i="15"/>
  <c r="AP30" i="15"/>
  <c r="AM30" i="15"/>
  <c r="AD30" i="15"/>
  <c r="AA30" i="15"/>
  <c r="I30" i="15"/>
  <c r="J30" i="15" s="1"/>
  <c r="H30" i="15"/>
  <c r="E30" i="15"/>
  <c r="AT29" i="15"/>
  <c r="AS29" i="15"/>
  <c r="AP29" i="15"/>
  <c r="AM29" i="15"/>
  <c r="AD29" i="15"/>
  <c r="AA29" i="15"/>
  <c r="T29" i="15"/>
  <c r="J29" i="15"/>
  <c r="I29" i="15"/>
  <c r="H29" i="15"/>
  <c r="E29" i="15"/>
  <c r="H28" i="15" s="1"/>
  <c r="I28" i="15" s="1"/>
  <c r="J28" i="15" s="1"/>
  <c r="AT28" i="15"/>
  <c r="AS28" i="15"/>
  <c r="AP28" i="15"/>
  <c r="AM28" i="15"/>
  <c r="AD28" i="15"/>
  <c r="AA28" i="15"/>
  <c r="E28" i="15"/>
  <c r="H27" i="15" s="1"/>
  <c r="I27" i="15" s="1"/>
  <c r="J27" i="15" s="1"/>
  <c r="B28" i="15"/>
  <c r="AS37" i="15" s="1"/>
  <c r="AT27" i="15"/>
  <c r="AS27" i="15"/>
  <c r="AP27" i="15"/>
  <c r="AM27" i="15"/>
  <c r="AD27" i="15"/>
  <c r="AA27" i="15"/>
  <c r="T27" i="15"/>
  <c r="E27" i="15"/>
  <c r="H26" i="15" s="1"/>
  <c r="I26" i="15" s="1"/>
  <c r="J26" i="15" s="1"/>
  <c r="B27" i="15"/>
  <c r="T34" i="15" s="1"/>
  <c r="AT26" i="15"/>
  <c r="AS26" i="15"/>
  <c r="AP26" i="15"/>
  <c r="AM26" i="15"/>
  <c r="AD26" i="15"/>
  <c r="AA26" i="15"/>
  <c r="T26" i="15"/>
  <c r="B26" i="15"/>
  <c r="AR28" i="15" s="1"/>
  <c r="AW147" i="29"/>
  <c r="AS147" i="29"/>
  <c r="AG147" i="29"/>
  <c r="AW146" i="29"/>
  <c r="AU146" i="29"/>
  <c r="AS146" i="29"/>
  <c r="AG146" i="29"/>
  <c r="AW145" i="29"/>
  <c r="AU145" i="29"/>
  <c r="AS145" i="29"/>
  <c r="AG145" i="29"/>
  <c r="K145" i="29"/>
  <c r="L145" i="29" s="1"/>
  <c r="AW144" i="29"/>
  <c r="AS144" i="29"/>
  <c r="AG144" i="29"/>
  <c r="AW143" i="29"/>
  <c r="AU143" i="29"/>
  <c r="AS143" i="29"/>
  <c r="AG143" i="29"/>
  <c r="AW142" i="29"/>
  <c r="AS142" i="29"/>
  <c r="AG142" i="29"/>
  <c r="AW141" i="29"/>
  <c r="AS141" i="29"/>
  <c r="AG141" i="29"/>
  <c r="K141" i="29"/>
  <c r="L141" i="29" s="1"/>
  <c r="AW140" i="29"/>
  <c r="AV140" i="29"/>
  <c r="AS140" i="29"/>
  <c r="AG140" i="29"/>
  <c r="AW139" i="29"/>
  <c r="AS139" i="29"/>
  <c r="AG139" i="29"/>
  <c r="AW138" i="29"/>
  <c r="AS138" i="29"/>
  <c r="AG138" i="29"/>
  <c r="K138" i="29"/>
  <c r="L138" i="29" s="1"/>
  <c r="B138" i="29"/>
  <c r="AV142" i="29" s="1"/>
  <c r="AW137" i="29"/>
  <c r="AU137" i="29"/>
  <c r="AS137" i="29"/>
  <c r="AG137" i="29"/>
  <c r="B137" i="29"/>
  <c r="AW136" i="29"/>
  <c r="AU136" i="29"/>
  <c r="AS136" i="29"/>
  <c r="AG136" i="29"/>
  <c r="K136" i="29"/>
  <c r="L136" i="29" s="1"/>
  <c r="B136" i="29"/>
  <c r="AU142" i="29" s="1"/>
  <c r="AZ132" i="29"/>
  <c r="AW132" i="29"/>
  <c r="AV132" i="29"/>
  <c r="AS132" i="29"/>
  <c r="AG132" i="29"/>
  <c r="T132" i="29"/>
  <c r="AZ131" i="29"/>
  <c r="AW131" i="29"/>
  <c r="AV131" i="29"/>
  <c r="AS131" i="29"/>
  <c r="AG131" i="29"/>
  <c r="AZ130" i="29"/>
  <c r="AW130" i="29"/>
  <c r="AS130" i="29"/>
  <c r="AG130" i="29"/>
  <c r="AZ129" i="29"/>
  <c r="AW129" i="29"/>
  <c r="AV129" i="29"/>
  <c r="AS129" i="29"/>
  <c r="AG129" i="29"/>
  <c r="AZ128" i="29"/>
  <c r="AW128" i="29"/>
  <c r="AV128" i="29"/>
  <c r="AU128" i="29"/>
  <c r="AS128" i="29"/>
  <c r="AG128" i="29"/>
  <c r="T128" i="29"/>
  <c r="AZ127" i="29"/>
  <c r="AW127" i="29"/>
  <c r="AS127" i="29"/>
  <c r="AG127" i="29"/>
  <c r="AZ126" i="29"/>
  <c r="AW126" i="29"/>
  <c r="AV126" i="29"/>
  <c r="AS126" i="29"/>
  <c r="AG126" i="29"/>
  <c r="AZ125" i="29"/>
  <c r="AW125" i="29"/>
  <c r="AV125" i="29"/>
  <c r="AS125" i="29"/>
  <c r="AG125" i="29"/>
  <c r="AZ124" i="29"/>
  <c r="AW124" i="29"/>
  <c r="AS124" i="29"/>
  <c r="AG124" i="29"/>
  <c r="T124" i="29"/>
  <c r="AZ123" i="29"/>
  <c r="AW123" i="29"/>
  <c r="AV123" i="29"/>
  <c r="AU123" i="29"/>
  <c r="AS123" i="29"/>
  <c r="AG123" i="29"/>
  <c r="T123" i="29"/>
  <c r="K123" i="29"/>
  <c r="L123" i="29" s="1"/>
  <c r="B123" i="29"/>
  <c r="AV127" i="29" s="1"/>
  <c r="AZ122" i="29"/>
  <c r="AW122" i="29"/>
  <c r="AV122" i="29"/>
  <c r="AS122" i="29"/>
  <c r="AG122" i="29"/>
  <c r="B122" i="29"/>
  <c r="T130" i="29" s="1"/>
  <c r="AZ121" i="29"/>
  <c r="AW121" i="29"/>
  <c r="AV121" i="29"/>
  <c r="AU121" i="29"/>
  <c r="AS121" i="29"/>
  <c r="AG121" i="29"/>
  <c r="T121" i="29"/>
  <c r="K121" i="29"/>
  <c r="L121" i="29" s="1"/>
  <c r="B121" i="29"/>
  <c r="K129" i="29" s="1"/>
  <c r="L129" i="29" s="1"/>
  <c r="AW116" i="29"/>
  <c r="AS116" i="29"/>
  <c r="AG116" i="29"/>
  <c r="AW115" i="29"/>
  <c r="AV115" i="29"/>
  <c r="AS115" i="29"/>
  <c r="AG115" i="29"/>
  <c r="AW114" i="29"/>
  <c r="AS114" i="29"/>
  <c r="AG114" i="29"/>
  <c r="AW113" i="29"/>
  <c r="AS113" i="29"/>
  <c r="AG113" i="29"/>
  <c r="AW112" i="29"/>
  <c r="AV112" i="29"/>
  <c r="AS112" i="29"/>
  <c r="AG112" i="29"/>
  <c r="AW111" i="29"/>
  <c r="AV111" i="29"/>
  <c r="AS111" i="29"/>
  <c r="AG111" i="29"/>
  <c r="K111" i="29"/>
  <c r="L111" i="29" s="1"/>
  <c r="R111" i="29" s="1"/>
  <c r="AW110" i="29"/>
  <c r="AS110" i="29"/>
  <c r="AG110" i="29"/>
  <c r="T110" i="29"/>
  <c r="AW109" i="29"/>
  <c r="AU109" i="29"/>
  <c r="AS109" i="29"/>
  <c r="AG109" i="29"/>
  <c r="T109" i="29"/>
  <c r="AW108" i="29"/>
  <c r="AV108" i="29"/>
  <c r="AS108" i="29"/>
  <c r="AG108" i="29"/>
  <c r="K108" i="29"/>
  <c r="L108" i="29" s="1"/>
  <c r="R108" i="29" s="1"/>
  <c r="AW107" i="29"/>
  <c r="AS107" i="29"/>
  <c r="AG107" i="29"/>
  <c r="T107" i="29"/>
  <c r="B107" i="29"/>
  <c r="AV114" i="29" s="1"/>
  <c r="AW106" i="29"/>
  <c r="AV106" i="29"/>
  <c r="AS106" i="29"/>
  <c r="AG106" i="29"/>
  <c r="B106" i="29"/>
  <c r="T115" i="29" s="1"/>
  <c r="AW105" i="29"/>
  <c r="AS105" i="29"/>
  <c r="AG105" i="29"/>
  <c r="B105" i="29"/>
  <c r="AU111" i="29" s="1"/>
  <c r="AM100" i="29"/>
  <c r="AM99" i="29"/>
  <c r="AK99" i="29"/>
  <c r="AM98" i="29"/>
  <c r="AL98" i="29"/>
  <c r="K98" i="29"/>
  <c r="AM97" i="29"/>
  <c r="AL97" i="29"/>
  <c r="AM96" i="29"/>
  <c r="AM95" i="29"/>
  <c r="AM94" i="29"/>
  <c r="AK94" i="29"/>
  <c r="AM93" i="29"/>
  <c r="AL93" i="29"/>
  <c r="AK93" i="29"/>
  <c r="K93" i="29"/>
  <c r="L93" i="29" s="1"/>
  <c r="AM92" i="29"/>
  <c r="AL92" i="29"/>
  <c r="AM91" i="29"/>
  <c r="B91" i="29"/>
  <c r="AL96" i="29" s="1"/>
  <c r="AM90" i="29"/>
  <c r="AL90" i="29"/>
  <c r="AK90" i="29"/>
  <c r="B90" i="29"/>
  <c r="AM89" i="29"/>
  <c r="AL89" i="29"/>
  <c r="AK89" i="29"/>
  <c r="B89" i="29"/>
  <c r="AK98" i="29" s="1"/>
  <c r="AT84" i="29"/>
  <c r="AP84" i="29"/>
  <c r="AA84" i="29"/>
  <c r="AT83" i="29"/>
  <c r="AP83" i="29"/>
  <c r="AA83" i="29"/>
  <c r="T83" i="29"/>
  <c r="AT82" i="29"/>
  <c r="AS82" i="29"/>
  <c r="AR82" i="29"/>
  <c r="AP82" i="29"/>
  <c r="AA82" i="29"/>
  <c r="AT81" i="29"/>
  <c r="AP81" i="29"/>
  <c r="AA81" i="29"/>
  <c r="AT80" i="29"/>
  <c r="AP80" i="29"/>
  <c r="AA80" i="29"/>
  <c r="T80" i="29"/>
  <c r="D80" i="29"/>
  <c r="AT79" i="29"/>
  <c r="AR79" i="29"/>
  <c r="AP79" i="29"/>
  <c r="AA79" i="29"/>
  <c r="K79" i="29"/>
  <c r="L79" i="29" s="1"/>
  <c r="AT78" i="29"/>
  <c r="AS78" i="29"/>
  <c r="AP78" i="29"/>
  <c r="AA78" i="29"/>
  <c r="L78" i="29"/>
  <c r="K78" i="29"/>
  <c r="AT77" i="29"/>
  <c r="AP77" i="29"/>
  <c r="AA77" i="29"/>
  <c r="AT76" i="29"/>
  <c r="AR76" i="29"/>
  <c r="AP76" i="29"/>
  <c r="AA76" i="29"/>
  <c r="T76" i="29"/>
  <c r="K76" i="29"/>
  <c r="L76" i="29" s="1"/>
  <c r="AT75" i="29"/>
  <c r="AS75" i="29"/>
  <c r="AP75" i="29"/>
  <c r="AA75" i="29"/>
  <c r="L75" i="29"/>
  <c r="R75" i="29" s="1"/>
  <c r="K75" i="29"/>
  <c r="B75" i="29"/>
  <c r="AS84" i="29" s="1"/>
  <c r="AT74" i="29"/>
  <c r="AP74" i="29"/>
  <c r="AA74" i="29"/>
  <c r="T74" i="29"/>
  <c r="K74" i="29"/>
  <c r="L74" i="29" s="1"/>
  <c r="B74" i="29"/>
  <c r="T79" i="29" s="1"/>
  <c r="AT73" i="29"/>
  <c r="AS73" i="29"/>
  <c r="AR73" i="29"/>
  <c r="AP73" i="29"/>
  <c r="AA73" i="29"/>
  <c r="T73" i="29"/>
  <c r="B73" i="29"/>
  <c r="K84" i="29" s="1"/>
  <c r="L84" i="29" s="1"/>
  <c r="R84" i="29" s="1"/>
  <c r="AT69" i="29"/>
  <c r="AP69" i="29"/>
  <c r="AA69" i="29"/>
  <c r="AT68" i="29"/>
  <c r="AR68" i="29"/>
  <c r="AP68" i="29"/>
  <c r="AA68" i="29"/>
  <c r="D68" i="29"/>
  <c r="AT67" i="29"/>
  <c r="AR67" i="29"/>
  <c r="AP67" i="29"/>
  <c r="AA67" i="29"/>
  <c r="K67" i="29"/>
  <c r="AT66" i="29"/>
  <c r="AP66" i="29"/>
  <c r="AA66" i="29"/>
  <c r="AT65" i="29"/>
  <c r="AR65" i="29"/>
  <c r="AP65" i="29"/>
  <c r="AA65" i="29"/>
  <c r="AT64" i="29"/>
  <c r="AP64" i="29"/>
  <c r="AA64" i="29"/>
  <c r="AT63" i="29"/>
  <c r="AS63" i="29"/>
  <c r="AP63" i="29"/>
  <c r="AA63" i="29"/>
  <c r="K63" i="29"/>
  <c r="L63" i="29" s="1"/>
  <c r="AT62" i="29"/>
  <c r="AS62" i="29"/>
  <c r="AP62" i="29"/>
  <c r="AA62" i="29"/>
  <c r="AT61" i="29"/>
  <c r="AS61" i="29"/>
  <c r="AP61" i="29"/>
  <c r="AA61" i="29"/>
  <c r="AT60" i="29"/>
  <c r="AS60" i="29"/>
  <c r="AP60" i="29"/>
  <c r="AA60" i="29"/>
  <c r="K60" i="29"/>
  <c r="B60" i="29"/>
  <c r="AS64" i="29" s="1"/>
  <c r="AT59" i="29"/>
  <c r="AR59" i="29"/>
  <c r="AP59" i="29"/>
  <c r="AA59" i="29"/>
  <c r="B59" i="29"/>
  <c r="AT58" i="29"/>
  <c r="AS58" i="29"/>
  <c r="AR58" i="29"/>
  <c r="AP58" i="29"/>
  <c r="AA58" i="29"/>
  <c r="K58" i="29"/>
  <c r="L58" i="29" s="1"/>
  <c r="B58" i="29"/>
  <c r="AR64" i="29" s="1"/>
  <c r="D54" i="29"/>
  <c r="D70" i="29" s="1"/>
  <c r="D85" i="29" s="1"/>
  <c r="D101" i="29" s="1"/>
  <c r="D117" i="29" s="1"/>
  <c r="D133" i="29" s="1"/>
  <c r="D148" i="29" s="1"/>
  <c r="AT53" i="29"/>
  <c r="AR53" i="29"/>
  <c r="AP53" i="29"/>
  <c r="AG53" i="29"/>
  <c r="AA53" i="29"/>
  <c r="H53" i="29"/>
  <c r="I53" i="29" s="1"/>
  <c r="J53" i="29" s="1"/>
  <c r="D53" i="29"/>
  <c r="E54" i="29" s="1"/>
  <c r="AT52" i="29"/>
  <c r="AS52" i="29"/>
  <c r="AP52" i="29"/>
  <c r="AG52" i="29"/>
  <c r="AA52" i="29"/>
  <c r="K52" i="29"/>
  <c r="L52" i="29" s="1"/>
  <c r="E52" i="29"/>
  <c r="H51" i="29" s="1"/>
  <c r="I51" i="29" s="1"/>
  <c r="J51" i="29" s="1"/>
  <c r="D52" i="29"/>
  <c r="E53" i="29" s="1"/>
  <c r="H52" i="29" s="1"/>
  <c r="I52" i="29" s="1"/>
  <c r="J52" i="29" s="1"/>
  <c r="AT51" i="29"/>
  <c r="AP51" i="29"/>
  <c r="AG51" i="29"/>
  <c r="AA51" i="29"/>
  <c r="D51" i="29"/>
  <c r="D67" i="29" s="1"/>
  <c r="AT50" i="29"/>
  <c r="AS50" i="29"/>
  <c r="AP50" i="29"/>
  <c r="AG50" i="29"/>
  <c r="AA50" i="29"/>
  <c r="K50" i="29"/>
  <c r="L50" i="29" s="1"/>
  <c r="E50" i="29"/>
  <c r="H49" i="29" s="1"/>
  <c r="I49" i="29" s="1"/>
  <c r="J49" i="29" s="1"/>
  <c r="D50" i="29"/>
  <c r="D66" i="29" s="1"/>
  <c r="AT49" i="29"/>
  <c r="AP49" i="29"/>
  <c r="AG49" i="29"/>
  <c r="AA49" i="29"/>
  <c r="E49" i="29"/>
  <c r="D49" i="29"/>
  <c r="D65" i="29" s="1"/>
  <c r="E66" i="29" s="1"/>
  <c r="H65" i="29" s="1"/>
  <c r="I65" i="29" s="1"/>
  <c r="J65" i="29" s="1"/>
  <c r="AT48" i="29"/>
  <c r="AP48" i="29"/>
  <c r="AG48" i="29"/>
  <c r="AA48" i="29"/>
  <c r="T48" i="29"/>
  <c r="H48" i="29"/>
  <c r="I48" i="29" s="1"/>
  <c r="J48" i="29" s="1"/>
  <c r="E48" i="29"/>
  <c r="H47" i="29" s="1"/>
  <c r="I47" i="29" s="1"/>
  <c r="J47" i="29" s="1"/>
  <c r="D48" i="29"/>
  <c r="D64" i="29" s="1"/>
  <c r="AT47" i="29"/>
  <c r="AS47" i="29"/>
  <c r="AR47" i="29"/>
  <c r="AP47" i="29"/>
  <c r="AG47" i="29"/>
  <c r="AA47" i="29"/>
  <c r="K47" i="29"/>
  <c r="L47" i="29" s="1"/>
  <c r="R47" i="29" s="1"/>
  <c r="D47" i="29"/>
  <c r="D63" i="29" s="1"/>
  <c r="AT46" i="29"/>
  <c r="AR46" i="29"/>
  <c r="AP46" i="29"/>
  <c r="AG46" i="29"/>
  <c r="AA46" i="29"/>
  <c r="D46" i="29"/>
  <c r="E47" i="29" s="1"/>
  <c r="H46" i="29" s="1"/>
  <c r="I46" i="29" s="1"/>
  <c r="J46" i="29" s="1"/>
  <c r="AT45" i="29"/>
  <c r="AR45" i="29"/>
  <c r="AP45" i="29"/>
  <c r="AG45" i="29"/>
  <c r="AA45" i="29"/>
  <c r="D45" i="29"/>
  <c r="AT44" i="29"/>
  <c r="AP44" i="29"/>
  <c r="AG44" i="29"/>
  <c r="AA44" i="29"/>
  <c r="L44" i="29"/>
  <c r="K44" i="29"/>
  <c r="D44" i="29"/>
  <c r="D60" i="29" s="1"/>
  <c r="B44" i="29"/>
  <c r="AS44" i="29" s="1"/>
  <c r="AT43" i="29"/>
  <c r="AP43" i="29"/>
  <c r="AG43" i="29"/>
  <c r="AA43" i="29"/>
  <c r="T43" i="29"/>
  <c r="E43" i="29"/>
  <c r="H42" i="29" s="1"/>
  <c r="I42" i="29" s="1"/>
  <c r="D43" i="29"/>
  <c r="E44" i="29" s="1"/>
  <c r="H43" i="29" s="1"/>
  <c r="I43" i="29" s="1"/>
  <c r="J43" i="29" s="1"/>
  <c r="B43" i="29"/>
  <c r="T53" i="29" s="1"/>
  <c r="AT42" i="29"/>
  <c r="AS42" i="29"/>
  <c r="AP42" i="29"/>
  <c r="AG42" i="29"/>
  <c r="AA42" i="29"/>
  <c r="J42" i="29"/>
  <c r="D42" i="29"/>
  <c r="D58" i="29" s="1"/>
  <c r="B42" i="29"/>
  <c r="AR52" i="29" s="1"/>
  <c r="E38" i="29"/>
  <c r="H37" i="29" s="1"/>
  <c r="I37" i="29" s="1"/>
  <c r="J37" i="29" s="1"/>
  <c r="AT37" i="29"/>
  <c r="AP37" i="29"/>
  <c r="AA37" i="29"/>
  <c r="E37" i="29"/>
  <c r="AT36" i="29"/>
  <c r="AR36" i="29"/>
  <c r="AP36" i="29"/>
  <c r="AA36" i="29"/>
  <c r="J36" i="29"/>
  <c r="H36" i="29"/>
  <c r="I36" i="29" s="1"/>
  <c r="E36" i="29"/>
  <c r="AT35" i="29"/>
  <c r="AP35" i="29"/>
  <c r="AA35" i="29"/>
  <c r="J35" i="29"/>
  <c r="I35" i="29"/>
  <c r="H35" i="29"/>
  <c r="E35" i="29"/>
  <c r="AT34" i="29"/>
  <c r="AR34" i="29"/>
  <c r="AP34" i="29"/>
  <c r="AA34" i="29"/>
  <c r="T34" i="29"/>
  <c r="J34" i="29"/>
  <c r="I34" i="29"/>
  <c r="H34" i="29"/>
  <c r="E34" i="29"/>
  <c r="H33" i="29" s="1"/>
  <c r="I33" i="29" s="1"/>
  <c r="J33" i="29" s="1"/>
  <c r="AT33" i="29"/>
  <c r="AP33" i="29"/>
  <c r="AA33" i="29"/>
  <c r="T33" i="29"/>
  <c r="K33" i="29"/>
  <c r="L33" i="29" s="1"/>
  <c r="E33" i="29"/>
  <c r="AT32" i="29"/>
  <c r="AP32" i="29"/>
  <c r="AA32" i="29"/>
  <c r="T32" i="29"/>
  <c r="J32" i="29"/>
  <c r="H32" i="29"/>
  <c r="I32" i="29" s="1"/>
  <c r="E32" i="29"/>
  <c r="AT31" i="29"/>
  <c r="AP31" i="29"/>
  <c r="AA31" i="29"/>
  <c r="J31" i="29"/>
  <c r="I31" i="29"/>
  <c r="H31" i="29"/>
  <c r="E31" i="29"/>
  <c r="AT30" i="29"/>
  <c r="AR30" i="29"/>
  <c r="AP30" i="29"/>
  <c r="AA30" i="29"/>
  <c r="T30" i="29"/>
  <c r="K30" i="29"/>
  <c r="L30" i="29" s="1"/>
  <c r="H30" i="29"/>
  <c r="I30" i="29" s="1"/>
  <c r="J30" i="29" s="1"/>
  <c r="E30" i="29"/>
  <c r="AT29" i="29"/>
  <c r="AR29" i="29"/>
  <c r="AP29" i="29"/>
  <c r="AA29" i="29"/>
  <c r="T29" i="29"/>
  <c r="H29" i="29"/>
  <c r="I29" i="29" s="1"/>
  <c r="J29" i="29" s="1"/>
  <c r="E29" i="29"/>
  <c r="H28" i="29" s="1"/>
  <c r="I28" i="29" s="1"/>
  <c r="J28" i="29" s="1"/>
  <c r="AT28" i="29"/>
  <c r="AR28" i="29"/>
  <c r="AP28" i="29"/>
  <c r="AA28" i="29"/>
  <c r="K28" i="29"/>
  <c r="L28" i="29" s="1"/>
  <c r="E28" i="29"/>
  <c r="H27" i="29" s="1"/>
  <c r="I27" i="29" s="1"/>
  <c r="J27" i="29" s="1"/>
  <c r="B28" i="29"/>
  <c r="AS35" i="29" s="1"/>
  <c r="AT27" i="29"/>
  <c r="AP27" i="29"/>
  <c r="AA27" i="29"/>
  <c r="R27" i="29"/>
  <c r="L27" i="29"/>
  <c r="K27" i="29"/>
  <c r="E27" i="29"/>
  <c r="H26" i="29" s="1"/>
  <c r="I26" i="29" s="1"/>
  <c r="J26" i="29" s="1"/>
  <c r="B27" i="29"/>
  <c r="T36" i="29" s="1"/>
  <c r="AT26" i="29"/>
  <c r="AP26" i="29"/>
  <c r="AA26" i="29"/>
  <c r="T26" i="29"/>
  <c r="B26" i="29"/>
  <c r="AR35" i="29" s="1"/>
  <c r="AW147" i="33"/>
  <c r="AS147" i="33"/>
  <c r="AG147" i="33"/>
  <c r="AW146" i="33"/>
  <c r="AS146" i="33"/>
  <c r="AG146" i="33"/>
  <c r="AW145" i="33"/>
  <c r="AU145" i="33"/>
  <c r="AS145" i="33"/>
  <c r="AG145" i="33"/>
  <c r="AW144" i="33"/>
  <c r="AS144" i="33"/>
  <c r="AG144" i="33"/>
  <c r="AW143" i="33"/>
  <c r="AV143" i="33"/>
  <c r="AS143" i="33"/>
  <c r="AG143" i="33"/>
  <c r="AW142" i="33"/>
  <c r="AV142" i="33"/>
  <c r="AS142" i="33"/>
  <c r="AG142" i="33"/>
  <c r="AW141" i="33"/>
  <c r="AV141" i="33"/>
  <c r="AS141" i="33"/>
  <c r="AG141" i="33"/>
  <c r="T141" i="33"/>
  <c r="K141" i="33"/>
  <c r="L141" i="33" s="1"/>
  <c r="R141" i="33" s="1"/>
  <c r="AW140" i="33"/>
  <c r="AU140" i="33"/>
  <c r="AS140" i="33"/>
  <c r="AG140" i="33"/>
  <c r="T140" i="33"/>
  <c r="AW139" i="33"/>
  <c r="AV139" i="33"/>
  <c r="AS139" i="33"/>
  <c r="AG139" i="33"/>
  <c r="AW138" i="33"/>
  <c r="AV138" i="33"/>
  <c r="AS138" i="33"/>
  <c r="AG138" i="33"/>
  <c r="T138" i="33"/>
  <c r="K138" i="33"/>
  <c r="L138" i="33" s="1"/>
  <c r="R138" i="33" s="1"/>
  <c r="B138" i="33"/>
  <c r="AV147" i="33" s="1"/>
  <c r="AW137" i="33"/>
  <c r="AV137" i="33"/>
  <c r="AS137" i="33"/>
  <c r="AG137" i="33"/>
  <c r="B137" i="33"/>
  <c r="T142" i="33" s="1"/>
  <c r="AW136" i="33"/>
  <c r="AU136" i="33"/>
  <c r="AS136" i="33"/>
  <c r="AG136" i="33"/>
  <c r="T136" i="33"/>
  <c r="B136" i="33"/>
  <c r="AU141" i="33" s="1"/>
  <c r="AZ132" i="33"/>
  <c r="AW132" i="33"/>
  <c r="AS132" i="33"/>
  <c r="AG132" i="33"/>
  <c r="T132" i="33"/>
  <c r="AZ131" i="33"/>
  <c r="AW131" i="33"/>
  <c r="AU131" i="33"/>
  <c r="AS131" i="33"/>
  <c r="AG131" i="33"/>
  <c r="AZ130" i="33"/>
  <c r="AW130" i="33"/>
  <c r="AS130" i="33"/>
  <c r="AG130" i="33"/>
  <c r="AZ129" i="33"/>
  <c r="AW129" i="33"/>
  <c r="AS129" i="33"/>
  <c r="AG129" i="33"/>
  <c r="AZ128" i="33"/>
  <c r="AW128" i="33"/>
  <c r="AS128" i="33"/>
  <c r="AG128" i="33"/>
  <c r="AZ127" i="33"/>
  <c r="AW127" i="33"/>
  <c r="AV127" i="33"/>
  <c r="AS127" i="33"/>
  <c r="AG127" i="33"/>
  <c r="AZ126" i="33"/>
  <c r="AW126" i="33"/>
  <c r="AS126" i="33"/>
  <c r="AG126" i="33"/>
  <c r="K126" i="33"/>
  <c r="L126" i="33" s="1"/>
  <c r="AZ125" i="33"/>
  <c r="AW125" i="33"/>
  <c r="AS125" i="33"/>
  <c r="AG125" i="33"/>
  <c r="T125" i="33"/>
  <c r="AZ124" i="33"/>
  <c r="AW124" i="33"/>
  <c r="AS124" i="33"/>
  <c r="AG124" i="33"/>
  <c r="AZ123" i="33"/>
  <c r="AW123" i="33"/>
  <c r="AS123" i="33"/>
  <c r="AG123" i="33"/>
  <c r="B123" i="33"/>
  <c r="AZ122" i="33"/>
  <c r="AW122" i="33"/>
  <c r="AV122" i="33"/>
  <c r="AS122" i="33"/>
  <c r="AG122" i="33"/>
  <c r="T122" i="33"/>
  <c r="K122" i="33"/>
  <c r="L122" i="33" s="1"/>
  <c r="R122" i="33" s="1"/>
  <c r="B122" i="33"/>
  <c r="T127" i="33" s="1"/>
  <c r="AZ121" i="33"/>
  <c r="AW121" i="33"/>
  <c r="AS121" i="33"/>
  <c r="AG121" i="33"/>
  <c r="B121" i="33"/>
  <c r="K128" i="33" s="1"/>
  <c r="L128" i="33" s="1"/>
  <c r="AW116" i="33"/>
  <c r="AV116" i="33"/>
  <c r="AS116" i="33"/>
  <c r="AG116" i="33"/>
  <c r="AW115" i="33"/>
  <c r="AS115" i="33"/>
  <c r="AG115" i="33"/>
  <c r="T115" i="33"/>
  <c r="AW114" i="33"/>
  <c r="AV114" i="33"/>
  <c r="AS114" i="33"/>
  <c r="AG114" i="33"/>
  <c r="AW113" i="33"/>
  <c r="AV113" i="33"/>
  <c r="AS113" i="33"/>
  <c r="AG113" i="33"/>
  <c r="AW112" i="33"/>
  <c r="AS112" i="33"/>
  <c r="AG112" i="33"/>
  <c r="T112" i="33"/>
  <c r="AW111" i="33"/>
  <c r="AU111" i="33"/>
  <c r="AS111" i="33"/>
  <c r="AG111" i="33"/>
  <c r="T111" i="33"/>
  <c r="AW110" i="33"/>
  <c r="AV110" i="33"/>
  <c r="AU110" i="33"/>
  <c r="AS110" i="33"/>
  <c r="AG110" i="33"/>
  <c r="AW109" i="33"/>
  <c r="AS109" i="33"/>
  <c r="AG109" i="33"/>
  <c r="AW108" i="33"/>
  <c r="AU108" i="33"/>
  <c r="AS108" i="33"/>
  <c r="AG108" i="33"/>
  <c r="T108" i="33"/>
  <c r="AW107" i="33"/>
  <c r="AV107" i="33"/>
  <c r="AU107" i="33"/>
  <c r="AS107" i="33"/>
  <c r="AG107" i="33"/>
  <c r="B107" i="33"/>
  <c r="AV109" i="33" s="1"/>
  <c r="AW106" i="33"/>
  <c r="AS106" i="33"/>
  <c r="AG106" i="33"/>
  <c r="T106" i="33"/>
  <c r="B106" i="33"/>
  <c r="T114" i="33" s="1"/>
  <c r="AW105" i="33"/>
  <c r="AV105" i="33"/>
  <c r="AS105" i="33"/>
  <c r="AG105" i="33"/>
  <c r="B105" i="33"/>
  <c r="AU116" i="33" s="1"/>
  <c r="AM100" i="33"/>
  <c r="AM99" i="33"/>
  <c r="AM98" i="33"/>
  <c r="AK98" i="33"/>
  <c r="AM97" i="33"/>
  <c r="AL97" i="33"/>
  <c r="AM96" i="33"/>
  <c r="AL96" i="33"/>
  <c r="K96" i="33"/>
  <c r="L96" i="33" s="1"/>
  <c r="AM95" i="33"/>
  <c r="AM94" i="33"/>
  <c r="AM93" i="33"/>
  <c r="T93" i="33"/>
  <c r="AM92" i="33"/>
  <c r="AL92" i="33"/>
  <c r="AM91" i="33"/>
  <c r="AL91" i="33"/>
  <c r="T91" i="33"/>
  <c r="K91" i="33"/>
  <c r="L91" i="33" s="1"/>
  <c r="B91" i="33"/>
  <c r="AL100" i="33" s="1"/>
  <c r="AM90" i="33"/>
  <c r="AL90" i="33"/>
  <c r="T90" i="33"/>
  <c r="K90" i="33"/>
  <c r="L90" i="33" s="1"/>
  <c r="B90" i="33"/>
  <c r="T97" i="33" s="1"/>
  <c r="AM89" i="33"/>
  <c r="AL89" i="33"/>
  <c r="B89" i="33"/>
  <c r="AK96" i="33" s="1"/>
  <c r="AT84" i="33"/>
  <c r="AP84" i="33"/>
  <c r="AA84" i="33"/>
  <c r="K84" i="33"/>
  <c r="L84" i="33" s="1"/>
  <c r="AT83" i="33"/>
  <c r="AP83" i="33"/>
  <c r="AA83" i="33"/>
  <c r="AT82" i="33"/>
  <c r="AP82" i="33"/>
  <c r="AA82" i="33"/>
  <c r="T82" i="33"/>
  <c r="D82" i="33"/>
  <c r="AT81" i="33"/>
  <c r="AP81" i="33"/>
  <c r="AA81" i="33"/>
  <c r="AT80" i="33"/>
  <c r="AP80" i="33"/>
  <c r="AA80" i="33"/>
  <c r="AT79" i="33"/>
  <c r="AP79" i="33"/>
  <c r="AA79" i="33"/>
  <c r="AT78" i="33"/>
  <c r="AP78" i="33"/>
  <c r="AA78" i="33"/>
  <c r="AT77" i="33"/>
  <c r="AP77" i="33"/>
  <c r="AA77" i="33"/>
  <c r="L77" i="33"/>
  <c r="K77" i="33"/>
  <c r="AT76" i="33"/>
  <c r="AP76" i="33"/>
  <c r="AA76" i="33"/>
  <c r="AT75" i="33"/>
  <c r="AP75" i="33"/>
  <c r="AA75" i="33"/>
  <c r="B75" i="33"/>
  <c r="AT74" i="33"/>
  <c r="AP74" i="33"/>
  <c r="AA74" i="33"/>
  <c r="B74" i="33"/>
  <c r="T78" i="33" s="1"/>
  <c r="AT73" i="33"/>
  <c r="AP73" i="33"/>
  <c r="AA73" i="33"/>
  <c r="T73" i="33"/>
  <c r="B73" i="33"/>
  <c r="AR84" i="33" s="1"/>
  <c r="AT69" i="33"/>
  <c r="AP69" i="33"/>
  <c r="AA69" i="33"/>
  <c r="AT68" i="33"/>
  <c r="AP68" i="33"/>
  <c r="AA68" i="33"/>
  <c r="AT67" i="33"/>
  <c r="AP67" i="33"/>
  <c r="AA67" i="33"/>
  <c r="AT66" i="33"/>
  <c r="AP66" i="33"/>
  <c r="AA66" i="33"/>
  <c r="AT65" i="33"/>
  <c r="AP65" i="33"/>
  <c r="AA65" i="33"/>
  <c r="AT64" i="33"/>
  <c r="AS64" i="33"/>
  <c r="AP64" i="33"/>
  <c r="AA64" i="33"/>
  <c r="AT63" i="33"/>
  <c r="AS63" i="33"/>
  <c r="AP63" i="33"/>
  <c r="AA63" i="33"/>
  <c r="K63" i="33"/>
  <c r="L63" i="33" s="1"/>
  <c r="R63" i="33" s="1"/>
  <c r="AT62" i="33"/>
  <c r="AP62" i="33"/>
  <c r="AA62" i="33"/>
  <c r="T62" i="33"/>
  <c r="AT61" i="33"/>
  <c r="AS61" i="33"/>
  <c r="AP61" i="33"/>
  <c r="AA61" i="33"/>
  <c r="AT60" i="33"/>
  <c r="AS60" i="33"/>
  <c r="AP60" i="33"/>
  <c r="AA60" i="33"/>
  <c r="K60" i="33"/>
  <c r="L60" i="33" s="1"/>
  <c r="R60" i="33" s="1"/>
  <c r="B60" i="33"/>
  <c r="AS69" i="33" s="1"/>
  <c r="AT59" i="33"/>
  <c r="AP59" i="33"/>
  <c r="AA59" i="33"/>
  <c r="B59" i="33"/>
  <c r="T64" i="33" s="1"/>
  <c r="AT58" i="33"/>
  <c r="AR58" i="33"/>
  <c r="AP58" i="33"/>
  <c r="AA58" i="33"/>
  <c r="T58" i="33"/>
  <c r="B58" i="33"/>
  <c r="AR63" i="33" s="1"/>
  <c r="E54" i="33"/>
  <c r="H53" i="33" s="1"/>
  <c r="I53" i="33" s="1"/>
  <c r="J53" i="33" s="1"/>
  <c r="D54" i="33"/>
  <c r="D70" i="33" s="1"/>
  <c r="D85" i="33" s="1"/>
  <c r="D101" i="33" s="1"/>
  <c r="D117" i="33" s="1"/>
  <c r="D133" i="33" s="1"/>
  <c r="D148" i="33" s="1"/>
  <c r="AT53" i="33"/>
  <c r="AP53" i="33"/>
  <c r="AG53" i="33"/>
  <c r="AA53" i="33"/>
  <c r="X53" i="33"/>
  <c r="D53" i="33"/>
  <c r="D69" i="33" s="1"/>
  <c r="E70" i="33" s="1"/>
  <c r="H69" i="33" s="1"/>
  <c r="I69" i="33" s="1"/>
  <c r="J69" i="33" s="1"/>
  <c r="AT52" i="33"/>
  <c r="AS52" i="33"/>
  <c r="AP52" i="33"/>
  <c r="AG52" i="33"/>
  <c r="AA52" i="33"/>
  <c r="X52" i="33"/>
  <c r="K52" i="33"/>
  <c r="L52" i="33" s="1"/>
  <c r="E52" i="33"/>
  <c r="H51" i="33" s="1"/>
  <c r="I51" i="33" s="1"/>
  <c r="J51" i="33" s="1"/>
  <c r="D52" i="33"/>
  <c r="AT51" i="33"/>
  <c r="AP51" i="33"/>
  <c r="AG51" i="33"/>
  <c r="AA51" i="33"/>
  <c r="X51" i="33"/>
  <c r="T51" i="33"/>
  <c r="D51" i="33"/>
  <c r="D67" i="33" s="1"/>
  <c r="E68" i="33" s="1"/>
  <c r="H67" i="33" s="1"/>
  <c r="I67" i="33" s="1"/>
  <c r="J67" i="33" s="1"/>
  <c r="AT50" i="33"/>
  <c r="AR50" i="33"/>
  <c r="AP50" i="33"/>
  <c r="AG50" i="33"/>
  <c r="AA50" i="33"/>
  <c r="X50" i="33"/>
  <c r="E50" i="33"/>
  <c r="H49" i="33" s="1"/>
  <c r="I49" i="33" s="1"/>
  <c r="J49" i="33" s="1"/>
  <c r="D50" i="33"/>
  <c r="D66" i="33" s="1"/>
  <c r="E67" i="33" s="1"/>
  <c r="H66" i="33" s="1"/>
  <c r="I66" i="33" s="1"/>
  <c r="J66" i="33" s="1"/>
  <c r="AT49" i="33"/>
  <c r="AP49" i="33"/>
  <c r="AG49" i="33"/>
  <c r="AA49" i="33"/>
  <c r="X49" i="33"/>
  <c r="L49" i="33"/>
  <c r="K49" i="33"/>
  <c r="E49" i="33"/>
  <c r="H48" i="33" s="1"/>
  <c r="I48" i="33" s="1"/>
  <c r="J48" i="33" s="1"/>
  <c r="D49" i="33"/>
  <c r="D65" i="33" s="1"/>
  <c r="AT48" i="33"/>
  <c r="AP48" i="33"/>
  <c r="AG48" i="33"/>
  <c r="AA48" i="33"/>
  <c r="X48" i="33"/>
  <c r="T48" i="33"/>
  <c r="E48" i="33"/>
  <c r="H47" i="33" s="1"/>
  <c r="D48" i="33"/>
  <c r="D64" i="33" s="1"/>
  <c r="AT47" i="33"/>
  <c r="AS47" i="33"/>
  <c r="AR47" i="33"/>
  <c r="AP47" i="33"/>
  <c r="AG47" i="33"/>
  <c r="AA47" i="33"/>
  <c r="X47" i="33"/>
  <c r="I47" i="33"/>
  <c r="J47" i="33" s="1"/>
  <c r="D47" i="33"/>
  <c r="D63" i="33" s="1"/>
  <c r="E64" i="33" s="1"/>
  <c r="H63" i="33" s="1"/>
  <c r="I63" i="33" s="1"/>
  <c r="J63" i="33" s="1"/>
  <c r="AT46" i="33"/>
  <c r="AP46" i="33"/>
  <c r="AG46" i="33"/>
  <c r="AA46" i="33"/>
  <c r="X46" i="33"/>
  <c r="D46" i="33"/>
  <c r="AT45" i="33"/>
  <c r="AR45" i="33"/>
  <c r="AP45" i="33"/>
  <c r="AG45" i="33"/>
  <c r="AA45" i="33"/>
  <c r="X45" i="33"/>
  <c r="K45" i="33"/>
  <c r="L45" i="33" s="1"/>
  <c r="R45" i="33" s="1"/>
  <c r="H45" i="33"/>
  <c r="I45" i="33" s="1"/>
  <c r="J45" i="33" s="1"/>
  <c r="D45" i="33"/>
  <c r="E46" i="33" s="1"/>
  <c r="AT44" i="33"/>
  <c r="AP44" i="33"/>
  <c r="AG44" i="33"/>
  <c r="AA44" i="33"/>
  <c r="X44" i="33"/>
  <c r="D44" i="33"/>
  <c r="E45" i="33" s="1"/>
  <c r="H44" i="33" s="1"/>
  <c r="I44" i="33" s="1"/>
  <c r="J44" i="33" s="1"/>
  <c r="B44" i="33"/>
  <c r="AS49" i="33" s="1"/>
  <c r="AT43" i="33"/>
  <c r="AS43" i="33"/>
  <c r="AP43" i="33"/>
  <c r="AG43" i="33"/>
  <c r="AA43" i="33"/>
  <c r="X43" i="33"/>
  <c r="E43" i="33"/>
  <c r="H42" i="33" s="1"/>
  <c r="I42" i="33" s="1"/>
  <c r="J42" i="33" s="1"/>
  <c r="D43" i="33"/>
  <c r="D59" i="33" s="1"/>
  <c r="B43" i="33"/>
  <c r="T50" i="33" s="1"/>
  <c r="AT42" i="33"/>
  <c r="AS42" i="33"/>
  <c r="AP42" i="33"/>
  <c r="AG42" i="33"/>
  <c r="AA42" i="33"/>
  <c r="X42" i="33"/>
  <c r="K42" i="33"/>
  <c r="D42" i="33"/>
  <c r="D58" i="33" s="1"/>
  <c r="B42" i="33"/>
  <c r="K51" i="33" s="1"/>
  <c r="L51" i="33" s="1"/>
  <c r="R51" i="33" s="1"/>
  <c r="E38" i="33"/>
  <c r="AT37" i="33"/>
  <c r="AR37" i="33"/>
  <c r="AP37" i="33"/>
  <c r="AA37" i="33"/>
  <c r="H37" i="33"/>
  <c r="I37" i="33" s="1"/>
  <c r="J37" i="33" s="1"/>
  <c r="E37" i="33"/>
  <c r="AT36" i="33"/>
  <c r="AP36" i="33"/>
  <c r="AA36" i="33"/>
  <c r="J36" i="33"/>
  <c r="I36" i="33"/>
  <c r="H36" i="33"/>
  <c r="E36" i="33"/>
  <c r="H35" i="33" s="1"/>
  <c r="I35" i="33" s="1"/>
  <c r="J35" i="33" s="1"/>
  <c r="AT35" i="33"/>
  <c r="AP35" i="33"/>
  <c r="AA35" i="33"/>
  <c r="E35" i="33"/>
  <c r="AT34" i="33"/>
  <c r="AP34" i="33"/>
  <c r="AA34" i="33"/>
  <c r="H34" i="33"/>
  <c r="I34" i="33" s="1"/>
  <c r="J34" i="33" s="1"/>
  <c r="E34" i="33"/>
  <c r="AT33" i="33"/>
  <c r="AS33" i="33"/>
  <c r="AP33" i="33"/>
  <c r="AA33" i="33"/>
  <c r="H33" i="33"/>
  <c r="I33" i="33" s="1"/>
  <c r="J33" i="33" s="1"/>
  <c r="E33" i="33"/>
  <c r="H32" i="33" s="1"/>
  <c r="I32" i="33" s="1"/>
  <c r="J32" i="33" s="1"/>
  <c r="AT32" i="33"/>
  <c r="AR32" i="33"/>
  <c r="AP32" i="33"/>
  <c r="AA32" i="33"/>
  <c r="E32" i="33"/>
  <c r="AT31" i="33"/>
  <c r="AP31" i="33"/>
  <c r="AA31" i="33"/>
  <c r="I31" i="33"/>
  <c r="J31" i="33" s="1"/>
  <c r="H31" i="33"/>
  <c r="E31" i="33"/>
  <c r="AT30" i="33"/>
  <c r="AP30" i="33"/>
  <c r="AA30" i="33"/>
  <c r="J30" i="33"/>
  <c r="I30" i="33"/>
  <c r="H30" i="33"/>
  <c r="E30" i="33"/>
  <c r="AT29" i="33"/>
  <c r="AP29" i="33"/>
  <c r="AA29" i="33"/>
  <c r="H29" i="33"/>
  <c r="I29" i="33" s="1"/>
  <c r="J29" i="33" s="1"/>
  <c r="E29" i="33"/>
  <c r="H28" i="33" s="1"/>
  <c r="I28" i="33" s="1"/>
  <c r="J28" i="33" s="1"/>
  <c r="AT28" i="33"/>
  <c r="AS28" i="33"/>
  <c r="AP28" i="33"/>
  <c r="AA28" i="33"/>
  <c r="E28" i="33"/>
  <c r="H27" i="33" s="1"/>
  <c r="B28" i="33"/>
  <c r="AS36" i="33" s="1"/>
  <c r="AT27" i="33"/>
  <c r="AS27" i="33"/>
  <c r="AR27" i="33"/>
  <c r="AP27" i="33"/>
  <c r="AA27" i="33"/>
  <c r="K27" i="33"/>
  <c r="L27" i="33" s="1"/>
  <c r="I27" i="33"/>
  <c r="J27" i="33" s="1"/>
  <c r="E27" i="33"/>
  <c r="H26" i="33" s="1"/>
  <c r="I26" i="33" s="1"/>
  <c r="J26" i="33" s="1"/>
  <c r="B27" i="33"/>
  <c r="AT26" i="33"/>
  <c r="AS26" i="33"/>
  <c r="AR26" i="33"/>
  <c r="AP26" i="33"/>
  <c r="AA26" i="33"/>
  <c r="K26" i="33"/>
  <c r="L26" i="33" s="1"/>
  <c r="O26" i="33" s="1"/>
  <c r="B26" i="33"/>
  <c r="H29" i="32"/>
  <c r="G29" i="32"/>
  <c r="F29" i="32"/>
  <c r="E29" i="32"/>
  <c r="D29" i="32"/>
  <c r="C29" i="32"/>
  <c r="H28" i="32"/>
  <c r="G28" i="32"/>
  <c r="F28" i="32"/>
  <c r="E28" i="32"/>
  <c r="D28" i="32"/>
  <c r="H27" i="32"/>
  <c r="G27" i="32"/>
  <c r="F27" i="32"/>
  <c r="E27" i="32"/>
  <c r="D27" i="32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145" i="34" l="1"/>
  <c r="E77" i="34"/>
  <c r="H76" i="34" s="1"/>
  <c r="I76" i="34" s="1"/>
  <c r="J76" i="34" s="1"/>
  <c r="D92" i="34"/>
  <c r="O136" i="34"/>
  <c r="R136" i="34"/>
  <c r="E131" i="34"/>
  <c r="H130" i="34" s="1"/>
  <c r="I130" i="34" s="1"/>
  <c r="J130" i="34" s="1"/>
  <c r="D145" i="34"/>
  <c r="E146" i="34" s="1"/>
  <c r="H145" i="34" s="1"/>
  <c r="I145" i="34" s="1"/>
  <c r="J145" i="34" s="1"/>
  <c r="R105" i="34"/>
  <c r="O105" i="34"/>
  <c r="R47" i="34"/>
  <c r="R138" i="34"/>
  <c r="R141" i="34"/>
  <c r="P58" i="34"/>
  <c r="Q58" i="34" s="1"/>
  <c r="S58" i="34" s="1"/>
  <c r="U58" i="34" s="1"/>
  <c r="R129" i="34"/>
  <c r="D147" i="34"/>
  <c r="E148" i="34" s="1"/>
  <c r="H147" i="34" s="1"/>
  <c r="I147" i="34" s="1"/>
  <c r="J147" i="34" s="1"/>
  <c r="K143" i="34"/>
  <c r="L143" i="34" s="1"/>
  <c r="K140" i="34"/>
  <c r="L140" i="34" s="1"/>
  <c r="K137" i="34"/>
  <c r="L137" i="34" s="1"/>
  <c r="K130" i="34"/>
  <c r="L130" i="34" s="1"/>
  <c r="T49" i="34"/>
  <c r="T44" i="34"/>
  <c r="T42" i="34"/>
  <c r="T52" i="34"/>
  <c r="T47" i="34"/>
  <c r="T50" i="34"/>
  <c r="T53" i="34"/>
  <c r="R36" i="34"/>
  <c r="K146" i="34"/>
  <c r="L146" i="34" s="1"/>
  <c r="K132" i="34"/>
  <c r="L132" i="34" s="1"/>
  <c r="K122" i="34"/>
  <c r="L122" i="34" s="1"/>
  <c r="E95" i="34"/>
  <c r="H94" i="34" s="1"/>
  <c r="I94" i="34" s="1"/>
  <c r="J94" i="34" s="1"/>
  <c r="D110" i="34"/>
  <c r="R68" i="34"/>
  <c r="E62" i="34"/>
  <c r="H61" i="34" s="1"/>
  <c r="I61" i="34" s="1"/>
  <c r="J61" i="34" s="1"/>
  <c r="K123" i="34"/>
  <c r="L123" i="34" s="1"/>
  <c r="D77" i="34"/>
  <c r="E63" i="34"/>
  <c r="H62" i="34" s="1"/>
  <c r="I62" i="34" s="1"/>
  <c r="J62" i="34" s="1"/>
  <c r="AQ60" i="34"/>
  <c r="O28" i="34"/>
  <c r="P28" i="34" s="1"/>
  <c r="Q28" i="34" s="1"/>
  <c r="R28" i="34"/>
  <c r="T141" i="34"/>
  <c r="AU140" i="34"/>
  <c r="T138" i="34"/>
  <c r="O59" i="34"/>
  <c r="P59" i="34" s="1"/>
  <c r="Q59" i="34" s="1"/>
  <c r="R59" i="34"/>
  <c r="T147" i="34"/>
  <c r="AU146" i="34"/>
  <c r="T144" i="34"/>
  <c r="AU143" i="34"/>
  <c r="AU137" i="34"/>
  <c r="AU130" i="34"/>
  <c r="K127" i="34"/>
  <c r="L127" i="34" s="1"/>
  <c r="K115" i="34"/>
  <c r="L115" i="34" s="1"/>
  <c r="K106" i="34"/>
  <c r="L106" i="34" s="1"/>
  <c r="K109" i="34"/>
  <c r="L109" i="34" s="1"/>
  <c r="K112" i="34"/>
  <c r="L112" i="34" s="1"/>
  <c r="AU113" i="34"/>
  <c r="AU116" i="34"/>
  <c r="AU107" i="34"/>
  <c r="AU110" i="34"/>
  <c r="AU105" i="34"/>
  <c r="K107" i="34"/>
  <c r="L107" i="34" s="1"/>
  <c r="K110" i="34"/>
  <c r="L110" i="34" s="1"/>
  <c r="AU114" i="34"/>
  <c r="AU108" i="34"/>
  <c r="AU111" i="34"/>
  <c r="T91" i="34"/>
  <c r="T96" i="34"/>
  <c r="T92" i="34"/>
  <c r="T97" i="34"/>
  <c r="T98" i="34"/>
  <c r="T89" i="34"/>
  <c r="L44" i="34"/>
  <c r="AU60" i="34"/>
  <c r="K142" i="34"/>
  <c r="L142" i="34" s="1"/>
  <c r="K139" i="34"/>
  <c r="L139" i="34" s="1"/>
  <c r="AU132" i="34"/>
  <c r="AU125" i="34"/>
  <c r="AK93" i="34"/>
  <c r="L75" i="34"/>
  <c r="L73" i="34"/>
  <c r="R69" i="34"/>
  <c r="D74" i="34"/>
  <c r="E60" i="34"/>
  <c r="H59" i="34" s="1"/>
  <c r="I59" i="34" s="1"/>
  <c r="J59" i="34" s="1"/>
  <c r="T45" i="34"/>
  <c r="T81" i="34"/>
  <c r="T84" i="34"/>
  <c r="T75" i="34"/>
  <c r="T78" i="34"/>
  <c r="T73" i="34"/>
  <c r="T82" i="34"/>
  <c r="T76" i="34"/>
  <c r="T79" i="34"/>
  <c r="T74" i="34"/>
  <c r="T80" i="34"/>
  <c r="T83" i="34"/>
  <c r="R147" i="34"/>
  <c r="R144" i="34"/>
  <c r="D115" i="34"/>
  <c r="T110" i="34"/>
  <c r="K97" i="34"/>
  <c r="L97" i="34" s="1"/>
  <c r="K93" i="34"/>
  <c r="L93" i="34" s="1"/>
  <c r="L78" i="34"/>
  <c r="D107" i="34"/>
  <c r="E92" i="34"/>
  <c r="H91" i="34" s="1"/>
  <c r="I91" i="34" s="1"/>
  <c r="J91" i="34" s="1"/>
  <c r="O42" i="34"/>
  <c r="P42" i="34" s="1"/>
  <c r="Q42" i="34" s="1"/>
  <c r="S42" i="34" s="1"/>
  <c r="T140" i="34"/>
  <c r="L84" i="34"/>
  <c r="O60" i="34"/>
  <c r="P60" i="34" s="1"/>
  <c r="Q60" i="34" s="1"/>
  <c r="S60" i="34" s="1"/>
  <c r="U60" i="34" s="1"/>
  <c r="AU126" i="34"/>
  <c r="AU124" i="34"/>
  <c r="AU122" i="34"/>
  <c r="K128" i="34"/>
  <c r="L128" i="34" s="1"/>
  <c r="K126" i="34"/>
  <c r="L126" i="34" s="1"/>
  <c r="K124" i="34"/>
  <c r="L124" i="34" s="1"/>
  <c r="AU127" i="34"/>
  <c r="AU121" i="34"/>
  <c r="AU123" i="34"/>
  <c r="T146" i="34"/>
  <c r="AV145" i="34"/>
  <c r="T143" i="34"/>
  <c r="AU142" i="34"/>
  <c r="AV136" i="34"/>
  <c r="K131" i="34"/>
  <c r="L131" i="34" s="1"/>
  <c r="T105" i="34"/>
  <c r="T114" i="34"/>
  <c r="T108" i="34"/>
  <c r="T111" i="34"/>
  <c r="T106" i="34"/>
  <c r="T112" i="34"/>
  <c r="T115" i="34"/>
  <c r="D113" i="34"/>
  <c r="E98" i="34"/>
  <c r="H97" i="34" s="1"/>
  <c r="I97" i="34" s="1"/>
  <c r="J97" i="34" s="1"/>
  <c r="L81" i="34"/>
  <c r="L76" i="34"/>
  <c r="AU27" i="34"/>
  <c r="E80" i="34"/>
  <c r="H79" i="34" s="1"/>
  <c r="I79" i="34" s="1"/>
  <c r="J79" i="34" s="1"/>
  <c r="D95" i="34"/>
  <c r="T77" i="34"/>
  <c r="AU129" i="34"/>
  <c r="K125" i="34"/>
  <c r="L125" i="34" s="1"/>
  <c r="K121" i="34"/>
  <c r="L121" i="34" s="1"/>
  <c r="L79" i="34"/>
  <c r="AQ58" i="34"/>
  <c r="AU58" i="34" s="1"/>
  <c r="AU131" i="34"/>
  <c r="K113" i="34"/>
  <c r="L113" i="34" s="1"/>
  <c r="D89" i="34"/>
  <c r="L82" i="34"/>
  <c r="T43" i="34"/>
  <c r="K50" i="34"/>
  <c r="L50" i="34" s="1"/>
  <c r="AR53" i="34"/>
  <c r="AR43" i="34"/>
  <c r="K45" i="34"/>
  <c r="L45" i="34" s="1"/>
  <c r="AR48" i="34"/>
  <c r="AR51" i="34"/>
  <c r="K53" i="34"/>
  <c r="L53" i="34" s="1"/>
  <c r="K43" i="34"/>
  <c r="L43" i="34" s="1"/>
  <c r="K48" i="34"/>
  <c r="L48" i="34" s="1"/>
  <c r="AR46" i="34"/>
  <c r="K51" i="34"/>
  <c r="L51" i="34" s="1"/>
  <c r="K46" i="34"/>
  <c r="L46" i="34" s="1"/>
  <c r="AR49" i="34"/>
  <c r="AR42" i="34"/>
  <c r="K49" i="34"/>
  <c r="L49" i="34" s="1"/>
  <c r="AR52" i="34"/>
  <c r="K52" i="34"/>
  <c r="L52" i="34" s="1"/>
  <c r="AV141" i="34"/>
  <c r="L98" i="34"/>
  <c r="AK95" i="34"/>
  <c r="AK100" i="34"/>
  <c r="K89" i="34"/>
  <c r="L89" i="34" s="1"/>
  <c r="K99" i="34"/>
  <c r="L99" i="34" s="1"/>
  <c r="AK91" i="34"/>
  <c r="K94" i="34"/>
  <c r="L94" i="34" s="1"/>
  <c r="AK96" i="34"/>
  <c r="K90" i="34"/>
  <c r="L90" i="34" s="1"/>
  <c r="AK92" i="34"/>
  <c r="K95" i="34"/>
  <c r="L95" i="34" s="1"/>
  <c r="AK97" i="34"/>
  <c r="K100" i="34"/>
  <c r="L100" i="34" s="1"/>
  <c r="K91" i="34"/>
  <c r="L91" i="34" s="1"/>
  <c r="K96" i="34"/>
  <c r="L96" i="34" s="1"/>
  <c r="AK98" i="34"/>
  <c r="AK89" i="34"/>
  <c r="R66" i="34"/>
  <c r="D80" i="34"/>
  <c r="E66" i="34"/>
  <c r="H65" i="34" s="1"/>
  <c r="I65" i="34" s="1"/>
  <c r="J65" i="34" s="1"/>
  <c r="AR79" i="34"/>
  <c r="AR76" i="34"/>
  <c r="E76" i="34"/>
  <c r="H75" i="34" s="1"/>
  <c r="I75" i="34" s="1"/>
  <c r="J75" i="34" s="1"/>
  <c r="AS73" i="34"/>
  <c r="R26" i="34"/>
  <c r="S26" i="34" s="1"/>
  <c r="U26" i="34" s="1"/>
  <c r="AQ26" i="34" s="1"/>
  <c r="AU26" i="34" s="1"/>
  <c r="AS31" i="34"/>
  <c r="AR78" i="34"/>
  <c r="AR75" i="34"/>
  <c r="AS34" i="34"/>
  <c r="AS30" i="34"/>
  <c r="K80" i="34"/>
  <c r="L80" i="34" s="1"/>
  <c r="K77" i="34"/>
  <c r="L77" i="34" s="1"/>
  <c r="K74" i="34"/>
  <c r="L74" i="34" s="1"/>
  <c r="L29" i="34"/>
  <c r="K83" i="34"/>
  <c r="L83" i="34" s="1"/>
  <c r="T61" i="34"/>
  <c r="AS37" i="34"/>
  <c r="AS26" i="34"/>
  <c r="AR77" i="34"/>
  <c r="AS33" i="34"/>
  <c r="L32" i="34"/>
  <c r="AR83" i="34"/>
  <c r="AR80" i="34"/>
  <c r="R129" i="29"/>
  <c r="R128" i="33"/>
  <c r="P26" i="33"/>
  <c r="R60" i="30"/>
  <c r="R98" i="1"/>
  <c r="K35" i="33"/>
  <c r="L35" i="33" s="1"/>
  <c r="K30" i="33"/>
  <c r="L30" i="33" s="1"/>
  <c r="AR36" i="33"/>
  <c r="AR31" i="33"/>
  <c r="K34" i="33"/>
  <c r="L34" i="33" s="1"/>
  <c r="K29" i="33"/>
  <c r="L29" i="33" s="1"/>
  <c r="AR30" i="33"/>
  <c r="AR35" i="33"/>
  <c r="K33" i="33"/>
  <c r="L33" i="33" s="1"/>
  <c r="K28" i="33"/>
  <c r="L28" i="33" s="1"/>
  <c r="AR34" i="33"/>
  <c r="AR29" i="33"/>
  <c r="K37" i="33"/>
  <c r="L37" i="33" s="1"/>
  <c r="K32" i="33"/>
  <c r="L32" i="33" s="1"/>
  <c r="AR33" i="33"/>
  <c r="AR28" i="33"/>
  <c r="K31" i="33"/>
  <c r="L31" i="33" s="1"/>
  <c r="K36" i="33"/>
  <c r="L36" i="33" s="1"/>
  <c r="E59" i="33"/>
  <c r="H58" i="33" s="1"/>
  <c r="I58" i="33" s="1"/>
  <c r="J58" i="33" s="1"/>
  <c r="D73" i="33"/>
  <c r="K74" i="33"/>
  <c r="L74" i="33" s="1"/>
  <c r="AV124" i="33"/>
  <c r="AV126" i="33"/>
  <c r="AV128" i="33"/>
  <c r="AV130" i="33"/>
  <c r="AV132" i="33"/>
  <c r="AV123" i="33"/>
  <c r="AV121" i="33"/>
  <c r="AV125" i="33"/>
  <c r="AV129" i="33"/>
  <c r="AV131" i="33"/>
  <c r="R94" i="15"/>
  <c r="R34" i="30"/>
  <c r="R43" i="28"/>
  <c r="O43" i="28"/>
  <c r="P43" i="28" s="1"/>
  <c r="Q43" i="28" s="1"/>
  <c r="S43" i="28" s="1"/>
  <c r="U43" i="28" s="1"/>
  <c r="AQ43" i="28" s="1"/>
  <c r="R94" i="28"/>
  <c r="R31" i="1"/>
  <c r="E53" i="33"/>
  <c r="H52" i="33" s="1"/>
  <c r="I52" i="33" s="1"/>
  <c r="J52" i="33" s="1"/>
  <c r="D68" i="33"/>
  <c r="R60" i="15"/>
  <c r="D84" i="33"/>
  <c r="R49" i="15"/>
  <c r="E82" i="15"/>
  <c r="H81" i="15" s="1"/>
  <c r="I81" i="15" s="1"/>
  <c r="J81" i="15" s="1"/>
  <c r="D97" i="15"/>
  <c r="R74" i="28"/>
  <c r="K114" i="1"/>
  <c r="L114" i="1" s="1"/>
  <c r="AU111" i="1"/>
  <c r="K110" i="1"/>
  <c r="L110" i="1" s="1"/>
  <c r="AU107" i="1"/>
  <c r="K106" i="1"/>
  <c r="L106" i="1" s="1"/>
  <c r="AU114" i="1"/>
  <c r="K113" i="1"/>
  <c r="L113" i="1" s="1"/>
  <c r="AU110" i="1"/>
  <c r="K109" i="1"/>
  <c r="L109" i="1" s="1"/>
  <c r="AU106" i="1"/>
  <c r="K116" i="1"/>
  <c r="L116" i="1" s="1"/>
  <c r="K105" i="1"/>
  <c r="L105" i="1" s="1"/>
  <c r="AU113" i="1"/>
  <c r="K112" i="1"/>
  <c r="L112" i="1" s="1"/>
  <c r="AU109" i="1"/>
  <c r="K108" i="1"/>
  <c r="L108" i="1" s="1"/>
  <c r="K115" i="1"/>
  <c r="L115" i="1" s="1"/>
  <c r="AU112" i="1"/>
  <c r="K111" i="1"/>
  <c r="L111" i="1" s="1"/>
  <c r="AU108" i="1"/>
  <c r="K107" i="1"/>
  <c r="L107" i="1" s="1"/>
  <c r="AU115" i="1"/>
  <c r="AU105" i="1"/>
  <c r="AU116" i="1"/>
  <c r="R77" i="33"/>
  <c r="D73" i="15"/>
  <c r="E59" i="15"/>
  <c r="H58" i="15" s="1"/>
  <c r="I58" i="15" s="1"/>
  <c r="J58" i="15" s="1"/>
  <c r="T33" i="33"/>
  <c r="T28" i="33"/>
  <c r="T37" i="33"/>
  <c r="T32" i="33"/>
  <c r="T27" i="33"/>
  <c r="T36" i="33"/>
  <c r="T31" i="33"/>
  <c r="T26" i="33"/>
  <c r="T30" i="33"/>
  <c r="T34" i="33"/>
  <c r="T29" i="33"/>
  <c r="AR81" i="33"/>
  <c r="R90" i="33"/>
  <c r="R30" i="29"/>
  <c r="T62" i="29"/>
  <c r="T68" i="29"/>
  <c r="T65" i="29"/>
  <c r="T59" i="29"/>
  <c r="T64" i="29"/>
  <c r="T61" i="29"/>
  <c r="T67" i="29"/>
  <c r="T58" i="29"/>
  <c r="T63" i="29"/>
  <c r="T60" i="29"/>
  <c r="T69" i="29"/>
  <c r="T66" i="29"/>
  <c r="L67" i="29"/>
  <c r="R44" i="15"/>
  <c r="E52" i="15"/>
  <c r="H51" i="15" s="1"/>
  <c r="I51" i="15" s="1"/>
  <c r="J51" i="15" s="1"/>
  <c r="D67" i="15"/>
  <c r="D75" i="15"/>
  <c r="K112" i="15"/>
  <c r="L112" i="15" s="1"/>
  <c r="K109" i="15"/>
  <c r="L109" i="15" s="1"/>
  <c r="K106" i="15"/>
  <c r="L106" i="15" s="1"/>
  <c r="K115" i="15"/>
  <c r="L115" i="15" s="1"/>
  <c r="AU109" i="15"/>
  <c r="AU115" i="15"/>
  <c r="AU112" i="15"/>
  <c r="AU106" i="15"/>
  <c r="K111" i="15"/>
  <c r="L111" i="15" s="1"/>
  <c r="K108" i="15"/>
  <c r="L108" i="15" s="1"/>
  <c r="K114" i="15"/>
  <c r="L114" i="15" s="1"/>
  <c r="K105" i="15"/>
  <c r="L105" i="15" s="1"/>
  <c r="AU111" i="15"/>
  <c r="AU108" i="15"/>
  <c r="K107" i="15"/>
  <c r="L107" i="15" s="1"/>
  <c r="AU113" i="15"/>
  <c r="AU105" i="15"/>
  <c r="K110" i="15"/>
  <c r="L110" i="15" s="1"/>
  <c r="AU116" i="15"/>
  <c r="AU114" i="15"/>
  <c r="K113" i="15"/>
  <c r="L113" i="15" s="1"/>
  <c r="K116" i="15"/>
  <c r="L116" i="15" s="1"/>
  <c r="AU110" i="15"/>
  <c r="O121" i="15"/>
  <c r="R121" i="15"/>
  <c r="R84" i="33"/>
  <c r="R96" i="33"/>
  <c r="R28" i="29"/>
  <c r="D73" i="29"/>
  <c r="E59" i="29"/>
  <c r="H58" i="29" s="1"/>
  <c r="I58" i="29" s="1"/>
  <c r="J58" i="29" s="1"/>
  <c r="D82" i="29"/>
  <c r="E68" i="29"/>
  <c r="H67" i="29" s="1"/>
  <c r="I67" i="29" s="1"/>
  <c r="J67" i="29" s="1"/>
  <c r="P58" i="15"/>
  <c r="Q58" i="15" s="1"/>
  <c r="S58" i="15" s="1"/>
  <c r="R108" i="30"/>
  <c r="R28" i="28"/>
  <c r="R79" i="2"/>
  <c r="R138" i="29"/>
  <c r="AS77" i="33"/>
  <c r="AS83" i="33"/>
  <c r="AS80" i="33"/>
  <c r="AS74" i="33"/>
  <c r="AS79" i="33"/>
  <c r="AS76" i="33"/>
  <c r="AS82" i="33"/>
  <c r="AS73" i="33"/>
  <c r="AS78" i="33"/>
  <c r="AS75" i="33"/>
  <c r="AS84" i="33"/>
  <c r="AS81" i="33"/>
  <c r="K80" i="33"/>
  <c r="L80" i="33" s="1"/>
  <c r="E61" i="29"/>
  <c r="H60" i="29" s="1"/>
  <c r="I60" i="29" s="1"/>
  <c r="J60" i="29" s="1"/>
  <c r="D75" i="29"/>
  <c r="R141" i="29"/>
  <c r="R77" i="15"/>
  <c r="R52" i="30"/>
  <c r="R67" i="30"/>
  <c r="R52" i="33"/>
  <c r="D79" i="29"/>
  <c r="E65" i="29"/>
  <c r="H64" i="29" s="1"/>
  <c r="I64" i="29" s="1"/>
  <c r="J64" i="29" s="1"/>
  <c r="T99" i="29"/>
  <c r="T94" i="29"/>
  <c r="T89" i="29"/>
  <c r="T93" i="29"/>
  <c r="T98" i="29"/>
  <c r="T97" i="29"/>
  <c r="T92" i="29"/>
  <c r="T96" i="29"/>
  <c r="T91" i="29"/>
  <c r="T100" i="29"/>
  <c r="T95" i="29"/>
  <c r="T90" i="29"/>
  <c r="R48" i="15"/>
  <c r="R53" i="15"/>
  <c r="E69" i="15"/>
  <c r="H68" i="15" s="1"/>
  <c r="I68" i="15" s="1"/>
  <c r="J68" i="15" s="1"/>
  <c r="R33" i="28"/>
  <c r="E81" i="29"/>
  <c r="H80" i="29" s="1"/>
  <c r="I80" i="29" s="1"/>
  <c r="J80" i="29" s="1"/>
  <c r="D96" i="29"/>
  <c r="R83" i="15"/>
  <c r="T35" i="33"/>
  <c r="E66" i="33"/>
  <c r="H65" i="33" s="1"/>
  <c r="I65" i="33" s="1"/>
  <c r="J65" i="33" s="1"/>
  <c r="D80" i="33"/>
  <c r="K83" i="33"/>
  <c r="L83" i="33" s="1"/>
  <c r="AR77" i="33"/>
  <c r="AR83" i="33"/>
  <c r="AR80" i="33"/>
  <c r="AR74" i="33"/>
  <c r="K79" i="33"/>
  <c r="L79" i="33" s="1"/>
  <c r="K76" i="33"/>
  <c r="L76" i="33" s="1"/>
  <c r="K82" i="33"/>
  <c r="L82" i="33" s="1"/>
  <c r="K73" i="33"/>
  <c r="L73" i="33" s="1"/>
  <c r="AR79" i="33"/>
  <c r="AR76" i="33"/>
  <c r="AR82" i="33"/>
  <c r="K78" i="33"/>
  <c r="L78" i="33" s="1"/>
  <c r="K75" i="33"/>
  <c r="L75" i="33" s="1"/>
  <c r="AR73" i="33"/>
  <c r="AR78" i="33"/>
  <c r="AR75" i="33"/>
  <c r="R126" i="33"/>
  <c r="E69" i="29"/>
  <c r="H68" i="29" s="1"/>
  <c r="I68" i="29" s="1"/>
  <c r="J68" i="29" s="1"/>
  <c r="D83" i="29"/>
  <c r="L98" i="29"/>
  <c r="R136" i="29"/>
  <c r="O136" i="29"/>
  <c r="R42" i="15"/>
  <c r="O42" i="15"/>
  <c r="R69" i="15"/>
  <c r="R49" i="30"/>
  <c r="AS49" i="30"/>
  <c r="AS51" i="30"/>
  <c r="AS53" i="30"/>
  <c r="AS44" i="30"/>
  <c r="AS42" i="30"/>
  <c r="AS46" i="30"/>
  <c r="AS48" i="30"/>
  <c r="AS43" i="30"/>
  <c r="AS45" i="30"/>
  <c r="AS52" i="30"/>
  <c r="AS47" i="30"/>
  <c r="AS50" i="30"/>
  <c r="R44" i="29"/>
  <c r="E67" i="29"/>
  <c r="H66" i="29" s="1"/>
  <c r="I66" i="29" s="1"/>
  <c r="J66" i="29" s="1"/>
  <c r="D81" i="29"/>
  <c r="L60" i="29"/>
  <c r="R78" i="29"/>
  <c r="R138" i="15"/>
  <c r="D79" i="15"/>
  <c r="E65" i="15"/>
  <c r="H64" i="15" s="1"/>
  <c r="I64" i="15" s="1"/>
  <c r="J64" i="15" s="1"/>
  <c r="R35" i="28"/>
  <c r="D78" i="33"/>
  <c r="R91" i="33"/>
  <c r="R67" i="15"/>
  <c r="R74" i="15"/>
  <c r="R52" i="1"/>
  <c r="E60" i="33"/>
  <c r="H59" i="33" s="1"/>
  <c r="I59" i="33" s="1"/>
  <c r="J59" i="33" s="1"/>
  <c r="D74" i="33"/>
  <c r="R50" i="29"/>
  <c r="R52" i="29"/>
  <c r="R58" i="29"/>
  <c r="O58" i="29"/>
  <c r="P58" i="29" s="1"/>
  <c r="Q58" i="29" s="1"/>
  <c r="R121" i="29"/>
  <c r="O121" i="29"/>
  <c r="R145" i="29"/>
  <c r="AR33" i="15"/>
  <c r="K30" i="15"/>
  <c r="L30" i="15" s="1"/>
  <c r="K35" i="15"/>
  <c r="L35" i="15" s="1"/>
  <c r="AR30" i="15"/>
  <c r="AR35" i="15"/>
  <c r="K32" i="15"/>
  <c r="L32" i="15" s="1"/>
  <c r="K27" i="15"/>
  <c r="L27" i="15" s="1"/>
  <c r="K37" i="15"/>
  <c r="L37" i="15" s="1"/>
  <c r="AR32" i="15"/>
  <c r="AR27" i="15"/>
  <c r="AR37" i="15"/>
  <c r="K29" i="15"/>
  <c r="L29" i="15" s="1"/>
  <c r="K34" i="15"/>
  <c r="L34" i="15" s="1"/>
  <c r="AR29" i="15"/>
  <c r="AR34" i="15"/>
  <c r="K31" i="15"/>
  <c r="L31" i="15" s="1"/>
  <c r="K36" i="15"/>
  <c r="L36" i="15" s="1"/>
  <c r="AR31" i="15"/>
  <c r="AR36" i="15"/>
  <c r="K28" i="15"/>
  <c r="L28" i="15" s="1"/>
  <c r="AR26" i="15"/>
  <c r="K33" i="15"/>
  <c r="L33" i="15" s="1"/>
  <c r="E77" i="15"/>
  <c r="H76" i="15" s="1"/>
  <c r="I76" i="15" s="1"/>
  <c r="J76" i="15" s="1"/>
  <c r="D92" i="15"/>
  <c r="D99" i="15"/>
  <c r="E84" i="15"/>
  <c r="H83" i="15" s="1"/>
  <c r="I83" i="15" s="1"/>
  <c r="J83" i="15" s="1"/>
  <c r="R81" i="15"/>
  <c r="R67" i="28"/>
  <c r="E47" i="33"/>
  <c r="H46" i="33" s="1"/>
  <c r="I46" i="33" s="1"/>
  <c r="J46" i="33" s="1"/>
  <c r="D62" i="33"/>
  <c r="R49" i="33"/>
  <c r="D81" i="33"/>
  <c r="R33" i="29"/>
  <c r="R63" i="29"/>
  <c r="R76" i="29"/>
  <c r="K26" i="15"/>
  <c r="L26" i="15" s="1"/>
  <c r="R52" i="15"/>
  <c r="D74" i="15"/>
  <c r="E60" i="15"/>
  <c r="H59" i="15" s="1"/>
  <c r="I59" i="15" s="1"/>
  <c r="J59" i="15" s="1"/>
  <c r="AR78" i="30"/>
  <c r="AR75" i="30"/>
  <c r="AR84" i="30"/>
  <c r="AR81" i="30"/>
  <c r="K80" i="30"/>
  <c r="L80" i="30" s="1"/>
  <c r="K77" i="30"/>
  <c r="L77" i="30" s="1"/>
  <c r="K74" i="30"/>
  <c r="L74" i="30" s="1"/>
  <c r="K83" i="30"/>
  <c r="L83" i="30" s="1"/>
  <c r="AR77" i="30"/>
  <c r="AR83" i="30"/>
  <c r="AR80" i="30"/>
  <c r="AR74" i="30"/>
  <c r="K79" i="30"/>
  <c r="L79" i="30" s="1"/>
  <c r="K76" i="30"/>
  <c r="L76" i="30" s="1"/>
  <c r="AR79" i="30"/>
  <c r="AR76" i="30"/>
  <c r="AR82" i="30"/>
  <c r="K78" i="30"/>
  <c r="L78" i="30" s="1"/>
  <c r="K75" i="30"/>
  <c r="L75" i="30" s="1"/>
  <c r="AR73" i="30"/>
  <c r="K82" i="30"/>
  <c r="L82" i="30" s="1"/>
  <c r="K84" i="30"/>
  <c r="L84" i="30" s="1"/>
  <c r="K81" i="30"/>
  <c r="L81" i="30" s="1"/>
  <c r="K73" i="30"/>
  <c r="L73" i="30" s="1"/>
  <c r="O105" i="28"/>
  <c r="R105" i="28"/>
  <c r="E64" i="29"/>
  <c r="H63" i="29" s="1"/>
  <c r="I63" i="29" s="1"/>
  <c r="J63" i="29" s="1"/>
  <c r="D78" i="29"/>
  <c r="R74" i="29"/>
  <c r="R123" i="29"/>
  <c r="R99" i="15"/>
  <c r="R136" i="15"/>
  <c r="O136" i="15"/>
  <c r="R95" i="30"/>
  <c r="R51" i="28"/>
  <c r="E83" i="33"/>
  <c r="H82" i="33" s="1"/>
  <c r="I82" i="33" s="1"/>
  <c r="J82" i="33" s="1"/>
  <c r="D98" i="33"/>
  <c r="R93" i="29"/>
  <c r="D84" i="15"/>
  <c r="E70" i="15"/>
  <c r="H69" i="15" s="1"/>
  <c r="I69" i="15" s="1"/>
  <c r="J69" i="15" s="1"/>
  <c r="K81" i="33"/>
  <c r="L81" i="33" s="1"/>
  <c r="D61" i="29"/>
  <c r="E46" i="29"/>
  <c r="H45" i="29" s="1"/>
  <c r="I45" i="29" s="1"/>
  <c r="J45" i="29" s="1"/>
  <c r="T140" i="29"/>
  <c r="T146" i="29"/>
  <c r="T143" i="29"/>
  <c r="T137" i="29"/>
  <c r="T142" i="29"/>
  <c r="T139" i="29"/>
  <c r="T145" i="29"/>
  <c r="T136" i="29"/>
  <c r="T141" i="29"/>
  <c r="T138" i="29"/>
  <c r="T147" i="29"/>
  <c r="T144" i="29"/>
  <c r="E48" i="15"/>
  <c r="H47" i="15" s="1"/>
  <c r="I47" i="15" s="1"/>
  <c r="J47" i="15" s="1"/>
  <c r="D63" i="15"/>
  <c r="R63" i="15"/>
  <c r="D80" i="30"/>
  <c r="E66" i="30"/>
  <c r="H65" i="30" s="1"/>
  <c r="I65" i="30" s="1"/>
  <c r="J65" i="30" s="1"/>
  <c r="E65" i="33"/>
  <c r="H64" i="33" s="1"/>
  <c r="I64" i="33" s="1"/>
  <c r="J64" i="33" s="1"/>
  <c r="D79" i="33"/>
  <c r="R79" i="29"/>
  <c r="R131" i="30"/>
  <c r="E67" i="28"/>
  <c r="H66" i="28" s="1"/>
  <c r="I66" i="28" s="1"/>
  <c r="J66" i="28" s="1"/>
  <c r="D81" i="28"/>
  <c r="AS32" i="33"/>
  <c r="AS37" i="33"/>
  <c r="AR43" i="33"/>
  <c r="AS45" i="33"/>
  <c r="T46" i="33"/>
  <c r="K47" i="33"/>
  <c r="L47" i="33" s="1"/>
  <c r="K66" i="33"/>
  <c r="L66" i="33" s="1"/>
  <c r="K69" i="33"/>
  <c r="L69" i="33" s="1"/>
  <c r="T76" i="33"/>
  <c r="T79" i="33"/>
  <c r="AK92" i="33"/>
  <c r="K95" i="33"/>
  <c r="L95" i="33" s="1"/>
  <c r="AK97" i="33"/>
  <c r="T98" i="33"/>
  <c r="K100" i="33"/>
  <c r="L100" i="33" s="1"/>
  <c r="T121" i="33"/>
  <c r="T123" i="33"/>
  <c r="K124" i="33"/>
  <c r="L124" i="33" s="1"/>
  <c r="AU129" i="33"/>
  <c r="K144" i="33"/>
  <c r="L144" i="33" s="1"/>
  <c r="K147" i="33"/>
  <c r="L147" i="33" s="1"/>
  <c r="AS28" i="29"/>
  <c r="K31" i="29"/>
  <c r="L31" i="29" s="1"/>
  <c r="AR32" i="29"/>
  <c r="K35" i="29"/>
  <c r="L35" i="29" s="1"/>
  <c r="T37" i="29"/>
  <c r="K42" i="29"/>
  <c r="L42" i="29" s="1"/>
  <c r="E45" i="29"/>
  <c r="H44" i="29" s="1"/>
  <c r="I44" i="29" s="1"/>
  <c r="J44" i="29" s="1"/>
  <c r="AR50" i="29"/>
  <c r="T51" i="29"/>
  <c r="D59" i="29"/>
  <c r="K61" i="29"/>
  <c r="L61" i="29" s="1"/>
  <c r="D62" i="29"/>
  <c r="K64" i="29"/>
  <c r="L64" i="29" s="1"/>
  <c r="AS76" i="29"/>
  <c r="T77" i="29"/>
  <c r="AS79" i="29"/>
  <c r="K92" i="29"/>
  <c r="L92" i="29" s="1"/>
  <c r="K97" i="29"/>
  <c r="L97" i="29" s="1"/>
  <c r="K105" i="29"/>
  <c r="L105" i="29" s="1"/>
  <c r="K114" i="29"/>
  <c r="L114" i="29" s="1"/>
  <c r="T126" i="29"/>
  <c r="K127" i="29"/>
  <c r="L127" i="29" s="1"/>
  <c r="AU132" i="29"/>
  <c r="K139" i="29"/>
  <c r="L139" i="29" s="1"/>
  <c r="K142" i="29"/>
  <c r="L142" i="29" s="1"/>
  <c r="T37" i="15"/>
  <c r="AR42" i="15"/>
  <c r="AR44" i="15"/>
  <c r="T45" i="15"/>
  <c r="K46" i="15"/>
  <c r="L46" i="15" s="1"/>
  <c r="K66" i="15"/>
  <c r="L66" i="15" s="1"/>
  <c r="AR69" i="15"/>
  <c r="R84" i="15"/>
  <c r="AL91" i="15"/>
  <c r="R47" i="30"/>
  <c r="R126" i="30"/>
  <c r="R64" i="28"/>
  <c r="R128" i="28"/>
  <c r="R144" i="28"/>
  <c r="Q73" i="2"/>
  <c r="S73" i="2" s="1"/>
  <c r="U73" i="2" s="1"/>
  <c r="R137" i="2"/>
  <c r="R37" i="3"/>
  <c r="T42" i="33"/>
  <c r="T44" i="33"/>
  <c r="D61" i="33"/>
  <c r="AR67" i="33"/>
  <c r="K113" i="33"/>
  <c r="L113" i="33" s="1"/>
  <c r="K116" i="33"/>
  <c r="L116" i="33" s="1"/>
  <c r="AS32" i="29"/>
  <c r="K125" i="29"/>
  <c r="L125" i="29" s="1"/>
  <c r="AU130" i="29"/>
  <c r="T65" i="15"/>
  <c r="R35" i="30"/>
  <c r="E62" i="30"/>
  <c r="H61" i="30" s="1"/>
  <c r="I61" i="30" s="1"/>
  <c r="J61" i="30" s="1"/>
  <c r="D76" i="30"/>
  <c r="R37" i="28"/>
  <c r="R48" i="28"/>
  <c r="R60" i="28"/>
  <c r="E75" i="28"/>
  <c r="H74" i="28" s="1"/>
  <c r="I74" i="28" s="1"/>
  <c r="J74" i="28" s="1"/>
  <c r="D90" i="28"/>
  <c r="E85" i="28"/>
  <c r="H84" i="28" s="1"/>
  <c r="I84" i="28" s="1"/>
  <c r="J84" i="28" s="1"/>
  <c r="D100" i="28"/>
  <c r="L90" i="28"/>
  <c r="T97" i="28"/>
  <c r="R126" i="28"/>
  <c r="R42" i="1"/>
  <c r="O42" i="1"/>
  <c r="P42" i="1" s="1"/>
  <c r="Q42" i="1" s="1"/>
  <c r="R68" i="2"/>
  <c r="K43" i="33"/>
  <c r="L43" i="33" s="1"/>
  <c r="AR52" i="33"/>
  <c r="T53" i="33"/>
  <c r="AS58" i="33"/>
  <c r="T59" i="33"/>
  <c r="AR61" i="33"/>
  <c r="AR64" i="33"/>
  <c r="T65" i="33"/>
  <c r="AS67" i="33"/>
  <c r="T68" i="33"/>
  <c r="T89" i="33"/>
  <c r="AU105" i="33"/>
  <c r="K107" i="33"/>
  <c r="L107" i="33" s="1"/>
  <c r="K110" i="33"/>
  <c r="L110" i="33" s="1"/>
  <c r="AU114" i="33"/>
  <c r="AU127" i="33"/>
  <c r="T130" i="33"/>
  <c r="K131" i="33"/>
  <c r="L131" i="33" s="1"/>
  <c r="AV136" i="33"/>
  <c r="T137" i="33"/>
  <c r="AU139" i="33"/>
  <c r="AU142" i="33"/>
  <c r="T143" i="33"/>
  <c r="AV145" i="33"/>
  <c r="T146" i="33"/>
  <c r="AS36" i="29"/>
  <c r="AS45" i="29"/>
  <c r="T46" i="29"/>
  <c r="AS59" i="29"/>
  <c r="AR62" i="29"/>
  <c r="AS65" i="29"/>
  <c r="AS68" i="29"/>
  <c r="K73" i="29"/>
  <c r="L73" i="29" s="1"/>
  <c r="K82" i="29"/>
  <c r="L82" i="29" s="1"/>
  <c r="AL94" i="29"/>
  <c r="AL99" i="29"/>
  <c r="AU106" i="29"/>
  <c r="AU112" i="29"/>
  <c r="T113" i="29"/>
  <c r="AU115" i="29"/>
  <c r="T116" i="29"/>
  <c r="T122" i="29"/>
  <c r="AV130" i="29"/>
  <c r="AV137" i="29"/>
  <c r="AU140" i="29"/>
  <c r="AV143" i="29"/>
  <c r="AV146" i="29"/>
  <c r="AR51" i="15"/>
  <c r="AS59" i="15"/>
  <c r="T60" i="15"/>
  <c r="D62" i="15"/>
  <c r="AS64" i="15"/>
  <c r="E67" i="15"/>
  <c r="H66" i="15" s="1"/>
  <c r="I66" i="15" s="1"/>
  <c r="J66" i="15" s="1"/>
  <c r="AS83" i="15"/>
  <c r="AS80" i="15"/>
  <c r="AS79" i="15"/>
  <c r="AS84" i="15"/>
  <c r="AS81" i="15"/>
  <c r="AS78" i="15"/>
  <c r="R80" i="28"/>
  <c r="R82" i="28"/>
  <c r="R140" i="1"/>
  <c r="AS50" i="33"/>
  <c r="AK93" i="33"/>
  <c r="T94" i="33"/>
  <c r="AL98" i="33"/>
  <c r="T99" i="33"/>
  <c r="AV108" i="33"/>
  <c r="T109" i="33"/>
  <c r="AV111" i="33"/>
  <c r="AU125" i="33"/>
  <c r="T128" i="33"/>
  <c r="K129" i="33"/>
  <c r="L129" i="33" s="1"/>
  <c r="AS29" i="29"/>
  <c r="K32" i="29"/>
  <c r="L32" i="29" s="1"/>
  <c r="AR33" i="29"/>
  <c r="K36" i="29"/>
  <c r="L36" i="29" s="1"/>
  <c r="AR43" i="29"/>
  <c r="K45" i="29"/>
  <c r="L45" i="29" s="1"/>
  <c r="AR48" i="29"/>
  <c r="T49" i="29"/>
  <c r="AS53" i="29"/>
  <c r="K68" i="29"/>
  <c r="L68" i="29" s="1"/>
  <c r="AR74" i="29"/>
  <c r="AR80" i="29"/>
  <c r="T81" i="29"/>
  <c r="AR83" i="29"/>
  <c r="T84" i="29"/>
  <c r="AK95" i="29"/>
  <c r="AK100" i="29"/>
  <c r="AV109" i="29"/>
  <c r="T131" i="29"/>
  <c r="K132" i="29"/>
  <c r="L132" i="29" s="1"/>
  <c r="K146" i="29"/>
  <c r="L146" i="29" s="1"/>
  <c r="AR49" i="15"/>
  <c r="T50" i="15"/>
  <c r="K51" i="15"/>
  <c r="L51" i="15" s="1"/>
  <c r="T58" i="15"/>
  <c r="K64" i="15"/>
  <c r="L64" i="15" s="1"/>
  <c r="AS67" i="15"/>
  <c r="T68" i="15"/>
  <c r="AL96" i="15"/>
  <c r="D75" i="30"/>
  <c r="E61" i="30"/>
  <c r="H60" i="30" s="1"/>
  <c r="I60" i="30" s="1"/>
  <c r="J60" i="30" s="1"/>
  <c r="D83" i="30"/>
  <c r="R98" i="30"/>
  <c r="R121" i="30"/>
  <c r="O121" i="30"/>
  <c r="AV129" i="30"/>
  <c r="AV131" i="30"/>
  <c r="AV122" i="30"/>
  <c r="AV124" i="30"/>
  <c r="AV126" i="30"/>
  <c r="AV128" i="30"/>
  <c r="AV123" i="30"/>
  <c r="AV121" i="30"/>
  <c r="AV125" i="30"/>
  <c r="R26" i="28"/>
  <c r="O26" i="28"/>
  <c r="P26" i="28" s="1"/>
  <c r="Q26" i="28" s="1"/>
  <c r="S26" i="28" s="1"/>
  <c r="E62" i="28"/>
  <c r="H61" i="28" s="1"/>
  <c r="I61" i="28" s="1"/>
  <c r="J61" i="28" s="1"/>
  <c r="D76" i="28"/>
  <c r="R76" i="28"/>
  <c r="R78" i="28"/>
  <c r="AL99" i="28"/>
  <c r="AL94" i="28"/>
  <c r="AL89" i="28"/>
  <c r="AL93" i="28"/>
  <c r="AL98" i="28"/>
  <c r="AL97" i="28"/>
  <c r="AL92" i="28"/>
  <c r="AL100" i="28"/>
  <c r="AL95" i="28"/>
  <c r="AL90" i="28"/>
  <c r="L98" i="28"/>
  <c r="R36" i="2"/>
  <c r="AR48" i="33"/>
  <c r="T49" i="33"/>
  <c r="K50" i="33"/>
  <c r="L50" i="33" s="1"/>
  <c r="K58" i="33"/>
  <c r="L58" i="33" s="1"/>
  <c r="K67" i="33"/>
  <c r="L67" i="33" s="1"/>
  <c r="T74" i="33"/>
  <c r="T80" i="33"/>
  <c r="T83" i="33"/>
  <c r="AK89" i="33"/>
  <c r="AL93" i="33"/>
  <c r="AU121" i="33"/>
  <c r="AU123" i="33"/>
  <c r="K136" i="33"/>
  <c r="L136" i="33" s="1"/>
  <c r="K145" i="33"/>
  <c r="L145" i="33" s="1"/>
  <c r="AR26" i="29"/>
  <c r="T27" i="29"/>
  <c r="AS33" i="29"/>
  <c r="AR37" i="29"/>
  <c r="AS43" i="29"/>
  <c r="T44" i="29"/>
  <c r="AS48" i="29"/>
  <c r="E51" i="29"/>
  <c r="H50" i="29" s="1"/>
  <c r="I50" i="29" s="1"/>
  <c r="J50" i="29" s="1"/>
  <c r="K59" i="29"/>
  <c r="L59" i="29" s="1"/>
  <c r="K62" i="29"/>
  <c r="L62" i="29" s="1"/>
  <c r="K65" i="29"/>
  <c r="L65" i="29" s="1"/>
  <c r="D69" i="29"/>
  <c r="AS74" i="29"/>
  <c r="T75" i="29"/>
  <c r="AR77" i="29"/>
  <c r="T78" i="29"/>
  <c r="AS80" i="29"/>
  <c r="AS83" i="29"/>
  <c r="K89" i="29"/>
  <c r="L89" i="29" s="1"/>
  <c r="AL95" i="29"/>
  <c r="AL100" i="29"/>
  <c r="K115" i="29"/>
  <c r="L115" i="29" s="1"/>
  <c r="AU126" i="29"/>
  <c r="T129" i="29"/>
  <c r="K130" i="29"/>
  <c r="L130" i="29" s="1"/>
  <c r="K137" i="29"/>
  <c r="L137" i="29" s="1"/>
  <c r="K140" i="29"/>
  <c r="L140" i="29" s="1"/>
  <c r="K143" i="29"/>
  <c r="L143" i="29" s="1"/>
  <c r="T30" i="15"/>
  <c r="L59" i="15"/>
  <c r="T63" i="15"/>
  <c r="D65" i="15"/>
  <c r="AS75" i="15"/>
  <c r="R80" i="15"/>
  <c r="E47" i="30"/>
  <c r="H46" i="30" s="1"/>
  <c r="I46" i="30" s="1"/>
  <c r="J46" i="30" s="1"/>
  <c r="D62" i="30"/>
  <c r="D81" i="30"/>
  <c r="E67" i="30"/>
  <c r="H66" i="30" s="1"/>
  <c r="I66" i="30" s="1"/>
  <c r="J66" i="30" s="1"/>
  <c r="R91" i="1"/>
  <c r="AS62" i="2"/>
  <c r="AS68" i="2"/>
  <c r="AS65" i="2"/>
  <c r="AS59" i="2"/>
  <c r="AS64" i="2"/>
  <c r="AS61" i="2"/>
  <c r="AS67" i="2"/>
  <c r="AS58" i="2"/>
  <c r="AS69" i="2"/>
  <c r="AS66" i="2"/>
  <c r="AS63" i="2"/>
  <c r="AS60" i="2"/>
  <c r="AS29" i="33"/>
  <c r="AS34" i="33"/>
  <c r="E44" i="33"/>
  <c r="H43" i="33" s="1"/>
  <c r="I43" i="33" s="1"/>
  <c r="J43" i="33" s="1"/>
  <c r="AS48" i="33"/>
  <c r="K61" i="33"/>
  <c r="L61" i="33" s="1"/>
  <c r="K64" i="33"/>
  <c r="L64" i="33" s="1"/>
  <c r="T77" i="33"/>
  <c r="K92" i="33"/>
  <c r="L92" i="33" s="1"/>
  <c r="K97" i="33"/>
  <c r="L97" i="33" s="1"/>
  <c r="K105" i="33"/>
  <c r="L105" i="33" s="1"/>
  <c r="K114" i="33"/>
  <c r="L114" i="33" s="1"/>
  <c r="T126" i="33"/>
  <c r="K127" i="33"/>
  <c r="L127" i="33" s="1"/>
  <c r="AU132" i="33"/>
  <c r="K139" i="33"/>
  <c r="L139" i="33" s="1"/>
  <c r="K142" i="33"/>
  <c r="L142" i="33" s="1"/>
  <c r="AS26" i="29"/>
  <c r="AS37" i="29"/>
  <c r="AR51" i="29"/>
  <c r="K53" i="29"/>
  <c r="L53" i="29" s="1"/>
  <c r="AR66" i="29"/>
  <c r="AR69" i="29"/>
  <c r="AS77" i="29"/>
  <c r="K99" i="29"/>
  <c r="L99" i="29" s="1"/>
  <c r="K106" i="29"/>
  <c r="L106" i="29" s="1"/>
  <c r="K109" i="29"/>
  <c r="L109" i="29" s="1"/>
  <c r="K112" i="29"/>
  <c r="L112" i="29" s="1"/>
  <c r="AU124" i="29"/>
  <c r="AU144" i="29"/>
  <c r="AU147" i="29"/>
  <c r="E43" i="15"/>
  <c r="H42" i="15" s="1"/>
  <c r="I42" i="15" s="1"/>
  <c r="J42" i="15" s="1"/>
  <c r="T48" i="15"/>
  <c r="AS62" i="15"/>
  <c r="AS29" i="30"/>
  <c r="AS34" i="30"/>
  <c r="AS31" i="30"/>
  <c r="AS36" i="30"/>
  <c r="AS26" i="30"/>
  <c r="AS28" i="30"/>
  <c r="AS33" i="30"/>
  <c r="AS30" i="30"/>
  <c r="AS32" i="30"/>
  <c r="AS27" i="30"/>
  <c r="AS37" i="30"/>
  <c r="R111" i="30"/>
  <c r="AV132" i="30"/>
  <c r="E64" i="28"/>
  <c r="H63" i="28" s="1"/>
  <c r="I63" i="28" s="1"/>
  <c r="J63" i="28" s="1"/>
  <c r="D78" i="28"/>
  <c r="O136" i="28"/>
  <c r="R136" i="28"/>
  <c r="R129" i="1"/>
  <c r="R33" i="2"/>
  <c r="R146" i="2"/>
  <c r="D92" i="3"/>
  <c r="E77" i="3"/>
  <c r="H76" i="3" s="1"/>
  <c r="I76" i="3" s="1"/>
  <c r="J76" i="3" s="1"/>
  <c r="AR46" i="33"/>
  <c r="T47" i="33"/>
  <c r="K48" i="33"/>
  <c r="L48" i="33" s="1"/>
  <c r="AR59" i="33"/>
  <c r="AR65" i="33"/>
  <c r="T66" i="33"/>
  <c r="AR68" i="33"/>
  <c r="T69" i="33"/>
  <c r="AK94" i="33"/>
  <c r="T95" i="33"/>
  <c r="AK99" i="33"/>
  <c r="T100" i="33"/>
  <c r="K108" i="33"/>
  <c r="L108" i="33" s="1"/>
  <c r="K111" i="33"/>
  <c r="L111" i="33" s="1"/>
  <c r="T124" i="33"/>
  <c r="K125" i="33"/>
  <c r="L125" i="33" s="1"/>
  <c r="AU130" i="33"/>
  <c r="AU137" i="33"/>
  <c r="AU143" i="33"/>
  <c r="T144" i="33"/>
  <c r="AU146" i="33"/>
  <c r="T147" i="33"/>
  <c r="K29" i="29"/>
  <c r="L29" i="29" s="1"/>
  <c r="T31" i="29"/>
  <c r="T35" i="29"/>
  <c r="T42" i="29"/>
  <c r="K43" i="29"/>
  <c r="L43" i="29" s="1"/>
  <c r="K48" i="29"/>
  <c r="L48" i="29" s="1"/>
  <c r="AS51" i="29"/>
  <c r="T52" i="29"/>
  <c r="AR60" i="29"/>
  <c r="AR63" i="29"/>
  <c r="AS66" i="29"/>
  <c r="AS69" i="29"/>
  <c r="K83" i="29"/>
  <c r="L83" i="29" s="1"/>
  <c r="AK91" i="29"/>
  <c r="K94" i="29"/>
  <c r="L94" i="29" s="1"/>
  <c r="AK96" i="29"/>
  <c r="T105" i="29"/>
  <c r="AU113" i="29"/>
  <c r="T114" i="29"/>
  <c r="AU116" i="29"/>
  <c r="AU122" i="29"/>
  <c r="AV124" i="29"/>
  <c r="T127" i="29"/>
  <c r="K128" i="29"/>
  <c r="L128" i="29" s="1"/>
  <c r="AU138" i="29"/>
  <c r="AU141" i="29"/>
  <c r="AV144" i="29"/>
  <c r="AV147" i="29"/>
  <c r="T33" i="15"/>
  <c r="AR45" i="15"/>
  <c r="AS47" i="15"/>
  <c r="E54" i="15"/>
  <c r="H53" i="15" s="1"/>
  <c r="I53" i="15" s="1"/>
  <c r="J53" i="15" s="1"/>
  <c r="K62" i="15"/>
  <c r="L62" i="15" s="1"/>
  <c r="AR65" i="15"/>
  <c r="T66" i="15"/>
  <c r="AR83" i="15"/>
  <c r="AR80" i="15"/>
  <c r="K82" i="15"/>
  <c r="L82" i="15" s="1"/>
  <c r="AR82" i="15"/>
  <c r="K78" i="15"/>
  <c r="L78" i="15" s="1"/>
  <c r="AR84" i="15"/>
  <c r="AR81" i="15"/>
  <c r="K79" i="15"/>
  <c r="L79" i="15" s="1"/>
  <c r="R128" i="15"/>
  <c r="AS35" i="30"/>
  <c r="E75" i="30"/>
  <c r="H74" i="30" s="1"/>
  <c r="I74" i="30" s="1"/>
  <c r="J74" i="30" s="1"/>
  <c r="D90" i="30"/>
  <c r="R62" i="30"/>
  <c r="R68" i="30"/>
  <c r="R90" i="30"/>
  <c r="R123" i="30"/>
  <c r="AV130" i="30"/>
  <c r="R123" i="28"/>
  <c r="E61" i="5"/>
  <c r="H60" i="5" s="1"/>
  <c r="I60" i="5" s="1"/>
  <c r="J60" i="5" s="1"/>
  <c r="D75" i="5"/>
  <c r="AR42" i="33"/>
  <c r="AR44" i="33"/>
  <c r="T45" i="33"/>
  <c r="K46" i="33"/>
  <c r="L46" i="33" s="1"/>
  <c r="AS46" i="33"/>
  <c r="E51" i="33"/>
  <c r="H50" i="33" s="1"/>
  <c r="I50" i="33" s="1"/>
  <c r="J50" i="33" s="1"/>
  <c r="AS59" i="33"/>
  <c r="T60" i="33"/>
  <c r="AR62" i="33"/>
  <c r="T63" i="33"/>
  <c r="AS65" i="33"/>
  <c r="AS68" i="33"/>
  <c r="AL94" i="33"/>
  <c r="AL99" i="33"/>
  <c r="AU106" i="33"/>
  <c r="AU112" i="33"/>
  <c r="T113" i="33"/>
  <c r="AU115" i="33"/>
  <c r="T116" i="33"/>
  <c r="AV146" i="33"/>
  <c r="T47" i="29"/>
  <c r="K77" i="29"/>
  <c r="L77" i="29" s="1"/>
  <c r="K80" i="29"/>
  <c r="L80" i="29" s="1"/>
  <c r="AL91" i="29"/>
  <c r="AU107" i="29"/>
  <c r="T108" i="29"/>
  <c r="AU110" i="29"/>
  <c r="T111" i="29"/>
  <c r="AV113" i="29"/>
  <c r="AV116" i="29"/>
  <c r="AV138" i="29"/>
  <c r="AV141" i="29"/>
  <c r="T28" i="15"/>
  <c r="AR43" i="15"/>
  <c r="T46" i="15"/>
  <c r="K47" i="15"/>
  <c r="L47" i="15" s="1"/>
  <c r="AR60" i="15"/>
  <c r="T61" i="15"/>
  <c r="AS65" i="15"/>
  <c r="R123" i="15"/>
  <c r="R141" i="15"/>
  <c r="R125" i="30"/>
  <c r="E59" i="28"/>
  <c r="H58" i="28" s="1"/>
  <c r="I58" i="28" s="1"/>
  <c r="J58" i="28" s="1"/>
  <c r="D73" i="28"/>
  <c r="D65" i="28"/>
  <c r="E50" i="28"/>
  <c r="H49" i="28" s="1"/>
  <c r="I49" i="28" s="1"/>
  <c r="J49" i="28" s="1"/>
  <c r="R52" i="28"/>
  <c r="R61" i="28"/>
  <c r="AL91" i="28"/>
  <c r="R127" i="28"/>
  <c r="R45" i="2"/>
  <c r="D78" i="3"/>
  <c r="E64" i="3"/>
  <c r="H63" i="3" s="1"/>
  <c r="I63" i="3" s="1"/>
  <c r="J63" i="3" s="1"/>
  <c r="R131" i="5"/>
  <c r="AS35" i="33"/>
  <c r="T43" i="33"/>
  <c r="AS44" i="33"/>
  <c r="AR53" i="33"/>
  <c r="AS62" i="33"/>
  <c r="AK90" i="33"/>
  <c r="K93" i="33"/>
  <c r="L93" i="33" s="1"/>
  <c r="K98" i="33"/>
  <c r="L98" i="33" s="1"/>
  <c r="AV106" i="33"/>
  <c r="T107" i="33"/>
  <c r="AU109" i="33"/>
  <c r="T110" i="33"/>
  <c r="AV112" i="33"/>
  <c r="AV115" i="33"/>
  <c r="K121" i="33"/>
  <c r="L121" i="33" s="1"/>
  <c r="K123" i="33"/>
  <c r="L123" i="33" s="1"/>
  <c r="AU128" i="33"/>
  <c r="AV140" i="33"/>
  <c r="K26" i="29"/>
  <c r="L26" i="29" s="1"/>
  <c r="AS30" i="29"/>
  <c r="AS34" i="29"/>
  <c r="K37" i="29"/>
  <c r="L37" i="29" s="1"/>
  <c r="AS46" i="29"/>
  <c r="K51" i="29"/>
  <c r="L51" i="29" s="1"/>
  <c r="AR81" i="29"/>
  <c r="T82" i="29"/>
  <c r="AR84" i="29"/>
  <c r="K90" i="29"/>
  <c r="L90" i="29" s="1"/>
  <c r="AV107" i="29"/>
  <c r="AV110" i="29"/>
  <c r="T125" i="29"/>
  <c r="K126" i="29"/>
  <c r="L126" i="29" s="1"/>
  <c r="AU131" i="29"/>
  <c r="T42" i="15"/>
  <c r="T44" i="15"/>
  <c r="K45" i="15"/>
  <c r="L45" i="15" s="1"/>
  <c r="AS60" i="15"/>
  <c r="AS73" i="15"/>
  <c r="AL100" i="15"/>
  <c r="AL95" i="15"/>
  <c r="AL90" i="15"/>
  <c r="AL99" i="15"/>
  <c r="AL94" i="15"/>
  <c r="AL89" i="15"/>
  <c r="AL98" i="15"/>
  <c r="O42" i="28"/>
  <c r="P42" i="28" s="1"/>
  <c r="Q42" i="28" s="1"/>
  <c r="S42" i="28" s="1"/>
  <c r="U42" i="28" s="1"/>
  <c r="AQ42" i="28" s="1"/>
  <c r="R42" i="28"/>
  <c r="D99" i="28"/>
  <c r="E84" i="28"/>
  <c r="H83" i="28" s="1"/>
  <c r="I83" i="28" s="1"/>
  <c r="J83" i="28" s="1"/>
  <c r="D93" i="28"/>
  <c r="E78" i="28"/>
  <c r="H77" i="28" s="1"/>
  <c r="I77" i="28" s="1"/>
  <c r="J77" i="28" s="1"/>
  <c r="AR59" i="1"/>
  <c r="K69" i="1"/>
  <c r="L69" i="1" s="1"/>
  <c r="K58" i="1"/>
  <c r="L58" i="1" s="1"/>
  <c r="AR66" i="1"/>
  <c r="K65" i="1"/>
  <c r="L65" i="1" s="1"/>
  <c r="AR62" i="1"/>
  <c r="K61" i="1"/>
  <c r="L61" i="1" s="1"/>
  <c r="K68" i="1"/>
  <c r="L68" i="1" s="1"/>
  <c r="AR65" i="1"/>
  <c r="K64" i="1"/>
  <c r="L64" i="1" s="1"/>
  <c r="AR61" i="1"/>
  <c r="K60" i="1"/>
  <c r="L60" i="1" s="1"/>
  <c r="AR68" i="1"/>
  <c r="K67" i="1"/>
  <c r="L67" i="1" s="1"/>
  <c r="AR64" i="1"/>
  <c r="K63" i="1"/>
  <c r="L63" i="1" s="1"/>
  <c r="K59" i="1"/>
  <c r="L59" i="1" s="1"/>
  <c r="AR69" i="1"/>
  <c r="AR67" i="1"/>
  <c r="K62" i="1"/>
  <c r="L62" i="1" s="1"/>
  <c r="AR58" i="1"/>
  <c r="AR63" i="1"/>
  <c r="K66" i="1"/>
  <c r="L66" i="1" s="1"/>
  <c r="R36" i="3"/>
  <c r="AS30" i="33"/>
  <c r="K44" i="33"/>
  <c r="L44" i="33" s="1"/>
  <c r="AR51" i="33"/>
  <c r="AS53" i="33"/>
  <c r="K68" i="33"/>
  <c r="L68" i="33" s="1"/>
  <c r="T81" i="33"/>
  <c r="T84" i="33"/>
  <c r="AK95" i="33"/>
  <c r="T96" i="33"/>
  <c r="AK100" i="33"/>
  <c r="T131" i="33"/>
  <c r="K132" i="33"/>
  <c r="L132" i="33" s="1"/>
  <c r="K146" i="33"/>
  <c r="L146" i="33" s="1"/>
  <c r="AR27" i="29"/>
  <c r="T28" i="29"/>
  <c r="K46" i="29"/>
  <c r="L46" i="29" s="1"/>
  <c r="AR49" i="29"/>
  <c r="T50" i="29"/>
  <c r="K66" i="29"/>
  <c r="L66" i="29" s="1"/>
  <c r="K69" i="29"/>
  <c r="L69" i="29" s="1"/>
  <c r="AR75" i="29"/>
  <c r="AR78" i="29"/>
  <c r="AS81" i="29"/>
  <c r="AK92" i="29"/>
  <c r="K95" i="29"/>
  <c r="L95" i="29" s="1"/>
  <c r="AK97" i="29"/>
  <c r="K100" i="29"/>
  <c r="L100" i="29" s="1"/>
  <c r="K124" i="29"/>
  <c r="L124" i="29" s="1"/>
  <c r="AU129" i="29"/>
  <c r="K144" i="29"/>
  <c r="L144" i="29" s="1"/>
  <c r="K147" i="29"/>
  <c r="L147" i="29" s="1"/>
  <c r="T36" i="15"/>
  <c r="AR52" i="15"/>
  <c r="T53" i="15"/>
  <c r="AR68" i="15"/>
  <c r="T69" i="15"/>
  <c r="AS76" i="15"/>
  <c r="R93" i="15"/>
  <c r="R93" i="30"/>
  <c r="E68" i="28"/>
  <c r="H67" i="28" s="1"/>
  <c r="I67" i="28" s="1"/>
  <c r="J67" i="28" s="1"/>
  <c r="D82" i="28"/>
  <c r="AS79" i="28"/>
  <c r="AS76" i="28"/>
  <c r="AS82" i="28"/>
  <c r="AS73" i="28"/>
  <c r="AS78" i="28"/>
  <c r="AS75" i="28"/>
  <c r="AS84" i="28"/>
  <c r="AS81" i="28"/>
  <c r="AS77" i="28"/>
  <c r="AS83" i="28"/>
  <c r="AS80" i="28"/>
  <c r="AS74" i="28"/>
  <c r="R83" i="28"/>
  <c r="R114" i="28"/>
  <c r="R139" i="28"/>
  <c r="R144" i="1"/>
  <c r="R34" i="4"/>
  <c r="L42" i="33"/>
  <c r="AS51" i="33"/>
  <c r="T52" i="33"/>
  <c r="K53" i="33"/>
  <c r="L53" i="33" s="1"/>
  <c r="K59" i="33"/>
  <c r="L59" i="33" s="1"/>
  <c r="K62" i="33"/>
  <c r="L62" i="33" s="1"/>
  <c r="K65" i="33"/>
  <c r="L65" i="33" s="1"/>
  <c r="T75" i="33"/>
  <c r="K89" i="33"/>
  <c r="L89" i="33" s="1"/>
  <c r="AL95" i="33"/>
  <c r="K115" i="33"/>
  <c r="L115" i="33" s="1"/>
  <c r="AU126" i="33"/>
  <c r="T129" i="33"/>
  <c r="K130" i="33"/>
  <c r="L130" i="33" s="1"/>
  <c r="K137" i="33"/>
  <c r="L137" i="33" s="1"/>
  <c r="K140" i="33"/>
  <c r="L140" i="33" s="1"/>
  <c r="K143" i="33"/>
  <c r="L143" i="33" s="1"/>
  <c r="AS27" i="29"/>
  <c r="AR44" i="29"/>
  <c r="T45" i="29"/>
  <c r="AS49" i="29"/>
  <c r="K113" i="29"/>
  <c r="L113" i="29" s="1"/>
  <c r="K116" i="29"/>
  <c r="L116" i="29" s="1"/>
  <c r="K122" i="29"/>
  <c r="L122" i="29" s="1"/>
  <c r="T59" i="15"/>
  <c r="T64" i="15"/>
  <c r="L65" i="15"/>
  <c r="R77" i="28"/>
  <c r="R147" i="28"/>
  <c r="AR49" i="33"/>
  <c r="D60" i="33"/>
  <c r="AR66" i="33"/>
  <c r="T67" i="33"/>
  <c r="AR69" i="33"/>
  <c r="K99" i="33"/>
  <c r="L99" i="33" s="1"/>
  <c r="K106" i="33"/>
  <c r="L106" i="33" s="1"/>
  <c r="K109" i="33"/>
  <c r="L109" i="33" s="1"/>
  <c r="K112" i="33"/>
  <c r="L112" i="33" s="1"/>
  <c r="AU124" i="33"/>
  <c r="AU144" i="33"/>
  <c r="T145" i="33"/>
  <c r="AU147" i="33"/>
  <c r="AR31" i="29"/>
  <c r="K34" i="29"/>
  <c r="L34" i="29" s="1"/>
  <c r="AR61" i="29"/>
  <c r="AS67" i="29"/>
  <c r="AU105" i="29"/>
  <c r="K107" i="29"/>
  <c r="L107" i="29" s="1"/>
  <c r="K110" i="29"/>
  <c r="L110" i="29" s="1"/>
  <c r="AU114" i="29"/>
  <c r="AU127" i="29"/>
  <c r="K131" i="29"/>
  <c r="L131" i="29" s="1"/>
  <c r="AV136" i="29"/>
  <c r="AU139" i="29"/>
  <c r="AV145" i="29"/>
  <c r="E46" i="15"/>
  <c r="H45" i="15" s="1"/>
  <c r="I45" i="15" s="1"/>
  <c r="J45" i="15" s="1"/>
  <c r="K68" i="15"/>
  <c r="L68" i="15" s="1"/>
  <c r="K73" i="15"/>
  <c r="L73" i="15" s="1"/>
  <c r="T78" i="15"/>
  <c r="T84" i="15"/>
  <c r="T81" i="15"/>
  <c r="T79" i="15"/>
  <c r="T82" i="15"/>
  <c r="E70" i="30"/>
  <c r="H69" i="30" s="1"/>
  <c r="I69" i="30" s="1"/>
  <c r="J69" i="30" s="1"/>
  <c r="D84" i="30"/>
  <c r="T79" i="30"/>
  <c r="T76" i="30"/>
  <c r="T82" i="30"/>
  <c r="T73" i="30"/>
  <c r="T78" i="30"/>
  <c r="T75" i="30"/>
  <c r="T84" i="30"/>
  <c r="T81" i="30"/>
  <c r="T77" i="30"/>
  <c r="T83" i="30"/>
  <c r="T80" i="30"/>
  <c r="T74" i="30"/>
  <c r="D82" i="30"/>
  <c r="AV127" i="30"/>
  <c r="R31" i="28"/>
  <c r="AS45" i="28"/>
  <c r="AS50" i="28"/>
  <c r="AS47" i="28"/>
  <c r="AS52" i="28"/>
  <c r="AS42" i="28"/>
  <c r="AS44" i="28"/>
  <c r="AS49" i="28"/>
  <c r="AS46" i="28"/>
  <c r="AS48" i="28"/>
  <c r="AS43" i="28"/>
  <c r="AS53" i="28"/>
  <c r="AS31" i="33"/>
  <c r="AR60" i="33"/>
  <c r="T61" i="33"/>
  <c r="AS66" i="33"/>
  <c r="AK91" i="33"/>
  <c r="T92" i="33"/>
  <c r="K94" i="33"/>
  <c r="L94" i="33" s="1"/>
  <c r="T105" i="33"/>
  <c r="AU113" i="33"/>
  <c r="AU122" i="33"/>
  <c r="AU138" i="33"/>
  <c r="T139" i="33"/>
  <c r="AV144" i="33"/>
  <c r="AS31" i="29"/>
  <c r="AR42" i="29"/>
  <c r="K49" i="29"/>
  <c r="L49" i="29" s="1"/>
  <c r="K81" i="29"/>
  <c r="L81" i="29" s="1"/>
  <c r="K91" i="29"/>
  <c r="L91" i="29" s="1"/>
  <c r="K96" i="29"/>
  <c r="L96" i="29" s="1"/>
  <c r="AV105" i="29"/>
  <c r="T106" i="29"/>
  <c r="AU108" i="29"/>
  <c r="T112" i="29"/>
  <c r="AV139" i="29"/>
  <c r="AR48" i="15"/>
  <c r="R75" i="15"/>
  <c r="R122" i="15"/>
  <c r="R30" i="30"/>
  <c r="R100" i="30"/>
  <c r="R29" i="28"/>
  <c r="O58" i="28"/>
  <c r="R58" i="28"/>
  <c r="R75" i="28"/>
  <c r="R35" i="1"/>
  <c r="R132" i="2"/>
  <c r="R60" i="4"/>
  <c r="R63" i="4"/>
  <c r="R48" i="6"/>
  <c r="AU125" i="29"/>
  <c r="R131" i="15"/>
  <c r="O26" i="30"/>
  <c r="P26" i="30" s="1"/>
  <c r="Q26" i="30" s="1"/>
  <c r="S26" i="30" s="1"/>
  <c r="U26" i="30" s="1"/>
  <c r="AQ26" i="30" s="1"/>
  <c r="R26" i="30"/>
  <c r="D78" i="30"/>
  <c r="E64" i="30"/>
  <c r="H63" i="30" s="1"/>
  <c r="I63" i="30" s="1"/>
  <c r="J63" i="30" s="1"/>
  <c r="R124" i="30"/>
  <c r="E65" i="28"/>
  <c r="H64" i="28" s="1"/>
  <c r="I64" i="28" s="1"/>
  <c r="J64" i="28" s="1"/>
  <c r="D79" i="28"/>
  <c r="T100" i="28"/>
  <c r="T95" i="28"/>
  <c r="T90" i="28"/>
  <c r="T99" i="28"/>
  <c r="T94" i="28"/>
  <c r="T89" i="28"/>
  <c r="T93" i="28"/>
  <c r="T98" i="28"/>
  <c r="T96" i="28"/>
  <c r="T91" i="28"/>
  <c r="L93" i="28"/>
  <c r="R93" i="1"/>
  <c r="R126" i="1"/>
  <c r="AS79" i="2"/>
  <c r="AS76" i="2"/>
  <c r="AS82" i="2"/>
  <c r="AS73" i="2"/>
  <c r="AS78" i="2"/>
  <c r="AS75" i="2"/>
  <c r="AS84" i="2"/>
  <c r="AS81" i="2"/>
  <c r="AS77" i="2"/>
  <c r="AS83" i="2"/>
  <c r="AS74" i="2"/>
  <c r="D66" i="3"/>
  <c r="E51" i="3"/>
  <c r="H50" i="3" s="1"/>
  <c r="I50" i="3" s="1"/>
  <c r="J50" i="3" s="1"/>
  <c r="AR60" i="30"/>
  <c r="T61" i="30"/>
  <c r="AS65" i="30"/>
  <c r="AK93" i="30"/>
  <c r="T94" i="30"/>
  <c r="AL98" i="30"/>
  <c r="T99" i="30"/>
  <c r="AV108" i="30"/>
  <c r="T109" i="30"/>
  <c r="AV111" i="30"/>
  <c r="AU125" i="30"/>
  <c r="T128" i="30"/>
  <c r="K129" i="30"/>
  <c r="L129" i="30" s="1"/>
  <c r="AS29" i="28"/>
  <c r="K32" i="28"/>
  <c r="L32" i="28" s="1"/>
  <c r="AR33" i="28"/>
  <c r="K36" i="28"/>
  <c r="L36" i="28" s="1"/>
  <c r="AR43" i="28"/>
  <c r="K45" i="28"/>
  <c r="L45" i="28" s="1"/>
  <c r="AR48" i="28"/>
  <c r="T49" i="28"/>
  <c r="K68" i="28"/>
  <c r="L68" i="28" s="1"/>
  <c r="AR74" i="28"/>
  <c r="AR80" i="28"/>
  <c r="T81" i="28"/>
  <c r="AR83" i="28"/>
  <c r="T84" i="28"/>
  <c r="AK95" i="28"/>
  <c r="AK100" i="28"/>
  <c r="AV109" i="28"/>
  <c r="AV128" i="28"/>
  <c r="T131" i="28"/>
  <c r="K132" i="28"/>
  <c r="L132" i="28" s="1"/>
  <c r="K140" i="28"/>
  <c r="L140" i="28" s="1"/>
  <c r="K141" i="28"/>
  <c r="L141" i="28" s="1"/>
  <c r="K83" i="1"/>
  <c r="L83" i="1" s="1"/>
  <c r="AR80" i="1"/>
  <c r="K79" i="1"/>
  <c r="L79" i="1" s="1"/>
  <c r="AR76" i="1"/>
  <c r="K75" i="1"/>
  <c r="L75" i="1" s="1"/>
  <c r="AR83" i="1"/>
  <c r="K82" i="1"/>
  <c r="L82" i="1" s="1"/>
  <c r="AR79" i="1"/>
  <c r="K78" i="1"/>
  <c r="L78" i="1" s="1"/>
  <c r="K74" i="1"/>
  <c r="L74" i="1" s="1"/>
  <c r="AR82" i="1"/>
  <c r="K81" i="1"/>
  <c r="L81" i="1" s="1"/>
  <c r="AR78" i="1"/>
  <c r="K77" i="1"/>
  <c r="L77" i="1" s="1"/>
  <c r="AR74" i="1"/>
  <c r="AR81" i="1"/>
  <c r="K80" i="1"/>
  <c r="L80" i="1" s="1"/>
  <c r="AR77" i="1"/>
  <c r="K76" i="1"/>
  <c r="L76" i="1" s="1"/>
  <c r="R141" i="1"/>
  <c r="K32" i="2"/>
  <c r="L32" i="2" s="1"/>
  <c r="R47" i="2"/>
  <c r="E106" i="2"/>
  <c r="H105" i="2" s="1"/>
  <c r="I105" i="2" s="1"/>
  <c r="J105" i="2" s="1"/>
  <c r="D121" i="2"/>
  <c r="E92" i="2"/>
  <c r="H91" i="2" s="1"/>
  <c r="I91" i="2" s="1"/>
  <c r="J91" i="2" s="1"/>
  <c r="D107" i="2"/>
  <c r="R32" i="3"/>
  <c r="D82" i="3"/>
  <c r="E68" i="3"/>
  <c r="H67" i="3" s="1"/>
  <c r="I67" i="3" s="1"/>
  <c r="J67" i="3" s="1"/>
  <c r="R141" i="4"/>
  <c r="R98" i="5"/>
  <c r="K90" i="15"/>
  <c r="L90" i="15" s="1"/>
  <c r="AV107" i="15"/>
  <c r="AV110" i="15"/>
  <c r="T125" i="15"/>
  <c r="K126" i="15"/>
  <c r="L126" i="15" s="1"/>
  <c r="AU131" i="15"/>
  <c r="K37" i="30"/>
  <c r="L37" i="30" s="1"/>
  <c r="T42" i="30"/>
  <c r="T44" i="30"/>
  <c r="K45" i="30"/>
  <c r="L45" i="30" s="1"/>
  <c r="E50" i="30"/>
  <c r="H49" i="30" s="1"/>
  <c r="I49" i="30" s="1"/>
  <c r="J49" i="30" s="1"/>
  <c r="D58" i="30"/>
  <c r="AS60" i="30"/>
  <c r="AS82" i="30"/>
  <c r="AK89" i="30"/>
  <c r="AL93" i="30"/>
  <c r="AU123" i="30"/>
  <c r="K136" i="30"/>
  <c r="L136" i="30" s="1"/>
  <c r="K145" i="30"/>
  <c r="L145" i="30" s="1"/>
  <c r="AR26" i="28"/>
  <c r="T27" i="28"/>
  <c r="AS33" i="28"/>
  <c r="AR37" i="28"/>
  <c r="K65" i="28"/>
  <c r="L65" i="28" s="1"/>
  <c r="T75" i="28"/>
  <c r="T78" i="28"/>
  <c r="K89" i="28"/>
  <c r="L89" i="28" s="1"/>
  <c r="K115" i="28"/>
  <c r="L115" i="28" s="1"/>
  <c r="AU126" i="28"/>
  <c r="T129" i="28"/>
  <c r="K130" i="28"/>
  <c r="L130" i="28" s="1"/>
  <c r="K137" i="28"/>
  <c r="L137" i="28" s="1"/>
  <c r="AV141" i="28"/>
  <c r="AV147" i="28"/>
  <c r="AV144" i="28"/>
  <c r="AV140" i="28"/>
  <c r="AV146" i="28"/>
  <c r="AV143" i="28"/>
  <c r="AV142" i="28"/>
  <c r="AV145" i="28"/>
  <c r="R45" i="1"/>
  <c r="R145" i="1"/>
  <c r="AR26" i="2"/>
  <c r="D93" i="2"/>
  <c r="E78" i="2"/>
  <c r="H77" i="2" s="1"/>
  <c r="I77" i="2" s="1"/>
  <c r="J77" i="2" s="1"/>
  <c r="R73" i="2"/>
  <c r="D81" i="2"/>
  <c r="R30" i="3"/>
  <c r="K51" i="3"/>
  <c r="L51" i="3" s="1"/>
  <c r="AR46" i="3"/>
  <c r="K48" i="3"/>
  <c r="L48" i="3" s="1"/>
  <c r="K43" i="3"/>
  <c r="L43" i="3" s="1"/>
  <c r="K53" i="3"/>
  <c r="L53" i="3" s="1"/>
  <c r="AR51" i="3"/>
  <c r="AR48" i="3"/>
  <c r="K45" i="3"/>
  <c r="L45" i="3" s="1"/>
  <c r="AR43" i="3"/>
  <c r="AR53" i="3"/>
  <c r="K50" i="3"/>
  <c r="L50" i="3" s="1"/>
  <c r="K47" i="3"/>
  <c r="L47" i="3" s="1"/>
  <c r="AR45" i="3"/>
  <c r="AR50" i="3"/>
  <c r="K42" i="3"/>
  <c r="L42" i="3" s="1"/>
  <c r="K52" i="3"/>
  <c r="L52" i="3" s="1"/>
  <c r="AR52" i="3"/>
  <c r="K49" i="3"/>
  <c r="L49" i="3" s="1"/>
  <c r="AR42" i="3"/>
  <c r="E53" i="3"/>
  <c r="H52" i="3" s="1"/>
  <c r="I52" i="3" s="1"/>
  <c r="J52" i="3" s="1"/>
  <c r="D68" i="3"/>
  <c r="R131" i="4"/>
  <c r="R111" i="5"/>
  <c r="AK92" i="15"/>
  <c r="K95" i="15"/>
  <c r="L95" i="15" s="1"/>
  <c r="AK97" i="15"/>
  <c r="T98" i="15"/>
  <c r="K100" i="15"/>
  <c r="L100" i="15" s="1"/>
  <c r="T123" i="15"/>
  <c r="K124" i="15"/>
  <c r="L124" i="15" s="1"/>
  <c r="AU129" i="15"/>
  <c r="AV131" i="15"/>
  <c r="K144" i="15"/>
  <c r="L144" i="15" s="1"/>
  <c r="K147" i="15"/>
  <c r="L147" i="15" s="1"/>
  <c r="K27" i="30"/>
  <c r="L27" i="30" s="1"/>
  <c r="K32" i="30"/>
  <c r="L32" i="30" s="1"/>
  <c r="AR35" i="30"/>
  <c r="T36" i="30"/>
  <c r="K43" i="30"/>
  <c r="L43" i="30" s="1"/>
  <c r="AR52" i="30"/>
  <c r="T53" i="30"/>
  <c r="AR58" i="30"/>
  <c r="K65" i="30"/>
  <c r="L65" i="30" s="1"/>
  <c r="AR68" i="30"/>
  <c r="T69" i="30"/>
  <c r="AS76" i="30"/>
  <c r="AS79" i="30"/>
  <c r="AL89" i="30"/>
  <c r="T90" i="30"/>
  <c r="K92" i="30"/>
  <c r="L92" i="30" s="1"/>
  <c r="K97" i="30"/>
  <c r="L97" i="30" s="1"/>
  <c r="K105" i="30"/>
  <c r="L105" i="30" s="1"/>
  <c r="K114" i="30"/>
  <c r="L114" i="30" s="1"/>
  <c r="T126" i="30"/>
  <c r="K127" i="30"/>
  <c r="L127" i="30" s="1"/>
  <c r="AU132" i="30"/>
  <c r="K139" i="30"/>
  <c r="L139" i="30" s="1"/>
  <c r="K142" i="30"/>
  <c r="L142" i="30" s="1"/>
  <c r="AS37" i="28"/>
  <c r="E46" i="28"/>
  <c r="H45" i="28" s="1"/>
  <c r="I45" i="28" s="1"/>
  <c r="J45" i="28" s="1"/>
  <c r="AR51" i="28"/>
  <c r="K53" i="28"/>
  <c r="L53" i="28" s="1"/>
  <c r="T58" i="28"/>
  <c r="D60" i="28"/>
  <c r="AR66" i="28"/>
  <c r="T67" i="28"/>
  <c r="E69" i="28"/>
  <c r="H68" i="28" s="1"/>
  <c r="I68" i="28" s="1"/>
  <c r="J68" i="28" s="1"/>
  <c r="AR69" i="28"/>
  <c r="K99" i="28"/>
  <c r="L99" i="28" s="1"/>
  <c r="K106" i="28"/>
  <c r="L106" i="28" s="1"/>
  <c r="K109" i="28"/>
  <c r="L109" i="28" s="1"/>
  <c r="K112" i="28"/>
  <c r="L112" i="28" s="1"/>
  <c r="AU124" i="28"/>
  <c r="T136" i="28"/>
  <c r="R73" i="1"/>
  <c r="O73" i="1"/>
  <c r="P73" i="1" s="1"/>
  <c r="Q73" i="1" s="1"/>
  <c r="R130" i="3"/>
  <c r="R142" i="3"/>
  <c r="D63" i="4"/>
  <c r="E48" i="4"/>
  <c r="H47" i="4" s="1"/>
  <c r="I47" i="4" s="1"/>
  <c r="J47" i="4" s="1"/>
  <c r="R47" i="1"/>
  <c r="R62" i="2"/>
  <c r="R77" i="2"/>
  <c r="R89" i="2"/>
  <c r="O89" i="2"/>
  <c r="R108" i="2"/>
  <c r="D80" i="3"/>
  <c r="E66" i="3"/>
  <c r="H65" i="3" s="1"/>
  <c r="I65" i="3" s="1"/>
  <c r="J65" i="3" s="1"/>
  <c r="AR63" i="3"/>
  <c r="AR60" i="3"/>
  <c r="AR69" i="3"/>
  <c r="AR66" i="3"/>
  <c r="K65" i="3"/>
  <c r="L65" i="3" s="1"/>
  <c r="K62" i="3"/>
  <c r="L62" i="3" s="1"/>
  <c r="K59" i="3"/>
  <c r="L59" i="3" s="1"/>
  <c r="K68" i="3"/>
  <c r="L68" i="3" s="1"/>
  <c r="AR62" i="3"/>
  <c r="AR68" i="3"/>
  <c r="AR65" i="3"/>
  <c r="AR59" i="3"/>
  <c r="K64" i="3"/>
  <c r="L64" i="3" s="1"/>
  <c r="K61" i="3"/>
  <c r="L61" i="3" s="1"/>
  <c r="K67" i="3"/>
  <c r="L67" i="3" s="1"/>
  <c r="K58" i="3"/>
  <c r="L58" i="3" s="1"/>
  <c r="AR64" i="3"/>
  <c r="AR61" i="3"/>
  <c r="R29" i="6"/>
  <c r="AV127" i="15"/>
  <c r="T140" i="15"/>
  <c r="AR48" i="30"/>
  <c r="K50" i="30"/>
  <c r="L50" i="30" s="1"/>
  <c r="K58" i="30"/>
  <c r="L58" i="30" s="1"/>
  <c r="AR66" i="30"/>
  <c r="L146" i="28"/>
  <c r="R89" i="1"/>
  <c r="O89" i="1"/>
  <c r="P89" i="1" s="1"/>
  <c r="Q89" i="1" s="1"/>
  <c r="AS45" i="2"/>
  <c r="AS50" i="2"/>
  <c r="AS47" i="2"/>
  <c r="AS52" i="2"/>
  <c r="AS42" i="2"/>
  <c r="AS44" i="2"/>
  <c r="AS49" i="2"/>
  <c r="AS46" i="2"/>
  <c r="AS51" i="2"/>
  <c r="R75" i="2"/>
  <c r="T131" i="2"/>
  <c r="D75" i="3"/>
  <c r="E61" i="3"/>
  <c r="H60" i="3" s="1"/>
  <c r="I60" i="3" s="1"/>
  <c r="J60" i="3" s="1"/>
  <c r="K60" i="3"/>
  <c r="L60" i="3" s="1"/>
  <c r="R143" i="3"/>
  <c r="AK93" i="15"/>
  <c r="T94" i="15"/>
  <c r="T99" i="15"/>
  <c r="AV108" i="15"/>
  <c r="T109" i="15"/>
  <c r="AU125" i="15"/>
  <c r="T128" i="15"/>
  <c r="K129" i="15"/>
  <c r="L129" i="15" s="1"/>
  <c r="T29" i="30"/>
  <c r="AR33" i="30"/>
  <c r="E44" i="30"/>
  <c r="H43" i="30" s="1"/>
  <c r="I43" i="30" s="1"/>
  <c r="J43" i="30" s="1"/>
  <c r="AR61" i="30"/>
  <c r="K63" i="30"/>
  <c r="L63" i="30" s="1"/>
  <c r="AS66" i="30"/>
  <c r="AL90" i="30"/>
  <c r="T91" i="30"/>
  <c r="AK95" i="30"/>
  <c r="T96" i="30"/>
  <c r="AK100" i="30"/>
  <c r="AV109" i="30"/>
  <c r="T131" i="30"/>
  <c r="K132" i="30"/>
  <c r="L132" i="30" s="1"/>
  <c r="K146" i="30"/>
  <c r="L146" i="30" s="1"/>
  <c r="AR27" i="28"/>
  <c r="T28" i="28"/>
  <c r="K46" i="28"/>
  <c r="L46" i="28" s="1"/>
  <c r="AR49" i="28"/>
  <c r="T50" i="28"/>
  <c r="K66" i="28"/>
  <c r="L66" i="28" s="1"/>
  <c r="K69" i="28"/>
  <c r="L69" i="28" s="1"/>
  <c r="T76" i="28"/>
  <c r="AK92" i="28"/>
  <c r="K95" i="28"/>
  <c r="L95" i="28" s="1"/>
  <c r="AK97" i="28"/>
  <c r="K100" i="28"/>
  <c r="L100" i="28" s="1"/>
  <c r="T121" i="28"/>
  <c r="T123" i="28"/>
  <c r="K124" i="28"/>
  <c r="L124" i="28" s="1"/>
  <c r="AU129" i="28"/>
  <c r="AU141" i="28"/>
  <c r="AU147" i="28"/>
  <c r="AU144" i="28"/>
  <c r="K143" i="28"/>
  <c r="L143" i="28" s="1"/>
  <c r="AU140" i="28"/>
  <c r="AU146" i="28"/>
  <c r="AU143" i="28"/>
  <c r="K142" i="28"/>
  <c r="L142" i="28" s="1"/>
  <c r="K145" i="28"/>
  <c r="L145" i="28" s="1"/>
  <c r="AU142" i="28"/>
  <c r="O136" i="1"/>
  <c r="P136" i="1" s="1"/>
  <c r="Q136" i="1" s="1"/>
  <c r="S136" i="1" s="1"/>
  <c r="U136" i="1" s="1"/>
  <c r="AT136" i="1" s="1"/>
  <c r="R136" i="1"/>
  <c r="D111" i="2"/>
  <c r="E96" i="2"/>
  <c r="H95" i="2" s="1"/>
  <c r="I95" i="2" s="1"/>
  <c r="J95" i="2" s="1"/>
  <c r="AR67" i="3"/>
  <c r="AR78" i="5"/>
  <c r="AR75" i="5"/>
  <c r="AR84" i="5"/>
  <c r="AR81" i="5"/>
  <c r="K80" i="5"/>
  <c r="L80" i="5" s="1"/>
  <c r="K77" i="5"/>
  <c r="L77" i="5" s="1"/>
  <c r="K74" i="5"/>
  <c r="L74" i="5" s="1"/>
  <c r="K83" i="5"/>
  <c r="L83" i="5" s="1"/>
  <c r="AR77" i="5"/>
  <c r="AR83" i="5"/>
  <c r="AR80" i="5"/>
  <c r="AR74" i="5"/>
  <c r="K79" i="5"/>
  <c r="L79" i="5" s="1"/>
  <c r="K76" i="5"/>
  <c r="L76" i="5" s="1"/>
  <c r="AR79" i="5"/>
  <c r="AR76" i="5"/>
  <c r="AR82" i="5"/>
  <c r="K78" i="5"/>
  <c r="L78" i="5" s="1"/>
  <c r="K75" i="5"/>
  <c r="L75" i="5" s="1"/>
  <c r="AR73" i="5"/>
  <c r="K82" i="5"/>
  <c r="L82" i="5" s="1"/>
  <c r="K84" i="5"/>
  <c r="L84" i="5" s="1"/>
  <c r="K73" i="5"/>
  <c r="L73" i="5" s="1"/>
  <c r="K81" i="5"/>
  <c r="L81" i="5" s="1"/>
  <c r="K145" i="15"/>
  <c r="L145" i="15" s="1"/>
  <c r="AR28" i="30"/>
  <c r="AR46" i="30"/>
  <c r="T47" i="30"/>
  <c r="K48" i="30"/>
  <c r="L48" i="30" s="1"/>
  <c r="AS61" i="30"/>
  <c r="T62" i="30"/>
  <c r="D64" i="30"/>
  <c r="AS74" i="30"/>
  <c r="AS80" i="30"/>
  <c r="AS83" i="30"/>
  <c r="K89" i="30"/>
  <c r="L89" i="30" s="1"/>
  <c r="AL95" i="30"/>
  <c r="AL100" i="30"/>
  <c r="K115" i="30"/>
  <c r="L115" i="30" s="1"/>
  <c r="AU126" i="30"/>
  <c r="T129" i="30"/>
  <c r="K130" i="30"/>
  <c r="L130" i="30" s="1"/>
  <c r="K137" i="30"/>
  <c r="L137" i="30" s="1"/>
  <c r="K140" i="30"/>
  <c r="L140" i="30" s="1"/>
  <c r="K143" i="30"/>
  <c r="L143" i="30" s="1"/>
  <c r="K30" i="28"/>
  <c r="L30" i="28" s="1"/>
  <c r="T32" i="28"/>
  <c r="AR44" i="28"/>
  <c r="T45" i="28"/>
  <c r="K63" i="28"/>
  <c r="L63" i="28" s="1"/>
  <c r="AR67" i="28"/>
  <c r="K113" i="28"/>
  <c r="L113" i="28" s="1"/>
  <c r="K116" i="28"/>
  <c r="L116" i="28" s="1"/>
  <c r="K122" i="28"/>
  <c r="L122" i="28" s="1"/>
  <c r="T132" i="28"/>
  <c r="AU136" i="28"/>
  <c r="K138" i="28"/>
  <c r="L138" i="28" s="1"/>
  <c r="R44" i="2"/>
  <c r="R51" i="2"/>
  <c r="AQ73" i="2"/>
  <c r="R27" i="3"/>
  <c r="O27" i="3"/>
  <c r="P27" i="3" s="1"/>
  <c r="Q27" i="3" s="1"/>
  <c r="S27" i="3" s="1"/>
  <c r="U27" i="3" s="1"/>
  <c r="P58" i="5"/>
  <c r="Q58" i="5" s="1"/>
  <c r="S58" i="5" s="1"/>
  <c r="T90" i="15"/>
  <c r="K92" i="15"/>
  <c r="L92" i="15" s="1"/>
  <c r="K97" i="15"/>
  <c r="L97" i="15" s="1"/>
  <c r="AV121" i="15"/>
  <c r="AV123" i="15"/>
  <c r="T126" i="15"/>
  <c r="K127" i="15"/>
  <c r="L127" i="15" s="1"/>
  <c r="AU132" i="15"/>
  <c r="K139" i="15"/>
  <c r="L139" i="15" s="1"/>
  <c r="K142" i="15"/>
  <c r="L142" i="15" s="1"/>
  <c r="K33" i="30"/>
  <c r="L33" i="30" s="1"/>
  <c r="T37" i="30"/>
  <c r="AR42" i="30"/>
  <c r="AR44" i="30"/>
  <c r="T45" i="30"/>
  <c r="K46" i="30"/>
  <c r="L46" i="30" s="1"/>
  <c r="K66" i="30"/>
  <c r="L66" i="30" s="1"/>
  <c r="AR69" i="30"/>
  <c r="AS77" i="30"/>
  <c r="K99" i="30"/>
  <c r="L99" i="30" s="1"/>
  <c r="K106" i="30"/>
  <c r="L106" i="30" s="1"/>
  <c r="K109" i="30"/>
  <c r="L109" i="30" s="1"/>
  <c r="K112" i="30"/>
  <c r="L112" i="30" s="1"/>
  <c r="AU124" i="30"/>
  <c r="T136" i="30"/>
  <c r="AU144" i="30"/>
  <c r="T145" i="30"/>
  <c r="AU147" i="30"/>
  <c r="AR31" i="28"/>
  <c r="K34" i="28"/>
  <c r="L34" i="28" s="1"/>
  <c r="AR35" i="28"/>
  <c r="T36" i="28"/>
  <c r="AS58" i="28"/>
  <c r="T59" i="28"/>
  <c r="AR61" i="28"/>
  <c r="AR64" i="28"/>
  <c r="T65" i="28"/>
  <c r="AS67" i="28"/>
  <c r="T68" i="28"/>
  <c r="K107" i="28"/>
  <c r="L107" i="28" s="1"/>
  <c r="K110" i="28"/>
  <c r="L110" i="28" s="1"/>
  <c r="AU114" i="28"/>
  <c r="AU127" i="28"/>
  <c r="T130" i="28"/>
  <c r="K131" i="28"/>
  <c r="L131" i="28" s="1"/>
  <c r="AV136" i="28"/>
  <c r="AU139" i="28"/>
  <c r="R140" i="2"/>
  <c r="AQ27" i="3"/>
  <c r="R29" i="3"/>
  <c r="K44" i="3"/>
  <c r="L44" i="3" s="1"/>
  <c r="AR47" i="3"/>
  <c r="K63" i="3"/>
  <c r="L63" i="3" s="1"/>
  <c r="D73" i="3"/>
  <c r="E67" i="5"/>
  <c r="H66" i="5" s="1"/>
  <c r="I66" i="5" s="1"/>
  <c r="J66" i="5" s="1"/>
  <c r="D81" i="5"/>
  <c r="R90" i="5"/>
  <c r="AK94" i="15"/>
  <c r="T95" i="15"/>
  <c r="AK99" i="15"/>
  <c r="T100" i="15"/>
  <c r="T124" i="15"/>
  <c r="K125" i="15"/>
  <c r="L125" i="15" s="1"/>
  <c r="AU130" i="15"/>
  <c r="AV132" i="15"/>
  <c r="AU137" i="15"/>
  <c r="AU143" i="15"/>
  <c r="T144" i="15"/>
  <c r="AU146" i="15"/>
  <c r="T147" i="15"/>
  <c r="K28" i="30"/>
  <c r="L28" i="30" s="1"/>
  <c r="T32" i="30"/>
  <c r="AR36" i="30"/>
  <c r="T43" i="30"/>
  <c r="AR53" i="30"/>
  <c r="AR59" i="30"/>
  <c r="K61" i="30"/>
  <c r="L61" i="30" s="1"/>
  <c r="AR64" i="30"/>
  <c r="T65" i="30"/>
  <c r="AS69" i="30"/>
  <c r="AK91" i="30"/>
  <c r="T92" i="30"/>
  <c r="K94" i="30"/>
  <c r="L94" i="30" s="1"/>
  <c r="T97" i="30"/>
  <c r="T105" i="30"/>
  <c r="AU113" i="30"/>
  <c r="T114" i="30"/>
  <c r="AU116" i="30"/>
  <c r="AU122" i="30"/>
  <c r="T127" i="30"/>
  <c r="K128" i="30"/>
  <c r="L128" i="30" s="1"/>
  <c r="AU138" i="30"/>
  <c r="T139" i="30"/>
  <c r="AU141" i="30"/>
  <c r="T142" i="30"/>
  <c r="AV144" i="30"/>
  <c r="AV147" i="30"/>
  <c r="AS31" i="28"/>
  <c r="AS35" i="28"/>
  <c r="AR42" i="28"/>
  <c r="K49" i="28"/>
  <c r="L49" i="28" s="1"/>
  <c r="AR52" i="28"/>
  <c r="T53" i="28"/>
  <c r="AS61" i="28"/>
  <c r="T62" i="28"/>
  <c r="AS64" i="28"/>
  <c r="K81" i="28"/>
  <c r="L81" i="28" s="1"/>
  <c r="K84" i="28"/>
  <c r="L84" i="28" s="1"/>
  <c r="K91" i="28"/>
  <c r="L91" i="28" s="1"/>
  <c r="K96" i="28"/>
  <c r="L96" i="28" s="1"/>
  <c r="AK98" i="28"/>
  <c r="AV105" i="28"/>
  <c r="T106" i="28"/>
  <c r="AU108" i="28"/>
  <c r="AU111" i="28"/>
  <c r="T112" i="28"/>
  <c r="AV114" i="28"/>
  <c r="T115" i="28"/>
  <c r="AV139" i="28"/>
  <c r="T48" i="1"/>
  <c r="T43" i="1"/>
  <c r="T53" i="1"/>
  <c r="T45" i="1"/>
  <c r="T47" i="1"/>
  <c r="T52" i="1"/>
  <c r="T42" i="1"/>
  <c r="T44" i="1"/>
  <c r="T46" i="1"/>
  <c r="T81" i="1"/>
  <c r="T77" i="1"/>
  <c r="T84" i="1"/>
  <c r="T73" i="1"/>
  <c r="T80" i="1"/>
  <c r="T76" i="1"/>
  <c r="T83" i="1"/>
  <c r="T79" i="1"/>
  <c r="T75" i="1"/>
  <c r="T82" i="1"/>
  <c r="T78" i="1"/>
  <c r="D84" i="2"/>
  <c r="D90" i="2"/>
  <c r="E63" i="3"/>
  <c r="H62" i="3" s="1"/>
  <c r="I62" i="3" s="1"/>
  <c r="J62" i="3" s="1"/>
  <c r="D77" i="3"/>
  <c r="K66" i="3"/>
  <c r="L66" i="3" s="1"/>
  <c r="T126" i="3"/>
  <c r="T128" i="3"/>
  <c r="T130" i="3"/>
  <c r="T132" i="3"/>
  <c r="T123" i="3"/>
  <c r="T121" i="3"/>
  <c r="T125" i="3"/>
  <c r="T127" i="3"/>
  <c r="T131" i="3"/>
  <c r="T122" i="3"/>
  <c r="T129" i="3"/>
  <c r="T124" i="3"/>
  <c r="R137" i="3"/>
  <c r="T113" i="15"/>
  <c r="T122" i="15"/>
  <c r="AV130" i="15"/>
  <c r="AV137" i="15"/>
  <c r="T138" i="15"/>
  <c r="AU140" i="15"/>
  <c r="T141" i="15"/>
  <c r="AV143" i="15"/>
  <c r="AR31" i="30"/>
  <c r="K36" i="30"/>
  <c r="L36" i="30" s="1"/>
  <c r="K42" i="30"/>
  <c r="L42" i="30" s="1"/>
  <c r="K44" i="30"/>
  <c r="L44" i="30" s="1"/>
  <c r="AR51" i="30"/>
  <c r="AS59" i="30"/>
  <c r="T60" i="30"/>
  <c r="AS64" i="30"/>
  <c r="AL91" i="30"/>
  <c r="AL96" i="30"/>
  <c r="AU107" i="30"/>
  <c r="T108" i="30"/>
  <c r="AU110" i="30"/>
  <c r="AV113" i="30"/>
  <c r="AV138" i="30"/>
  <c r="AV141" i="30"/>
  <c r="K27" i="28"/>
  <c r="L27" i="28" s="1"/>
  <c r="T29" i="28"/>
  <c r="T43" i="28"/>
  <c r="K44" i="28"/>
  <c r="L44" i="28" s="1"/>
  <c r="AR47" i="28"/>
  <c r="T48" i="28"/>
  <c r="AK93" i="28"/>
  <c r="T109" i="28"/>
  <c r="AU125" i="28"/>
  <c r="T128" i="28"/>
  <c r="K129" i="28"/>
  <c r="L129" i="28" s="1"/>
  <c r="R84" i="1"/>
  <c r="R65" i="2"/>
  <c r="P105" i="2"/>
  <c r="Q105" i="2" s="1"/>
  <c r="S105" i="2" s="1"/>
  <c r="U105" i="2" s="1"/>
  <c r="AT105" i="2" s="1"/>
  <c r="AV140" i="2"/>
  <c r="AV146" i="2"/>
  <c r="AV143" i="2"/>
  <c r="AV137" i="2"/>
  <c r="AV142" i="2"/>
  <c r="AV139" i="2"/>
  <c r="AV145" i="2"/>
  <c r="AV136" i="2"/>
  <c r="AV147" i="2"/>
  <c r="AV144" i="2"/>
  <c r="R143" i="2"/>
  <c r="K46" i="3"/>
  <c r="L46" i="3" s="1"/>
  <c r="AR58" i="3"/>
  <c r="R97" i="3"/>
  <c r="K53" i="30"/>
  <c r="L53" i="30" s="1"/>
  <c r="AR67" i="30"/>
  <c r="K69" i="30"/>
  <c r="L69" i="30" s="1"/>
  <c r="T33" i="28"/>
  <c r="T142" i="28"/>
  <c r="T145" i="28"/>
  <c r="T141" i="28"/>
  <c r="T147" i="28"/>
  <c r="T144" i="28"/>
  <c r="T140" i="28"/>
  <c r="T146" i="28"/>
  <c r="T143" i="28"/>
  <c r="R32" i="1"/>
  <c r="R100" i="1"/>
  <c r="R132" i="1"/>
  <c r="AR29" i="2"/>
  <c r="K28" i="2"/>
  <c r="L28" i="2" s="1"/>
  <c r="AR36" i="2"/>
  <c r="K35" i="2"/>
  <c r="L35" i="2" s="1"/>
  <c r="AR32" i="2"/>
  <c r="K31" i="2"/>
  <c r="L31" i="2" s="1"/>
  <c r="AR28" i="2"/>
  <c r="K27" i="2"/>
  <c r="L27" i="2" s="1"/>
  <c r="AR35" i="2"/>
  <c r="K34" i="2"/>
  <c r="L34" i="2" s="1"/>
  <c r="AR31" i="2"/>
  <c r="K30" i="2"/>
  <c r="L30" i="2" s="1"/>
  <c r="AR27" i="2"/>
  <c r="K37" i="2"/>
  <c r="L37" i="2" s="1"/>
  <c r="K26" i="2"/>
  <c r="L26" i="2" s="1"/>
  <c r="K29" i="2"/>
  <c r="L29" i="2" s="1"/>
  <c r="AR33" i="2"/>
  <c r="E93" i="2"/>
  <c r="H92" i="2" s="1"/>
  <c r="I92" i="2" s="1"/>
  <c r="J92" i="2" s="1"/>
  <c r="D108" i="2"/>
  <c r="D110" i="2"/>
  <c r="E95" i="2"/>
  <c r="H94" i="2" s="1"/>
  <c r="I94" i="2" s="1"/>
  <c r="J94" i="2" s="1"/>
  <c r="R80" i="2"/>
  <c r="R111" i="2"/>
  <c r="T122" i="2"/>
  <c r="T124" i="2"/>
  <c r="T126" i="2"/>
  <c r="T128" i="2"/>
  <c r="T130" i="2"/>
  <c r="T132" i="2"/>
  <c r="T123" i="2"/>
  <c r="T121" i="2"/>
  <c r="T125" i="2"/>
  <c r="T127" i="2"/>
  <c r="E60" i="3"/>
  <c r="H59" i="3" s="1"/>
  <c r="I59" i="3" s="1"/>
  <c r="J59" i="3" s="1"/>
  <c r="D74" i="3"/>
  <c r="D84" i="4"/>
  <c r="E70" i="4"/>
  <c r="H69" i="4" s="1"/>
  <c r="I69" i="4" s="1"/>
  <c r="J69" i="4" s="1"/>
  <c r="E84" i="5"/>
  <c r="H83" i="5" s="1"/>
  <c r="I83" i="5" s="1"/>
  <c r="J83" i="5" s="1"/>
  <c r="D99" i="5"/>
  <c r="T91" i="15"/>
  <c r="AK95" i="15"/>
  <c r="AK100" i="15"/>
  <c r="AV128" i="15"/>
  <c r="T131" i="15"/>
  <c r="K132" i="15"/>
  <c r="L132" i="15" s="1"/>
  <c r="K146" i="15"/>
  <c r="L146" i="15" s="1"/>
  <c r="K31" i="30"/>
  <c r="L31" i="30" s="1"/>
  <c r="AR34" i="30"/>
  <c r="AR49" i="30"/>
  <c r="T50" i="30"/>
  <c r="K51" i="30"/>
  <c r="L51" i="30" s="1"/>
  <c r="K59" i="30"/>
  <c r="L59" i="30" s="1"/>
  <c r="K64" i="30"/>
  <c r="L64" i="30" s="1"/>
  <c r="AS67" i="30"/>
  <c r="T68" i="30"/>
  <c r="AS84" i="30"/>
  <c r="T98" i="30"/>
  <c r="K144" i="30"/>
  <c r="L144" i="30" s="1"/>
  <c r="K147" i="30"/>
  <c r="L147" i="30" s="1"/>
  <c r="T26" i="28"/>
  <c r="K92" i="28"/>
  <c r="L92" i="28" s="1"/>
  <c r="K97" i="28"/>
  <c r="L97" i="28" s="1"/>
  <c r="R46" i="1"/>
  <c r="AR37" i="2"/>
  <c r="AS53" i="2"/>
  <c r="R59" i="2"/>
  <c r="R78" i="2"/>
  <c r="R90" i="2"/>
  <c r="D112" i="2"/>
  <c r="E97" i="2"/>
  <c r="H96" i="2" s="1"/>
  <c r="I96" i="2" s="1"/>
  <c r="J96" i="2" s="1"/>
  <c r="R138" i="2"/>
  <c r="AU27" i="3"/>
  <c r="R89" i="3"/>
  <c r="O89" i="3"/>
  <c r="D113" i="4"/>
  <c r="E98" i="4"/>
  <c r="H97" i="4" s="1"/>
  <c r="I97" i="4" s="1"/>
  <c r="J97" i="4" s="1"/>
  <c r="E63" i="5"/>
  <c r="H62" i="5" s="1"/>
  <c r="I62" i="5" s="1"/>
  <c r="J62" i="5" s="1"/>
  <c r="D77" i="5"/>
  <c r="D64" i="5"/>
  <c r="E49" i="5"/>
  <c r="H48" i="5" s="1"/>
  <c r="I48" i="5" s="1"/>
  <c r="J48" i="5" s="1"/>
  <c r="R96" i="5"/>
  <c r="K89" i="15"/>
  <c r="L89" i="15" s="1"/>
  <c r="AU126" i="15"/>
  <c r="K130" i="15"/>
  <c r="L130" i="15" s="1"/>
  <c r="K137" i="15"/>
  <c r="L137" i="15" s="1"/>
  <c r="K140" i="15"/>
  <c r="L140" i="15" s="1"/>
  <c r="K143" i="15"/>
  <c r="L143" i="15" s="1"/>
  <c r="AR29" i="30"/>
  <c r="E45" i="30"/>
  <c r="H44" i="30" s="1"/>
  <c r="I44" i="30" s="1"/>
  <c r="J44" i="30" s="1"/>
  <c r="AR62" i="30"/>
  <c r="AS75" i="30"/>
  <c r="AL92" i="30"/>
  <c r="T93" i="30"/>
  <c r="K113" i="30"/>
  <c r="L113" i="30" s="1"/>
  <c r="K116" i="30"/>
  <c r="L116" i="30" s="1"/>
  <c r="K122" i="30"/>
  <c r="L122" i="30" s="1"/>
  <c r="T132" i="30"/>
  <c r="AU136" i="30"/>
  <c r="K138" i="30"/>
  <c r="L138" i="30" s="1"/>
  <c r="K141" i="30"/>
  <c r="L141" i="30" s="1"/>
  <c r="AU145" i="30"/>
  <c r="AS32" i="28"/>
  <c r="AR45" i="28"/>
  <c r="AR65" i="28"/>
  <c r="T66" i="28"/>
  <c r="AR68" i="28"/>
  <c r="T69" i="28"/>
  <c r="AK94" i="28"/>
  <c r="K111" i="28"/>
  <c r="L111" i="28" s="1"/>
  <c r="T124" i="28"/>
  <c r="K125" i="28"/>
  <c r="L125" i="28" s="1"/>
  <c r="AU137" i="28"/>
  <c r="R36" i="1"/>
  <c r="R74" i="2"/>
  <c r="O74" i="2"/>
  <c r="P74" i="2" s="1"/>
  <c r="Q74" i="2" s="1"/>
  <c r="L130" i="2"/>
  <c r="AS34" i="3"/>
  <c r="AS30" i="3"/>
  <c r="AS37" i="3"/>
  <c r="AS26" i="3"/>
  <c r="AS33" i="3"/>
  <c r="AS29" i="3"/>
  <c r="AS36" i="3"/>
  <c r="AS32" i="3"/>
  <c r="AS28" i="3"/>
  <c r="AS35" i="3"/>
  <c r="AS31" i="3"/>
  <c r="AR44" i="3"/>
  <c r="R75" i="3"/>
  <c r="R113" i="4"/>
  <c r="R138" i="4"/>
  <c r="T136" i="15"/>
  <c r="AU144" i="15"/>
  <c r="AR47" i="30"/>
  <c r="AU105" i="30"/>
  <c r="K107" i="30"/>
  <c r="L107" i="30" s="1"/>
  <c r="K110" i="30"/>
  <c r="L110" i="30" s="1"/>
  <c r="AU127" i="30"/>
  <c r="AV136" i="30"/>
  <c r="T137" i="30"/>
  <c r="AU139" i="30"/>
  <c r="T143" i="30"/>
  <c r="AS59" i="28"/>
  <c r="T60" i="28"/>
  <c r="AS65" i="28"/>
  <c r="AU106" i="28"/>
  <c r="AU112" i="28"/>
  <c r="T113" i="28"/>
  <c r="AV137" i="28"/>
  <c r="T138" i="28"/>
  <c r="O90" i="1"/>
  <c r="P90" i="1" s="1"/>
  <c r="Q90" i="1" s="1"/>
  <c r="R90" i="1"/>
  <c r="T130" i="1"/>
  <c r="T127" i="1"/>
  <c r="T122" i="1"/>
  <c r="T132" i="1"/>
  <c r="T124" i="1"/>
  <c r="T129" i="1"/>
  <c r="T126" i="1"/>
  <c r="T131" i="1"/>
  <c r="T121" i="1"/>
  <c r="T123" i="1"/>
  <c r="T128" i="1"/>
  <c r="T125" i="1"/>
  <c r="D99" i="2"/>
  <c r="E84" i="2"/>
  <c r="H83" i="2" s="1"/>
  <c r="I83" i="2" s="1"/>
  <c r="J83" i="2" s="1"/>
  <c r="D79" i="3"/>
  <c r="E65" i="3"/>
  <c r="H64" i="3" s="1"/>
  <c r="I64" i="3" s="1"/>
  <c r="J64" i="3" s="1"/>
  <c r="K69" i="3"/>
  <c r="L69" i="3" s="1"/>
  <c r="E76" i="4"/>
  <c r="H75" i="4" s="1"/>
  <c r="I75" i="4" s="1"/>
  <c r="J75" i="4" s="1"/>
  <c r="D91" i="4"/>
  <c r="R83" i="4"/>
  <c r="R136" i="4"/>
  <c r="O136" i="4"/>
  <c r="AS36" i="1"/>
  <c r="AS45" i="1"/>
  <c r="AS63" i="1"/>
  <c r="AS67" i="1"/>
  <c r="K92" i="1"/>
  <c r="L92" i="1" s="1"/>
  <c r="AL94" i="1"/>
  <c r="T96" i="1"/>
  <c r="T109" i="1"/>
  <c r="T113" i="1"/>
  <c r="AV122" i="1"/>
  <c r="K124" i="1"/>
  <c r="L124" i="1" s="1"/>
  <c r="AV127" i="1"/>
  <c r="K137" i="1"/>
  <c r="L137" i="1" s="1"/>
  <c r="T139" i="1"/>
  <c r="AS26" i="2"/>
  <c r="AS37" i="2"/>
  <c r="AR51" i="2"/>
  <c r="K53" i="2"/>
  <c r="L53" i="2" s="1"/>
  <c r="E66" i="2"/>
  <c r="H65" i="2" s="1"/>
  <c r="I65" i="2" s="1"/>
  <c r="J65" i="2" s="1"/>
  <c r="AR66" i="2"/>
  <c r="T67" i="2"/>
  <c r="E69" i="2"/>
  <c r="H68" i="2" s="1"/>
  <c r="I68" i="2" s="1"/>
  <c r="J68" i="2" s="1"/>
  <c r="AR69" i="2"/>
  <c r="K99" i="2"/>
  <c r="L99" i="2" s="1"/>
  <c r="K109" i="2"/>
  <c r="L109" i="2" s="1"/>
  <c r="K112" i="2"/>
  <c r="L112" i="2" s="1"/>
  <c r="AU124" i="2"/>
  <c r="AU144" i="2"/>
  <c r="T145" i="2"/>
  <c r="AU147" i="2"/>
  <c r="AR31" i="3"/>
  <c r="K34" i="3"/>
  <c r="L34" i="3" s="1"/>
  <c r="AR35" i="3"/>
  <c r="T36" i="3"/>
  <c r="AS58" i="3"/>
  <c r="T59" i="3"/>
  <c r="T65" i="3"/>
  <c r="AS67" i="3"/>
  <c r="T68" i="3"/>
  <c r="E66" i="7"/>
  <c r="H65" i="7" s="1"/>
  <c r="I65" i="7" s="1"/>
  <c r="J65" i="7" s="1"/>
  <c r="D80" i="7"/>
  <c r="K28" i="1"/>
  <c r="L28" i="1" s="1"/>
  <c r="AR29" i="1"/>
  <c r="T30" i="1"/>
  <c r="T34" i="1"/>
  <c r="K50" i="1"/>
  <c r="L50" i="1" s="1"/>
  <c r="AR53" i="1"/>
  <c r="T61" i="1"/>
  <c r="AK95" i="1"/>
  <c r="AV108" i="1"/>
  <c r="AU130" i="1"/>
  <c r="AU138" i="1"/>
  <c r="T143" i="1"/>
  <c r="T31" i="2"/>
  <c r="T35" i="2"/>
  <c r="T42" i="2"/>
  <c r="K43" i="2"/>
  <c r="L43" i="2" s="1"/>
  <c r="K48" i="2"/>
  <c r="L48" i="2" s="1"/>
  <c r="T52" i="2"/>
  <c r="E60" i="2"/>
  <c r="H59" i="2" s="1"/>
  <c r="I59" i="2" s="1"/>
  <c r="J59" i="2" s="1"/>
  <c r="AR60" i="2"/>
  <c r="T61" i="2"/>
  <c r="E63" i="2"/>
  <c r="H62" i="2" s="1"/>
  <c r="I62" i="2" s="1"/>
  <c r="J62" i="2" s="1"/>
  <c r="AR63" i="2"/>
  <c r="T64" i="2"/>
  <c r="K83" i="2"/>
  <c r="L83" i="2" s="1"/>
  <c r="AK91" i="2"/>
  <c r="T92" i="2"/>
  <c r="K94" i="2"/>
  <c r="L94" i="2" s="1"/>
  <c r="AK96" i="2"/>
  <c r="T97" i="2"/>
  <c r="AU113" i="2"/>
  <c r="T114" i="2"/>
  <c r="AU116" i="2"/>
  <c r="AU122" i="2"/>
  <c r="K128" i="2"/>
  <c r="L128" i="2" s="1"/>
  <c r="AU138" i="2"/>
  <c r="T139" i="2"/>
  <c r="AU141" i="2"/>
  <c r="T142" i="2"/>
  <c r="E47" i="3"/>
  <c r="H46" i="3" s="1"/>
  <c r="I46" i="3" s="1"/>
  <c r="J46" i="3" s="1"/>
  <c r="T53" i="3"/>
  <c r="AS61" i="3"/>
  <c r="T62" i="3"/>
  <c r="AS64" i="3"/>
  <c r="AR79" i="3"/>
  <c r="AR82" i="3"/>
  <c r="K78" i="3"/>
  <c r="L78" i="3" s="1"/>
  <c r="K84" i="3"/>
  <c r="L84" i="3" s="1"/>
  <c r="K81" i="3"/>
  <c r="L81" i="3" s="1"/>
  <c r="AR84" i="3"/>
  <c r="AR81" i="3"/>
  <c r="K80" i="3"/>
  <c r="L80" i="3" s="1"/>
  <c r="K77" i="3"/>
  <c r="L77" i="3" s="1"/>
  <c r="K83" i="3"/>
  <c r="L83" i="3" s="1"/>
  <c r="AR83" i="3"/>
  <c r="AR80" i="3"/>
  <c r="K79" i="3"/>
  <c r="L79" i="3" s="1"/>
  <c r="K82" i="3"/>
  <c r="L82" i="3" s="1"/>
  <c r="AR76" i="3"/>
  <c r="R99" i="3"/>
  <c r="E62" i="4"/>
  <c r="H61" i="4" s="1"/>
  <c r="I61" i="4" s="1"/>
  <c r="J61" i="4" s="1"/>
  <c r="D76" i="4"/>
  <c r="R123" i="4"/>
  <c r="D76" i="6"/>
  <c r="E62" i="6"/>
  <c r="H61" i="6" s="1"/>
  <c r="I61" i="6" s="1"/>
  <c r="J61" i="6" s="1"/>
  <c r="R52" i="6"/>
  <c r="R74" i="7"/>
  <c r="AR26" i="1"/>
  <c r="AS33" i="1"/>
  <c r="AR37" i="1"/>
  <c r="AS48" i="1"/>
  <c r="T69" i="1"/>
  <c r="K122" i="1"/>
  <c r="L122" i="1" s="1"/>
  <c r="AU125" i="1"/>
  <c r="K127" i="1"/>
  <c r="L127" i="1" s="1"/>
  <c r="AS30" i="2"/>
  <c r="AS34" i="2"/>
  <c r="K126" i="2"/>
  <c r="L126" i="2" s="1"/>
  <c r="AU131" i="2"/>
  <c r="R75" i="4"/>
  <c r="O26" i="5"/>
  <c r="P26" i="5" s="1"/>
  <c r="Q26" i="5" s="1"/>
  <c r="R26" i="5"/>
  <c r="AV129" i="5"/>
  <c r="AV131" i="5"/>
  <c r="AV122" i="5"/>
  <c r="AV124" i="5"/>
  <c r="AV126" i="5"/>
  <c r="AV128" i="5"/>
  <c r="AV123" i="5"/>
  <c r="AV121" i="5"/>
  <c r="AV125" i="5"/>
  <c r="AV130" i="5"/>
  <c r="AS37" i="1"/>
  <c r="AR51" i="1"/>
  <c r="K53" i="1"/>
  <c r="L53" i="1" s="1"/>
  <c r="AS64" i="1"/>
  <c r="AL96" i="1"/>
  <c r="T98" i="1"/>
  <c r="T110" i="1"/>
  <c r="T114" i="1"/>
  <c r="AV125" i="1"/>
  <c r="AV146" i="1"/>
  <c r="T28" i="2"/>
  <c r="K46" i="2"/>
  <c r="L46" i="2" s="1"/>
  <c r="AR49" i="2"/>
  <c r="T50" i="2"/>
  <c r="K66" i="2"/>
  <c r="L66" i="2" s="1"/>
  <c r="K69" i="2"/>
  <c r="L69" i="2" s="1"/>
  <c r="AR75" i="2"/>
  <c r="T76" i="2"/>
  <c r="AR78" i="2"/>
  <c r="T79" i="2"/>
  <c r="AK92" i="2"/>
  <c r="K95" i="2"/>
  <c r="L95" i="2" s="1"/>
  <c r="AK97" i="2"/>
  <c r="T98" i="2"/>
  <c r="K100" i="2"/>
  <c r="L100" i="2" s="1"/>
  <c r="K124" i="2"/>
  <c r="L124" i="2" s="1"/>
  <c r="AU129" i="2"/>
  <c r="AV131" i="2"/>
  <c r="K144" i="2"/>
  <c r="L144" i="2" s="1"/>
  <c r="K147" i="2"/>
  <c r="L147" i="2" s="1"/>
  <c r="T26" i="3"/>
  <c r="U26" i="3" s="1"/>
  <c r="AQ26" i="3" s="1"/>
  <c r="K31" i="3"/>
  <c r="L31" i="3" s="1"/>
  <c r="AR32" i="3"/>
  <c r="K35" i="3"/>
  <c r="L35" i="3" s="1"/>
  <c r="T37" i="3"/>
  <c r="E45" i="3"/>
  <c r="H44" i="3" s="1"/>
  <c r="I44" i="3" s="1"/>
  <c r="J44" i="3" s="1"/>
  <c r="T51" i="3"/>
  <c r="D93" i="4"/>
  <c r="E78" i="4"/>
  <c r="H77" i="4" s="1"/>
  <c r="I77" i="4" s="1"/>
  <c r="J77" i="4" s="1"/>
  <c r="K112" i="4"/>
  <c r="L112" i="4" s="1"/>
  <c r="K109" i="4"/>
  <c r="L109" i="4" s="1"/>
  <c r="K106" i="4"/>
  <c r="L106" i="4" s="1"/>
  <c r="K115" i="4"/>
  <c r="L115" i="4" s="1"/>
  <c r="AU109" i="4"/>
  <c r="AU115" i="4"/>
  <c r="AU112" i="4"/>
  <c r="AU106" i="4"/>
  <c r="K111" i="4"/>
  <c r="L111" i="4" s="1"/>
  <c r="K108" i="4"/>
  <c r="L108" i="4" s="1"/>
  <c r="K114" i="4"/>
  <c r="L114" i="4" s="1"/>
  <c r="K105" i="4"/>
  <c r="L105" i="4" s="1"/>
  <c r="AU111" i="4"/>
  <c r="AU108" i="4"/>
  <c r="AU110" i="4"/>
  <c r="AU107" i="4"/>
  <c r="K116" i="4"/>
  <c r="L116" i="4" s="1"/>
  <c r="R121" i="5"/>
  <c r="O121" i="5"/>
  <c r="R26" i="6"/>
  <c r="O26" i="6"/>
  <c r="P26" i="6" s="1"/>
  <c r="Q26" i="6" s="1"/>
  <c r="S26" i="6" s="1"/>
  <c r="E83" i="6"/>
  <c r="H82" i="6" s="1"/>
  <c r="I82" i="6" s="1"/>
  <c r="J82" i="6" s="1"/>
  <c r="D98" i="6"/>
  <c r="K29" i="1"/>
  <c r="L29" i="1" s="1"/>
  <c r="T31" i="1"/>
  <c r="T35" i="1"/>
  <c r="K43" i="1"/>
  <c r="L43" i="1" s="1"/>
  <c r="K48" i="1"/>
  <c r="L48" i="1" s="1"/>
  <c r="AS51" i="1"/>
  <c r="AS68" i="1"/>
  <c r="AK90" i="1"/>
  <c r="T91" i="1"/>
  <c r="K94" i="1"/>
  <c r="L94" i="1" s="1"/>
  <c r="AK97" i="1"/>
  <c r="AU128" i="1"/>
  <c r="K130" i="1"/>
  <c r="L130" i="1" s="1"/>
  <c r="K138" i="1"/>
  <c r="L138" i="1" s="1"/>
  <c r="AU139" i="1"/>
  <c r="T140" i="1"/>
  <c r="T144" i="1"/>
  <c r="AS27" i="2"/>
  <c r="T32" i="2"/>
  <c r="AR44" i="2"/>
  <c r="T45" i="2"/>
  <c r="AR58" i="2"/>
  <c r="K60" i="2"/>
  <c r="L60" i="2" s="1"/>
  <c r="K63" i="2"/>
  <c r="L63" i="2" s="1"/>
  <c r="AR67" i="2"/>
  <c r="AL92" i="2"/>
  <c r="T93" i="2"/>
  <c r="AL97" i="2"/>
  <c r="K113" i="2"/>
  <c r="L113" i="2" s="1"/>
  <c r="K116" i="2"/>
  <c r="L116" i="2" s="1"/>
  <c r="K122" i="2"/>
  <c r="L122" i="2" s="1"/>
  <c r="AV129" i="2"/>
  <c r="K141" i="2"/>
  <c r="L141" i="2" s="1"/>
  <c r="AU145" i="2"/>
  <c r="AR36" i="3"/>
  <c r="T66" i="3"/>
  <c r="T69" i="3"/>
  <c r="R106" i="3"/>
  <c r="T45" i="5"/>
  <c r="T50" i="5"/>
  <c r="T47" i="5"/>
  <c r="T52" i="5"/>
  <c r="T42" i="5"/>
  <c r="T44" i="5"/>
  <c r="T49" i="5"/>
  <c r="T51" i="5"/>
  <c r="T48" i="5"/>
  <c r="T43" i="5"/>
  <c r="L50" i="5"/>
  <c r="R93" i="5"/>
  <c r="R125" i="5"/>
  <c r="R28" i="6"/>
  <c r="AS45" i="6"/>
  <c r="AS50" i="6"/>
  <c r="AS47" i="6"/>
  <c r="AS52" i="6"/>
  <c r="AS42" i="6"/>
  <c r="AS44" i="6"/>
  <c r="AS49" i="6"/>
  <c r="AS46" i="6"/>
  <c r="AS48" i="6"/>
  <c r="AS43" i="6"/>
  <c r="AS53" i="6"/>
  <c r="AR30" i="1"/>
  <c r="K33" i="1"/>
  <c r="L33" i="1" s="1"/>
  <c r="AR34" i="1"/>
  <c r="AR46" i="1"/>
  <c r="T62" i="1"/>
  <c r="T66" i="1"/>
  <c r="AS78" i="1"/>
  <c r="AS82" i="1"/>
  <c r="AL97" i="1"/>
  <c r="AV113" i="1"/>
  <c r="AU123" i="1"/>
  <c r="K125" i="1"/>
  <c r="L125" i="1" s="1"/>
  <c r="AV128" i="1"/>
  <c r="AV139" i="1"/>
  <c r="K142" i="1"/>
  <c r="L142" i="1" s="1"/>
  <c r="AU143" i="1"/>
  <c r="K146" i="1"/>
  <c r="L146" i="1" s="1"/>
  <c r="T36" i="2"/>
  <c r="T59" i="2"/>
  <c r="AR61" i="2"/>
  <c r="AR64" i="2"/>
  <c r="T65" i="2"/>
  <c r="T68" i="2"/>
  <c r="T89" i="2"/>
  <c r="AU105" i="2"/>
  <c r="K107" i="2"/>
  <c r="L107" i="2" s="1"/>
  <c r="K110" i="2"/>
  <c r="L110" i="2" s="1"/>
  <c r="AU114" i="2"/>
  <c r="AU127" i="2"/>
  <c r="K131" i="2"/>
  <c r="L131" i="2" s="1"/>
  <c r="T137" i="2"/>
  <c r="AU139" i="2"/>
  <c r="AU142" i="2"/>
  <c r="T143" i="2"/>
  <c r="T146" i="2"/>
  <c r="T46" i="3"/>
  <c r="AS59" i="3"/>
  <c r="T60" i="3"/>
  <c r="T63" i="3"/>
  <c r="AS65" i="3"/>
  <c r="AS68" i="3"/>
  <c r="K73" i="3"/>
  <c r="L73" i="3" s="1"/>
  <c r="T77" i="3"/>
  <c r="T83" i="3"/>
  <c r="T80" i="3"/>
  <c r="T82" i="3"/>
  <c r="T84" i="3"/>
  <c r="T81" i="3"/>
  <c r="R114" i="3"/>
  <c r="D90" i="4"/>
  <c r="E75" i="4"/>
  <c r="H74" i="4" s="1"/>
  <c r="I74" i="4" s="1"/>
  <c r="J74" i="4" s="1"/>
  <c r="E65" i="4"/>
  <c r="H64" i="4" s="1"/>
  <c r="I64" i="4" s="1"/>
  <c r="J64" i="4" s="1"/>
  <c r="D79" i="4"/>
  <c r="E44" i="5"/>
  <c r="H43" i="5" s="1"/>
  <c r="I43" i="5" s="1"/>
  <c r="J43" i="5" s="1"/>
  <c r="D59" i="5"/>
  <c r="D92" i="5"/>
  <c r="E77" i="5"/>
  <c r="H76" i="5" s="1"/>
  <c r="I76" i="5" s="1"/>
  <c r="J76" i="5" s="1"/>
  <c r="E62" i="5"/>
  <c r="H61" i="5" s="1"/>
  <c r="I61" i="5" s="1"/>
  <c r="J61" i="5" s="1"/>
  <c r="R123" i="5"/>
  <c r="R27" i="7"/>
  <c r="R47" i="7"/>
  <c r="K26" i="1"/>
  <c r="L26" i="1" s="1"/>
  <c r="AS30" i="1"/>
  <c r="AS34" i="1"/>
  <c r="K37" i="1"/>
  <c r="L37" i="1" s="1"/>
  <c r="AS46" i="1"/>
  <c r="K51" i="1"/>
  <c r="L51" i="1" s="1"/>
  <c r="AS61" i="1"/>
  <c r="T92" i="1"/>
  <c r="K95" i="1"/>
  <c r="L95" i="1" s="1"/>
  <c r="AK98" i="1"/>
  <c r="T99" i="1"/>
  <c r="T107" i="1"/>
  <c r="AV123" i="1"/>
  <c r="AU136" i="1"/>
  <c r="AX136" i="1" s="1"/>
  <c r="T137" i="1"/>
  <c r="AV143" i="1"/>
  <c r="AU147" i="1"/>
  <c r="AS31" i="2"/>
  <c r="AS35" i="2"/>
  <c r="AR42" i="2"/>
  <c r="K49" i="2"/>
  <c r="L49" i="2" s="1"/>
  <c r="AR52" i="2"/>
  <c r="T53" i="2"/>
  <c r="T62" i="2"/>
  <c r="K81" i="2"/>
  <c r="L81" i="2" s="1"/>
  <c r="D82" i="2"/>
  <c r="K84" i="2"/>
  <c r="L84" i="2" s="1"/>
  <c r="K91" i="2"/>
  <c r="L91" i="2" s="1"/>
  <c r="K96" i="2"/>
  <c r="L96" i="2" s="1"/>
  <c r="AK98" i="2"/>
  <c r="AV105" i="2"/>
  <c r="AX105" i="2" s="1"/>
  <c r="T106" i="2"/>
  <c r="AU108" i="2"/>
  <c r="AU111" i="2"/>
  <c r="T112" i="2"/>
  <c r="AV114" i="2"/>
  <c r="T115" i="2"/>
  <c r="AV127" i="2"/>
  <c r="T140" i="2"/>
  <c r="K28" i="3"/>
  <c r="L28" i="3" s="1"/>
  <c r="AR29" i="3"/>
  <c r="T30" i="3"/>
  <c r="T34" i="3"/>
  <c r="E48" i="3"/>
  <c r="H47" i="3" s="1"/>
  <c r="I47" i="3" s="1"/>
  <c r="J47" i="3" s="1"/>
  <c r="AS62" i="3"/>
  <c r="K76" i="3"/>
  <c r="L76" i="3" s="1"/>
  <c r="R29" i="4"/>
  <c r="R48" i="4"/>
  <c r="AL100" i="4"/>
  <c r="AL95" i="4"/>
  <c r="AL90" i="4"/>
  <c r="AL99" i="4"/>
  <c r="AL94" i="4"/>
  <c r="AL89" i="4"/>
  <c r="AL93" i="4"/>
  <c r="AL98" i="4"/>
  <c r="AL96" i="4"/>
  <c r="AL91" i="4"/>
  <c r="R94" i="4"/>
  <c r="T79" i="5"/>
  <c r="T76" i="5"/>
  <c r="T82" i="5"/>
  <c r="T73" i="5"/>
  <c r="T78" i="5"/>
  <c r="T75" i="5"/>
  <c r="T84" i="5"/>
  <c r="T81" i="5"/>
  <c r="T77" i="5"/>
  <c r="T83" i="5"/>
  <c r="T80" i="5"/>
  <c r="T74" i="5"/>
  <c r="AU121" i="1"/>
  <c r="AU131" i="1"/>
  <c r="AU125" i="2"/>
  <c r="K129" i="2"/>
  <c r="L129" i="2" s="1"/>
  <c r="R109" i="3"/>
  <c r="R140" i="3"/>
  <c r="R107" i="4"/>
  <c r="R122" i="4"/>
  <c r="E64" i="5"/>
  <c r="H63" i="5" s="1"/>
  <c r="I63" i="5" s="1"/>
  <c r="J63" i="5" s="1"/>
  <c r="D78" i="5"/>
  <c r="O58" i="6"/>
  <c r="P58" i="6" s="1"/>
  <c r="Q58" i="6" s="1"/>
  <c r="S58" i="6" s="1"/>
  <c r="U58" i="6" s="1"/>
  <c r="AQ58" i="6" s="1"/>
  <c r="R58" i="6"/>
  <c r="R48" i="8"/>
  <c r="AS27" i="1"/>
  <c r="K30" i="1"/>
  <c r="L30" i="1" s="1"/>
  <c r="T32" i="1"/>
  <c r="AR44" i="1"/>
  <c r="AS49" i="1"/>
  <c r="AS69" i="1"/>
  <c r="AS75" i="1"/>
  <c r="AL91" i="1"/>
  <c r="K96" i="1"/>
  <c r="L96" i="1" s="1"/>
  <c r="T100" i="1"/>
  <c r="T115" i="1"/>
  <c r="AU126" i="1"/>
  <c r="K128" i="1"/>
  <c r="L128" i="1" s="1"/>
  <c r="AV131" i="1"/>
  <c r="K139" i="1"/>
  <c r="L139" i="1" s="1"/>
  <c r="T141" i="1"/>
  <c r="T145" i="1"/>
  <c r="T33" i="2"/>
  <c r="K52" i="2"/>
  <c r="L52" i="2" s="1"/>
  <c r="K58" i="2"/>
  <c r="L58" i="2" s="1"/>
  <c r="K67" i="2"/>
  <c r="L67" i="2" s="1"/>
  <c r="T74" i="2"/>
  <c r="AR76" i="2"/>
  <c r="E79" i="2"/>
  <c r="H78" i="2" s="1"/>
  <c r="I78" i="2" s="1"/>
  <c r="J78" i="2" s="1"/>
  <c r="AR79" i="2"/>
  <c r="T80" i="2"/>
  <c r="T83" i="2"/>
  <c r="AK89" i="2"/>
  <c r="AL93" i="2"/>
  <c r="AU121" i="2"/>
  <c r="AU123" i="2"/>
  <c r="AV125" i="2"/>
  <c r="K145" i="2"/>
  <c r="L145" i="2" s="1"/>
  <c r="AR26" i="3"/>
  <c r="AR37" i="3"/>
  <c r="T44" i="3"/>
  <c r="D69" i="3"/>
  <c r="T75" i="3"/>
  <c r="R112" i="3"/>
  <c r="AV142" i="3"/>
  <c r="AV139" i="3"/>
  <c r="AV145" i="3"/>
  <c r="AV136" i="3"/>
  <c r="AV141" i="3"/>
  <c r="AV138" i="3"/>
  <c r="AV147" i="3"/>
  <c r="AV144" i="3"/>
  <c r="AV140" i="3"/>
  <c r="AV146" i="3"/>
  <c r="AV143" i="3"/>
  <c r="AV137" i="3"/>
  <c r="R43" i="4"/>
  <c r="D58" i="4"/>
  <c r="R128" i="4"/>
  <c r="R28" i="5"/>
  <c r="E66" i="5"/>
  <c r="H65" i="5" s="1"/>
  <c r="I65" i="5" s="1"/>
  <c r="J65" i="5" s="1"/>
  <c r="D80" i="5"/>
  <c r="AV127" i="5"/>
  <c r="R44" i="6"/>
  <c r="R116" i="6"/>
  <c r="AR31" i="1"/>
  <c r="K34" i="1"/>
  <c r="L34" i="1" s="1"/>
  <c r="AR35" i="1"/>
  <c r="T36" i="1"/>
  <c r="AS44" i="1"/>
  <c r="T63" i="1"/>
  <c r="T67" i="1"/>
  <c r="AS79" i="1"/>
  <c r="AK92" i="1"/>
  <c r="T93" i="1"/>
  <c r="AK99" i="1"/>
  <c r="AV110" i="1"/>
  <c r="AV114" i="1"/>
  <c r="K123" i="1"/>
  <c r="L123" i="1" s="1"/>
  <c r="AV126" i="1"/>
  <c r="AU140" i="1"/>
  <c r="K143" i="1"/>
  <c r="L143" i="1" s="1"/>
  <c r="AU144" i="1"/>
  <c r="T26" i="2"/>
  <c r="AS28" i="2"/>
  <c r="T37" i="2"/>
  <c r="K42" i="2"/>
  <c r="L42" i="2" s="1"/>
  <c r="AR50" i="2"/>
  <c r="T51" i="2"/>
  <c r="K61" i="2"/>
  <c r="L61" i="2" s="1"/>
  <c r="K64" i="2"/>
  <c r="L64" i="2" s="1"/>
  <c r="K92" i="2"/>
  <c r="L92" i="2" s="1"/>
  <c r="K97" i="2"/>
  <c r="L97" i="2" s="1"/>
  <c r="K114" i="2"/>
  <c r="L114" i="2" s="1"/>
  <c r="K127" i="2"/>
  <c r="L127" i="2" s="1"/>
  <c r="AU132" i="2"/>
  <c r="K139" i="2"/>
  <c r="L139" i="2" s="1"/>
  <c r="K142" i="2"/>
  <c r="L142" i="2" s="1"/>
  <c r="T58" i="3"/>
  <c r="T67" i="3"/>
  <c r="E60" i="4"/>
  <c r="H59" i="4" s="1"/>
  <c r="I59" i="4" s="1"/>
  <c r="J59" i="4" s="1"/>
  <c r="L49" i="5"/>
  <c r="R100" i="5"/>
  <c r="R108" i="5"/>
  <c r="R33" i="6"/>
  <c r="R37" i="6"/>
  <c r="E66" i="6"/>
  <c r="H65" i="6" s="1"/>
  <c r="I65" i="6" s="1"/>
  <c r="J65" i="6" s="1"/>
  <c r="D80" i="6"/>
  <c r="E70" i="7"/>
  <c r="H69" i="7" s="1"/>
  <c r="I69" i="7" s="1"/>
  <c r="J69" i="7" s="1"/>
  <c r="D84" i="7"/>
  <c r="R147" i="7"/>
  <c r="AS31" i="1"/>
  <c r="K49" i="1"/>
  <c r="L49" i="1" s="1"/>
  <c r="AR52" i="1"/>
  <c r="AS83" i="1"/>
  <c r="AL92" i="1"/>
  <c r="K97" i="1"/>
  <c r="L97" i="1" s="1"/>
  <c r="AL99" i="1"/>
  <c r="T108" i="1"/>
  <c r="AU129" i="1"/>
  <c r="K131" i="1"/>
  <c r="L131" i="1" s="1"/>
  <c r="K147" i="1"/>
  <c r="L147" i="1" s="1"/>
  <c r="AS32" i="2"/>
  <c r="K125" i="2"/>
  <c r="L125" i="2" s="1"/>
  <c r="AU130" i="2"/>
  <c r="T61" i="3"/>
  <c r="AV111" i="3"/>
  <c r="AV108" i="3"/>
  <c r="AV114" i="3"/>
  <c r="AV105" i="3"/>
  <c r="AV110" i="3"/>
  <c r="AV107" i="3"/>
  <c r="AV116" i="3"/>
  <c r="AV113" i="3"/>
  <c r="AV109" i="3"/>
  <c r="AV115" i="3"/>
  <c r="AV112" i="3"/>
  <c r="AV106" i="3"/>
  <c r="L125" i="3"/>
  <c r="R47" i="5"/>
  <c r="D105" i="5"/>
  <c r="E90" i="5"/>
  <c r="H89" i="5" s="1"/>
  <c r="I89" i="5" s="1"/>
  <c r="J89" i="5" s="1"/>
  <c r="R51" i="6"/>
  <c r="K27" i="1"/>
  <c r="L27" i="1" s="1"/>
  <c r="T29" i="1"/>
  <c r="K44" i="1"/>
  <c r="L44" i="1" s="1"/>
  <c r="AR47" i="1"/>
  <c r="AS52" i="1"/>
  <c r="AS62" i="1"/>
  <c r="AK100" i="1"/>
  <c r="T112" i="1"/>
  <c r="K121" i="1"/>
  <c r="L121" i="1" s="1"/>
  <c r="AU124" i="1"/>
  <c r="AV129" i="1"/>
  <c r="T138" i="1"/>
  <c r="T60" i="2"/>
  <c r="K82" i="2"/>
  <c r="L82" i="2" s="1"/>
  <c r="AU112" i="2"/>
  <c r="T113" i="2"/>
  <c r="AU115" i="2"/>
  <c r="T116" i="2"/>
  <c r="T138" i="2"/>
  <c r="AR30" i="3"/>
  <c r="K33" i="3"/>
  <c r="L33" i="3" s="1"/>
  <c r="AR34" i="3"/>
  <c r="AS60" i="3"/>
  <c r="K74" i="3"/>
  <c r="L74" i="3" s="1"/>
  <c r="AS79" i="3"/>
  <c r="AS76" i="3"/>
  <c r="AS82" i="3"/>
  <c r="AS78" i="3"/>
  <c r="AS84" i="3"/>
  <c r="AS81" i="3"/>
  <c r="R105" i="3"/>
  <c r="K53" i="4"/>
  <c r="L53" i="4" s="1"/>
  <c r="AR51" i="4"/>
  <c r="AR48" i="4"/>
  <c r="K45" i="4"/>
  <c r="L45" i="4" s="1"/>
  <c r="AR43" i="4"/>
  <c r="AR53" i="4"/>
  <c r="K50" i="4"/>
  <c r="L50" i="4" s="1"/>
  <c r="K47" i="4"/>
  <c r="L47" i="4" s="1"/>
  <c r="AR45" i="4"/>
  <c r="AR50" i="4"/>
  <c r="K42" i="4"/>
  <c r="L42" i="4" s="1"/>
  <c r="K52" i="4"/>
  <c r="L52" i="4" s="1"/>
  <c r="AR47" i="4"/>
  <c r="K44" i="4"/>
  <c r="L44" i="4" s="1"/>
  <c r="AR52" i="4"/>
  <c r="K49" i="4"/>
  <c r="L49" i="4" s="1"/>
  <c r="AR42" i="4"/>
  <c r="AR49" i="4"/>
  <c r="K46" i="4"/>
  <c r="L46" i="4" s="1"/>
  <c r="K51" i="4"/>
  <c r="L51" i="4" s="1"/>
  <c r="AR46" i="4"/>
  <c r="E68" i="4"/>
  <c r="H67" i="4" s="1"/>
  <c r="I67" i="4" s="1"/>
  <c r="J67" i="4" s="1"/>
  <c r="D82" i="4"/>
  <c r="K110" i="4"/>
  <c r="L110" i="4" s="1"/>
  <c r="L51" i="5"/>
  <c r="E54" i="5"/>
  <c r="H53" i="5" s="1"/>
  <c r="I53" i="5" s="1"/>
  <c r="J53" i="5" s="1"/>
  <c r="D69" i="5"/>
  <c r="O27" i="6"/>
  <c r="P27" i="6" s="1"/>
  <c r="Q27" i="6" s="1"/>
  <c r="S27" i="6" s="1"/>
  <c r="R122" i="6"/>
  <c r="AK93" i="1"/>
  <c r="T105" i="1"/>
  <c r="T30" i="2"/>
  <c r="K50" i="2"/>
  <c r="L50" i="2" s="1"/>
  <c r="K76" i="2"/>
  <c r="L76" i="2" s="1"/>
  <c r="AK90" i="2"/>
  <c r="K93" i="2"/>
  <c r="L93" i="2" s="1"/>
  <c r="AV106" i="2"/>
  <c r="T107" i="2"/>
  <c r="AV112" i="2"/>
  <c r="K121" i="2"/>
  <c r="L121" i="2" s="1"/>
  <c r="K123" i="2"/>
  <c r="L123" i="2" s="1"/>
  <c r="T79" i="3"/>
  <c r="R115" i="3"/>
  <c r="R30" i="4"/>
  <c r="E66" i="4"/>
  <c r="H65" i="4" s="1"/>
  <c r="I65" i="4" s="1"/>
  <c r="J65" i="4" s="1"/>
  <c r="D80" i="4"/>
  <c r="R99" i="4"/>
  <c r="O121" i="4"/>
  <c r="R121" i="4"/>
  <c r="R126" i="5"/>
  <c r="R43" i="6"/>
  <c r="AL94" i="3"/>
  <c r="AL99" i="3"/>
  <c r="AU106" i="3"/>
  <c r="AU112" i="3"/>
  <c r="T113" i="3"/>
  <c r="AU115" i="3"/>
  <c r="T116" i="3"/>
  <c r="AV130" i="3"/>
  <c r="T138" i="3"/>
  <c r="AU140" i="3"/>
  <c r="T141" i="3"/>
  <c r="AR30" i="4"/>
  <c r="K33" i="4"/>
  <c r="L33" i="4" s="1"/>
  <c r="AR34" i="4"/>
  <c r="T47" i="4"/>
  <c r="AS60" i="4"/>
  <c r="AS63" i="4"/>
  <c r="K74" i="4"/>
  <c r="L74" i="4" s="1"/>
  <c r="K77" i="4"/>
  <c r="L77" i="4" s="1"/>
  <c r="K80" i="4"/>
  <c r="L80" i="4" s="1"/>
  <c r="T108" i="4"/>
  <c r="T111" i="4"/>
  <c r="AV113" i="4"/>
  <c r="AV116" i="4"/>
  <c r="AV122" i="4"/>
  <c r="AV138" i="4"/>
  <c r="AV141" i="4"/>
  <c r="K27" i="5"/>
  <c r="L27" i="5" s="1"/>
  <c r="T29" i="5"/>
  <c r="AS42" i="5"/>
  <c r="K44" i="5"/>
  <c r="L44" i="5" s="1"/>
  <c r="AR47" i="5"/>
  <c r="AS52" i="5"/>
  <c r="AK93" i="5"/>
  <c r="T94" i="5"/>
  <c r="AL98" i="5"/>
  <c r="T99" i="5"/>
  <c r="AV108" i="5"/>
  <c r="T109" i="5"/>
  <c r="AV111" i="5"/>
  <c r="AU125" i="5"/>
  <c r="T128" i="5"/>
  <c r="K129" i="5"/>
  <c r="L129" i="5" s="1"/>
  <c r="AS29" i="6"/>
  <c r="K32" i="6"/>
  <c r="L32" i="6" s="1"/>
  <c r="AR33" i="6"/>
  <c r="K36" i="6"/>
  <c r="L36" i="6" s="1"/>
  <c r="AR43" i="6"/>
  <c r="K45" i="6"/>
  <c r="L45" i="6" s="1"/>
  <c r="AR48" i="6"/>
  <c r="AS69" i="6"/>
  <c r="AS66" i="6"/>
  <c r="AS68" i="6"/>
  <c r="AS65" i="6"/>
  <c r="AS64" i="6"/>
  <c r="D59" i="7"/>
  <c r="E44" i="7"/>
  <c r="H43" i="7" s="1"/>
  <c r="I43" i="7" s="1"/>
  <c r="J43" i="7" s="1"/>
  <c r="R112" i="7"/>
  <c r="AK90" i="3"/>
  <c r="K93" i="3"/>
  <c r="L93" i="3" s="1"/>
  <c r="K98" i="3"/>
  <c r="L98" i="3" s="1"/>
  <c r="T107" i="3"/>
  <c r="AU109" i="3"/>
  <c r="T110" i="3"/>
  <c r="K121" i="3"/>
  <c r="L121" i="3" s="1"/>
  <c r="K123" i="3"/>
  <c r="L123" i="3" s="1"/>
  <c r="AU128" i="3"/>
  <c r="K26" i="4"/>
  <c r="L26" i="4" s="1"/>
  <c r="AS30" i="4"/>
  <c r="AS34" i="4"/>
  <c r="K37" i="4"/>
  <c r="L37" i="4" s="1"/>
  <c r="AS46" i="4"/>
  <c r="E54" i="4"/>
  <c r="H53" i="4" s="1"/>
  <c r="I53" i="4" s="1"/>
  <c r="J53" i="4" s="1"/>
  <c r="T73" i="4"/>
  <c r="AR81" i="4"/>
  <c r="T82" i="4"/>
  <c r="AR84" i="4"/>
  <c r="K90" i="4"/>
  <c r="L90" i="4" s="1"/>
  <c r="AV107" i="4"/>
  <c r="AV110" i="4"/>
  <c r="T125" i="4"/>
  <c r="K126" i="4"/>
  <c r="L126" i="4" s="1"/>
  <c r="AU131" i="4"/>
  <c r="AR28" i="5"/>
  <c r="T33" i="5"/>
  <c r="AS47" i="5"/>
  <c r="E50" i="5"/>
  <c r="H49" i="5" s="1"/>
  <c r="I49" i="5" s="1"/>
  <c r="J49" i="5" s="1"/>
  <c r="K52" i="5"/>
  <c r="L52" i="5" s="1"/>
  <c r="K67" i="5"/>
  <c r="L67" i="5" s="1"/>
  <c r="AS73" i="5"/>
  <c r="AS82" i="5"/>
  <c r="AK89" i="5"/>
  <c r="AL93" i="5"/>
  <c r="AU123" i="5"/>
  <c r="K145" i="5"/>
  <c r="L145" i="5" s="1"/>
  <c r="AR26" i="6"/>
  <c r="T27" i="6"/>
  <c r="AS33" i="6"/>
  <c r="AR37" i="6"/>
  <c r="D91" i="6"/>
  <c r="E76" i="6"/>
  <c r="H75" i="6" s="1"/>
  <c r="I75" i="6" s="1"/>
  <c r="J75" i="6" s="1"/>
  <c r="AS60" i="6"/>
  <c r="E63" i="6"/>
  <c r="H62" i="6" s="1"/>
  <c r="I62" i="6" s="1"/>
  <c r="J62" i="6" s="1"/>
  <c r="D77" i="6"/>
  <c r="L77" i="7"/>
  <c r="L80" i="7"/>
  <c r="R97" i="8"/>
  <c r="R94" i="8"/>
  <c r="AL90" i="3"/>
  <c r="T91" i="3"/>
  <c r="AK95" i="3"/>
  <c r="T96" i="3"/>
  <c r="AK100" i="3"/>
  <c r="AV128" i="3"/>
  <c r="K132" i="3"/>
  <c r="L132" i="3" s="1"/>
  <c r="K146" i="3"/>
  <c r="L146" i="3" s="1"/>
  <c r="AR27" i="4"/>
  <c r="T28" i="4"/>
  <c r="E44" i="4"/>
  <c r="H43" i="4" s="1"/>
  <c r="I43" i="4" s="1"/>
  <c r="J43" i="4" s="1"/>
  <c r="T50" i="4"/>
  <c r="K66" i="4"/>
  <c r="L66" i="4" s="1"/>
  <c r="K69" i="4"/>
  <c r="L69" i="4" s="1"/>
  <c r="AR75" i="4"/>
  <c r="T76" i="4"/>
  <c r="AR78" i="4"/>
  <c r="T79" i="4"/>
  <c r="AS81" i="4"/>
  <c r="AS84" i="4"/>
  <c r="AK92" i="4"/>
  <c r="K95" i="4"/>
  <c r="L95" i="4" s="1"/>
  <c r="AK97" i="4"/>
  <c r="T98" i="4"/>
  <c r="K100" i="4"/>
  <c r="L100" i="4" s="1"/>
  <c r="T123" i="4"/>
  <c r="K124" i="4"/>
  <c r="L124" i="4" s="1"/>
  <c r="AU129" i="4"/>
  <c r="AV131" i="4"/>
  <c r="K144" i="4"/>
  <c r="L144" i="4" s="1"/>
  <c r="K147" i="4"/>
  <c r="L147" i="4" s="1"/>
  <c r="T26" i="5"/>
  <c r="AS28" i="5"/>
  <c r="K31" i="5"/>
  <c r="L31" i="5" s="1"/>
  <c r="AR32" i="5"/>
  <c r="K35" i="5"/>
  <c r="L35" i="5" s="1"/>
  <c r="T37" i="5"/>
  <c r="K42" i="5"/>
  <c r="L42" i="5" s="1"/>
  <c r="E45" i="5"/>
  <c r="H44" i="5" s="1"/>
  <c r="I44" i="5" s="1"/>
  <c r="J44" i="5" s="1"/>
  <c r="AR50" i="5"/>
  <c r="K61" i="5"/>
  <c r="L61" i="5" s="1"/>
  <c r="K64" i="5"/>
  <c r="L64" i="5" s="1"/>
  <c r="AS76" i="5"/>
  <c r="AS79" i="5"/>
  <c r="T90" i="5"/>
  <c r="K92" i="5"/>
  <c r="L92" i="5" s="1"/>
  <c r="K97" i="5"/>
  <c r="L97" i="5" s="1"/>
  <c r="K105" i="5"/>
  <c r="L105" i="5" s="1"/>
  <c r="K114" i="5"/>
  <c r="L114" i="5" s="1"/>
  <c r="T126" i="5"/>
  <c r="K127" i="5"/>
  <c r="L127" i="5" s="1"/>
  <c r="AU132" i="5"/>
  <c r="K139" i="5"/>
  <c r="L139" i="5" s="1"/>
  <c r="K142" i="5"/>
  <c r="L142" i="5" s="1"/>
  <c r="AS26" i="6"/>
  <c r="AS37" i="6"/>
  <c r="AR51" i="6"/>
  <c r="K53" i="6"/>
  <c r="L53" i="6" s="1"/>
  <c r="T58" i="6"/>
  <c r="E60" i="6"/>
  <c r="H59" i="6" s="1"/>
  <c r="I59" i="6" s="1"/>
  <c r="J59" i="6" s="1"/>
  <c r="D100" i="6"/>
  <c r="E85" i="6"/>
  <c r="H84" i="6" s="1"/>
  <c r="I84" i="6" s="1"/>
  <c r="J84" i="6" s="1"/>
  <c r="E62" i="7"/>
  <c r="H61" i="7" s="1"/>
  <c r="I61" i="7" s="1"/>
  <c r="J61" i="7" s="1"/>
  <c r="D76" i="7"/>
  <c r="R53" i="7"/>
  <c r="R106" i="7"/>
  <c r="R109" i="7"/>
  <c r="AK91" i="3"/>
  <c r="T92" i="3"/>
  <c r="K94" i="3"/>
  <c r="L94" i="3" s="1"/>
  <c r="AK96" i="3"/>
  <c r="T97" i="3"/>
  <c r="T105" i="3"/>
  <c r="AU113" i="3"/>
  <c r="T114" i="3"/>
  <c r="AU116" i="3"/>
  <c r="AU122" i="3"/>
  <c r="AV124" i="3"/>
  <c r="K128" i="3"/>
  <c r="L128" i="3" s="1"/>
  <c r="AU138" i="3"/>
  <c r="T139" i="3"/>
  <c r="AU141" i="3"/>
  <c r="T142" i="3"/>
  <c r="AS31" i="4"/>
  <c r="AS35" i="4"/>
  <c r="E47" i="4"/>
  <c r="H46" i="4" s="1"/>
  <c r="I46" i="4" s="1"/>
  <c r="J46" i="4" s="1"/>
  <c r="T53" i="4"/>
  <c r="AS61" i="4"/>
  <c r="T62" i="4"/>
  <c r="AS64" i="4"/>
  <c r="K81" i="4"/>
  <c r="L81" i="4" s="1"/>
  <c r="K84" i="4"/>
  <c r="L84" i="4" s="1"/>
  <c r="K91" i="4"/>
  <c r="L91" i="4" s="1"/>
  <c r="K96" i="4"/>
  <c r="L96" i="4" s="1"/>
  <c r="AK98" i="4"/>
  <c r="T106" i="4"/>
  <c r="T112" i="4"/>
  <c r="AV114" i="4"/>
  <c r="T115" i="4"/>
  <c r="AV127" i="4"/>
  <c r="T34" i="5"/>
  <c r="AR53" i="5"/>
  <c r="AS30" i="6"/>
  <c r="AS34" i="6"/>
  <c r="R75" i="7"/>
  <c r="R99" i="7"/>
  <c r="AL91" i="3"/>
  <c r="AL96" i="3"/>
  <c r="AU107" i="3"/>
  <c r="T108" i="3"/>
  <c r="AU110" i="3"/>
  <c r="T111" i="3"/>
  <c r="AV122" i="3"/>
  <c r="K27" i="4"/>
  <c r="L27" i="4" s="1"/>
  <c r="T29" i="4"/>
  <c r="T48" i="4"/>
  <c r="AS52" i="4"/>
  <c r="K78" i="4"/>
  <c r="L78" i="4" s="1"/>
  <c r="AR82" i="4"/>
  <c r="AK93" i="4"/>
  <c r="T94" i="4"/>
  <c r="T99" i="4"/>
  <c r="AV108" i="4"/>
  <c r="T109" i="4"/>
  <c r="AV111" i="4"/>
  <c r="AU125" i="4"/>
  <c r="T128" i="4"/>
  <c r="K129" i="4"/>
  <c r="L129" i="4" s="1"/>
  <c r="AS29" i="5"/>
  <c r="K32" i="5"/>
  <c r="L32" i="5" s="1"/>
  <c r="AR33" i="5"/>
  <c r="K36" i="5"/>
  <c r="L36" i="5" s="1"/>
  <c r="AR43" i="5"/>
  <c r="K45" i="5"/>
  <c r="L45" i="5" s="1"/>
  <c r="AR48" i="5"/>
  <c r="AS53" i="5"/>
  <c r="K68" i="5"/>
  <c r="L68" i="5" s="1"/>
  <c r="AL90" i="5"/>
  <c r="T91" i="5"/>
  <c r="AK95" i="5"/>
  <c r="T96" i="5"/>
  <c r="AK100" i="5"/>
  <c r="T131" i="5"/>
  <c r="K132" i="5"/>
  <c r="L132" i="5" s="1"/>
  <c r="K146" i="5"/>
  <c r="L146" i="5" s="1"/>
  <c r="AR27" i="6"/>
  <c r="T28" i="6"/>
  <c r="K46" i="6"/>
  <c r="L46" i="6" s="1"/>
  <c r="AR49" i="6"/>
  <c r="T50" i="6"/>
  <c r="AR67" i="6"/>
  <c r="K63" i="6"/>
  <c r="L63" i="6" s="1"/>
  <c r="K69" i="6"/>
  <c r="L69" i="6" s="1"/>
  <c r="K66" i="6"/>
  <c r="L66" i="6" s="1"/>
  <c r="AR63" i="6"/>
  <c r="AR69" i="6"/>
  <c r="AR66" i="6"/>
  <c r="K65" i="6"/>
  <c r="L65" i="6" s="1"/>
  <c r="K62" i="6"/>
  <c r="L62" i="6" s="1"/>
  <c r="K68" i="6"/>
  <c r="L68" i="6" s="1"/>
  <c r="AR62" i="6"/>
  <c r="AR68" i="6"/>
  <c r="AR65" i="6"/>
  <c r="K67" i="6"/>
  <c r="L67" i="6" s="1"/>
  <c r="K60" i="6"/>
  <c r="L60" i="6" s="1"/>
  <c r="R107" i="6"/>
  <c r="K90" i="3"/>
  <c r="L90" i="3" s="1"/>
  <c r="K126" i="3"/>
  <c r="L126" i="3" s="1"/>
  <c r="AU131" i="3"/>
  <c r="AR28" i="4"/>
  <c r="T33" i="4"/>
  <c r="AS47" i="4"/>
  <c r="E50" i="4"/>
  <c r="H49" i="4" s="1"/>
  <c r="I49" i="4" s="1"/>
  <c r="J49" i="4" s="1"/>
  <c r="K58" i="4"/>
  <c r="L58" i="4" s="1"/>
  <c r="K67" i="4"/>
  <c r="L67" i="4" s="1"/>
  <c r="D68" i="4"/>
  <c r="AS73" i="4"/>
  <c r="T74" i="4"/>
  <c r="AR76" i="4"/>
  <c r="AR79" i="4"/>
  <c r="T80" i="4"/>
  <c r="AS82" i="4"/>
  <c r="T83" i="4"/>
  <c r="AK89" i="4"/>
  <c r="AU121" i="4"/>
  <c r="AU123" i="4"/>
  <c r="AV125" i="4"/>
  <c r="K145" i="4"/>
  <c r="L145" i="4" s="1"/>
  <c r="AR26" i="5"/>
  <c r="T27" i="5"/>
  <c r="AS33" i="5"/>
  <c r="AR37" i="5"/>
  <c r="AS43" i="5"/>
  <c r="AS48" i="5"/>
  <c r="E51" i="5"/>
  <c r="H50" i="5" s="1"/>
  <c r="I50" i="5" s="1"/>
  <c r="J50" i="5" s="1"/>
  <c r="K59" i="5"/>
  <c r="L59" i="5" s="1"/>
  <c r="K62" i="5"/>
  <c r="L62" i="5" s="1"/>
  <c r="K65" i="5"/>
  <c r="L65" i="5" s="1"/>
  <c r="AS74" i="5"/>
  <c r="AS80" i="5"/>
  <c r="AS83" i="5"/>
  <c r="K89" i="5"/>
  <c r="L89" i="5" s="1"/>
  <c r="AL95" i="5"/>
  <c r="AL100" i="5"/>
  <c r="K115" i="5"/>
  <c r="L115" i="5" s="1"/>
  <c r="AU126" i="5"/>
  <c r="T129" i="5"/>
  <c r="K130" i="5"/>
  <c r="L130" i="5" s="1"/>
  <c r="K137" i="5"/>
  <c r="L137" i="5" s="1"/>
  <c r="K140" i="5"/>
  <c r="L140" i="5" s="1"/>
  <c r="K143" i="5"/>
  <c r="L143" i="5" s="1"/>
  <c r="AS27" i="6"/>
  <c r="K30" i="6"/>
  <c r="L30" i="6" s="1"/>
  <c r="T32" i="6"/>
  <c r="AR44" i="6"/>
  <c r="E74" i="6"/>
  <c r="H73" i="6" s="1"/>
  <c r="I73" i="6" s="1"/>
  <c r="J73" i="6" s="1"/>
  <c r="D89" i="6"/>
  <c r="K61" i="6"/>
  <c r="L61" i="6" s="1"/>
  <c r="AS63" i="6"/>
  <c r="T65" i="6"/>
  <c r="R127" i="6"/>
  <c r="E59" i="7"/>
  <c r="H58" i="7" s="1"/>
  <c r="I58" i="7" s="1"/>
  <c r="J58" i="7" s="1"/>
  <c r="D73" i="7"/>
  <c r="R90" i="8"/>
  <c r="R28" i="9"/>
  <c r="AK92" i="3"/>
  <c r="K95" i="3"/>
  <c r="L95" i="3" s="1"/>
  <c r="AK97" i="3"/>
  <c r="T98" i="3"/>
  <c r="K100" i="3"/>
  <c r="L100" i="3" s="1"/>
  <c r="K124" i="3"/>
  <c r="L124" i="3" s="1"/>
  <c r="AU129" i="3"/>
  <c r="AV131" i="3"/>
  <c r="K144" i="3"/>
  <c r="L144" i="3" s="1"/>
  <c r="K147" i="3"/>
  <c r="L147" i="3" s="1"/>
  <c r="T26" i="4"/>
  <c r="AS28" i="4"/>
  <c r="K31" i="4"/>
  <c r="L31" i="4" s="1"/>
  <c r="AR32" i="4"/>
  <c r="K35" i="4"/>
  <c r="L35" i="4" s="1"/>
  <c r="T37" i="4"/>
  <c r="E45" i="4"/>
  <c r="H44" i="4" s="1"/>
  <c r="I44" i="4" s="1"/>
  <c r="J44" i="4" s="1"/>
  <c r="T51" i="4"/>
  <c r="K61" i="4"/>
  <c r="L61" i="4" s="1"/>
  <c r="K64" i="4"/>
  <c r="L64" i="4" s="1"/>
  <c r="AS76" i="4"/>
  <c r="T77" i="4"/>
  <c r="AS79" i="4"/>
  <c r="T90" i="4"/>
  <c r="K92" i="4"/>
  <c r="L92" i="4" s="1"/>
  <c r="K97" i="4"/>
  <c r="L97" i="4" s="1"/>
  <c r="AV121" i="4"/>
  <c r="AV123" i="4"/>
  <c r="T126" i="4"/>
  <c r="K127" i="4"/>
  <c r="L127" i="4" s="1"/>
  <c r="AU132" i="4"/>
  <c r="K139" i="4"/>
  <c r="L139" i="4" s="1"/>
  <c r="K142" i="4"/>
  <c r="L142" i="4" s="1"/>
  <c r="E46" i="5"/>
  <c r="H45" i="5" s="1"/>
  <c r="I45" i="5" s="1"/>
  <c r="J45" i="5" s="1"/>
  <c r="AR51" i="5"/>
  <c r="K53" i="5"/>
  <c r="L53" i="5" s="1"/>
  <c r="T58" i="5"/>
  <c r="AR66" i="5"/>
  <c r="T67" i="5"/>
  <c r="AR69" i="5"/>
  <c r="AS77" i="5"/>
  <c r="K99" i="5"/>
  <c r="L99" i="5" s="1"/>
  <c r="K106" i="5"/>
  <c r="L106" i="5" s="1"/>
  <c r="K109" i="5"/>
  <c r="L109" i="5" s="1"/>
  <c r="K112" i="5"/>
  <c r="L112" i="5" s="1"/>
  <c r="AU124" i="5"/>
  <c r="T136" i="5"/>
  <c r="AU144" i="5"/>
  <c r="T145" i="5"/>
  <c r="AU147" i="5"/>
  <c r="AR31" i="6"/>
  <c r="K34" i="6"/>
  <c r="L34" i="6" s="1"/>
  <c r="AR35" i="6"/>
  <c r="T36" i="6"/>
  <c r="AS58" i="6"/>
  <c r="AS67" i="6"/>
  <c r="R110" i="6"/>
  <c r="AL92" i="3"/>
  <c r="T93" i="3"/>
  <c r="AL97" i="3"/>
  <c r="K113" i="3"/>
  <c r="L113" i="3" s="1"/>
  <c r="K116" i="3"/>
  <c r="L116" i="3" s="1"/>
  <c r="K122" i="3"/>
  <c r="L122" i="3" s="1"/>
  <c r="AV129" i="3"/>
  <c r="AU136" i="3"/>
  <c r="K138" i="3"/>
  <c r="L138" i="3" s="1"/>
  <c r="K141" i="3"/>
  <c r="L141" i="3" s="1"/>
  <c r="AU145" i="3"/>
  <c r="AS32" i="4"/>
  <c r="AR36" i="4"/>
  <c r="AS50" i="4"/>
  <c r="AR59" i="4"/>
  <c r="AR65" i="4"/>
  <c r="T66" i="4"/>
  <c r="AR68" i="4"/>
  <c r="T69" i="4"/>
  <c r="AK94" i="4"/>
  <c r="T95" i="4"/>
  <c r="AK99" i="4"/>
  <c r="T100" i="4"/>
  <c r="T124" i="4"/>
  <c r="K125" i="4"/>
  <c r="L125" i="4" s="1"/>
  <c r="AU130" i="4"/>
  <c r="AV132" i="4"/>
  <c r="AU137" i="4"/>
  <c r="AU143" i="4"/>
  <c r="T144" i="4"/>
  <c r="AU146" i="4"/>
  <c r="T147" i="4"/>
  <c r="K29" i="5"/>
  <c r="L29" i="5" s="1"/>
  <c r="T31" i="5"/>
  <c r="T35" i="5"/>
  <c r="K43" i="5"/>
  <c r="L43" i="5" s="1"/>
  <c r="K48" i="5"/>
  <c r="L48" i="5" s="1"/>
  <c r="AS51" i="5"/>
  <c r="AR60" i="5"/>
  <c r="T61" i="5"/>
  <c r="AR63" i="5"/>
  <c r="T64" i="5"/>
  <c r="AS66" i="5"/>
  <c r="AS69" i="5"/>
  <c r="AK91" i="5"/>
  <c r="T92" i="5"/>
  <c r="K94" i="5"/>
  <c r="L94" i="5" s="1"/>
  <c r="AK96" i="5"/>
  <c r="T97" i="5"/>
  <c r="AU113" i="5"/>
  <c r="AU116" i="5"/>
  <c r="AU122" i="5"/>
  <c r="T127" i="5"/>
  <c r="K128" i="5"/>
  <c r="L128" i="5" s="1"/>
  <c r="AU138" i="5"/>
  <c r="T139" i="5"/>
  <c r="AU141" i="5"/>
  <c r="T142" i="5"/>
  <c r="AV144" i="5"/>
  <c r="AV147" i="5"/>
  <c r="AS31" i="6"/>
  <c r="AS35" i="6"/>
  <c r="AR42" i="6"/>
  <c r="K49" i="6"/>
  <c r="L49" i="6" s="1"/>
  <c r="AR52" i="6"/>
  <c r="T53" i="6"/>
  <c r="R105" i="6"/>
  <c r="O105" i="6"/>
  <c r="O42" i="7"/>
  <c r="P42" i="7" s="1"/>
  <c r="Q42" i="7" s="1"/>
  <c r="S42" i="7" s="1"/>
  <c r="U42" i="7" s="1"/>
  <c r="L73" i="7"/>
  <c r="L82" i="7"/>
  <c r="R64" i="8"/>
  <c r="K107" i="3"/>
  <c r="L107" i="3" s="1"/>
  <c r="K110" i="3"/>
  <c r="L110" i="3" s="1"/>
  <c r="AU114" i="3"/>
  <c r="AU127" i="3"/>
  <c r="K131" i="3"/>
  <c r="L131" i="3" s="1"/>
  <c r="T137" i="3"/>
  <c r="AU139" i="3"/>
  <c r="AU142" i="3"/>
  <c r="T143" i="3"/>
  <c r="T146" i="3"/>
  <c r="AS36" i="4"/>
  <c r="AS45" i="4"/>
  <c r="T46" i="4"/>
  <c r="AS59" i="4"/>
  <c r="T60" i="4"/>
  <c r="AR62" i="4"/>
  <c r="T63" i="4"/>
  <c r="AS65" i="4"/>
  <c r="AS68" i="4"/>
  <c r="K73" i="4"/>
  <c r="L73" i="4" s="1"/>
  <c r="K82" i="4"/>
  <c r="L82" i="4" s="1"/>
  <c r="T113" i="4"/>
  <c r="T116" i="4"/>
  <c r="AV130" i="4"/>
  <c r="AV143" i="4"/>
  <c r="T29" i="6"/>
  <c r="D95" i="6"/>
  <c r="E80" i="6"/>
  <c r="H79" i="6" s="1"/>
  <c r="I79" i="6" s="1"/>
  <c r="J79" i="6" s="1"/>
  <c r="E67" i="7"/>
  <c r="H66" i="7" s="1"/>
  <c r="I66" i="7" s="1"/>
  <c r="J66" i="7" s="1"/>
  <c r="D81" i="7"/>
  <c r="R113" i="7"/>
  <c r="R145" i="7"/>
  <c r="R141" i="8"/>
  <c r="K91" i="3"/>
  <c r="L91" i="3" s="1"/>
  <c r="K96" i="3"/>
  <c r="L96" i="3" s="1"/>
  <c r="AK98" i="3"/>
  <c r="T106" i="3"/>
  <c r="AU108" i="3"/>
  <c r="AU111" i="3"/>
  <c r="T112" i="3"/>
  <c r="T115" i="3"/>
  <c r="AV127" i="3"/>
  <c r="K28" i="4"/>
  <c r="L28" i="4" s="1"/>
  <c r="AR29" i="4"/>
  <c r="T30" i="4"/>
  <c r="T34" i="4"/>
  <c r="K76" i="4"/>
  <c r="L76" i="4" s="1"/>
  <c r="K79" i="4"/>
  <c r="L79" i="4" s="1"/>
  <c r="AK90" i="4"/>
  <c r="K93" i="4"/>
  <c r="L93" i="4" s="1"/>
  <c r="K98" i="4"/>
  <c r="L98" i="4" s="1"/>
  <c r="T107" i="4"/>
  <c r="AV112" i="4"/>
  <c r="AV115" i="4"/>
  <c r="AU128" i="4"/>
  <c r="L33" i="5"/>
  <c r="K37" i="5"/>
  <c r="L37" i="5" s="1"/>
  <c r="AS46" i="5"/>
  <c r="T33" i="6"/>
  <c r="T64" i="6"/>
  <c r="T61" i="6"/>
  <c r="T67" i="6"/>
  <c r="T63" i="6"/>
  <c r="T69" i="6"/>
  <c r="T66" i="6"/>
  <c r="T62" i="6"/>
  <c r="R125" i="6"/>
  <c r="R142" i="6"/>
  <c r="R44" i="7"/>
  <c r="E63" i="7"/>
  <c r="H62" i="7" s="1"/>
  <c r="I62" i="7" s="1"/>
  <c r="J62" i="7" s="1"/>
  <c r="D77" i="7"/>
  <c r="AK93" i="3"/>
  <c r="T94" i="3"/>
  <c r="AL98" i="3"/>
  <c r="T99" i="3"/>
  <c r="AU125" i="3"/>
  <c r="K129" i="3"/>
  <c r="L129" i="3" s="1"/>
  <c r="AS29" i="4"/>
  <c r="K32" i="4"/>
  <c r="L32" i="4" s="1"/>
  <c r="AR33" i="4"/>
  <c r="K36" i="4"/>
  <c r="L36" i="4" s="1"/>
  <c r="AS53" i="4"/>
  <c r="K68" i="4"/>
  <c r="L68" i="4" s="1"/>
  <c r="AR74" i="4"/>
  <c r="AR80" i="4"/>
  <c r="T81" i="4"/>
  <c r="AR83" i="4"/>
  <c r="T84" i="4"/>
  <c r="T91" i="4"/>
  <c r="AK95" i="4"/>
  <c r="AK100" i="4"/>
  <c r="AV128" i="4"/>
  <c r="T131" i="4"/>
  <c r="K132" i="4"/>
  <c r="L132" i="4" s="1"/>
  <c r="K146" i="4"/>
  <c r="L146" i="4" s="1"/>
  <c r="AR27" i="5"/>
  <c r="T28" i="5"/>
  <c r="K46" i="5"/>
  <c r="L46" i="5" s="1"/>
  <c r="AR49" i="5"/>
  <c r="K66" i="5"/>
  <c r="L66" i="5" s="1"/>
  <c r="D67" i="5"/>
  <c r="K69" i="5"/>
  <c r="L69" i="5" s="1"/>
  <c r="AS81" i="5"/>
  <c r="AS84" i="5"/>
  <c r="AK92" i="5"/>
  <c r="K95" i="5"/>
  <c r="L95" i="5" s="1"/>
  <c r="AK97" i="5"/>
  <c r="T98" i="5"/>
  <c r="T121" i="5"/>
  <c r="T123" i="5"/>
  <c r="K124" i="5"/>
  <c r="L124" i="5" s="1"/>
  <c r="AU129" i="5"/>
  <c r="K144" i="5"/>
  <c r="L144" i="5" s="1"/>
  <c r="K147" i="5"/>
  <c r="L147" i="5" s="1"/>
  <c r="T26" i="6"/>
  <c r="AS28" i="6"/>
  <c r="K31" i="6"/>
  <c r="L31" i="6" s="1"/>
  <c r="AR32" i="6"/>
  <c r="K35" i="6"/>
  <c r="L35" i="6" s="1"/>
  <c r="K42" i="6"/>
  <c r="L42" i="6" s="1"/>
  <c r="AR50" i="6"/>
  <c r="E75" i="6"/>
  <c r="H74" i="6" s="1"/>
  <c r="I74" i="6" s="1"/>
  <c r="J74" i="6" s="1"/>
  <c r="D90" i="6"/>
  <c r="T60" i="6"/>
  <c r="K64" i="6"/>
  <c r="L64" i="6" s="1"/>
  <c r="R131" i="6"/>
  <c r="R139" i="6"/>
  <c r="D64" i="7"/>
  <c r="E49" i="7"/>
  <c r="H48" i="7" s="1"/>
  <c r="I48" i="7" s="1"/>
  <c r="J48" i="7" s="1"/>
  <c r="L76" i="7"/>
  <c r="O105" i="7"/>
  <c r="R111" i="9"/>
  <c r="AU121" i="3"/>
  <c r="AU123" i="3"/>
  <c r="AV125" i="3"/>
  <c r="K136" i="3"/>
  <c r="L136" i="3" s="1"/>
  <c r="K145" i="3"/>
  <c r="L145" i="3" s="1"/>
  <c r="AR26" i="4"/>
  <c r="AS33" i="4"/>
  <c r="E51" i="4"/>
  <c r="H50" i="4" s="1"/>
  <c r="I50" i="4" s="1"/>
  <c r="J50" i="4" s="1"/>
  <c r="K59" i="4"/>
  <c r="L59" i="4" s="1"/>
  <c r="K62" i="4"/>
  <c r="L62" i="4" s="1"/>
  <c r="K65" i="4"/>
  <c r="L65" i="4" s="1"/>
  <c r="AS74" i="4"/>
  <c r="T75" i="4"/>
  <c r="AS80" i="4"/>
  <c r="AS83" i="4"/>
  <c r="AU126" i="4"/>
  <c r="K130" i="4"/>
  <c r="L130" i="4" s="1"/>
  <c r="K137" i="4"/>
  <c r="L137" i="4" s="1"/>
  <c r="K140" i="4"/>
  <c r="L140" i="4" s="1"/>
  <c r="K143" i="4"/>
  <c r="L143" i="4" s="1"/>
  <c r="K30" i="5"/>
  <c r="L30" i="5" s="1"/>
  <c r="T32" i="5"/>
  <c r="AS49" i="5"/>
  <c r="AR58" i="5"/>
  <c r="K60" i="5"/>
  <c r="L60" i="5" s="1"/>
  <c r="K63" i="5"/>
  <c r="L63" i="5" s="1"/>
  <c r="AR67" i="5"/>
  <c r="AS75" i="5"/>
  <c r="AL92" i="5"/>
  <c r="T93" i="5"/>
  <c r="K113" i="5"/>
  <c r="L113" i="5" s="1"/>
  <c r="K116" i="5"/>
  <c r="L116" i="5" s="1"/>
  <c r="K122" i="5"/>
  <c r="L122" i="5" s="1"/>
  <c r="T132" i="5"/>
  <c r="AU136" i="5"/>
  <c r="K138" i="5"/>
  <c r="L138" i="5" s="1"/>
  <c r="K141" i="5"/>
  <c r="L141" i="5" s="1"/>
  <c r="AU145" i="5"/>
  <c r="AS32" i="6"/>
  <c r="AR45" i="6"/>
  <c r="E59" i="6"/>
  <c r="H58" i="6" s="1"/>
  <c r="I58" i="6" s="1"/>
  <c r="J58" i="6" s="1"/>
  <c r="AR59" i="6"/>
  <c r="D94" i="6"/>
  <c r="E79" i="6"/>
  <c r="H78" i="6" s="1"/>
  <c r="I78" i="6" s="1"/>
  <c r="J78" i="6" s="1"/>
  <c r="T68" i="6"/>
  <c r="R108" i="6"/>
  <c r="R114" i="6"/>
  <c r="AQ42" i="7"/>
  <c r="R46" i="7"/>
  <c r="D83" i="7"/>
  <c r="K92" i="3"/>
  <c r="L92" i="3" s="1"/>
  <c r="K127" i="3"/>
  <c r="L127" i="3" s="1"/>
  <c r="K139" i="3"/>
  <c r="L139" i="3" s="1"/>
  <c r="AS26" i="4"/>
  <c r="AR66" i="4"/>
  <c r="AU144" i="4"/>
  <c r="AR31" i="5"/>
  <c r="K34" i="5"/>
  <c r="L34" i="5" s="1"/>
  <c r="T59" i="5"/>
  <c r="AR61" i="5"/>
  <c r="T65" i="5"/>
  <c r="AU105" i="5"/>
  <c r="K107" i="5"/>
  <c r="L107" i="5" s="1"/>
  <c r="K110" i="5"/>
  <c r="L110" i="5" s="1"/>
  <c r="AU127" i="5"/>
  <c r="T137" i="5"/>
  <c r="AU139" i="5"/>
  <c r="T143" i="5"/>
  <c r="AS59" i="6"/>
  <c r="AR61" i="6"/>
  <c r="R111" i="6"/>
  <c r="T77" i="7"/>
  <c r="T83" i="7"/>
  <c r="T80" i="7"/>
  <c r="T74" i="7"/>
  <c r="T79" i="7"/>
  <c r="T76" i="7"/>
  <c r="T82" i="7"/>
  <c r="T73" i="7"/>
  <c r="T78" i="7"/>
  <c r="T75" i="7"/>
  <c r="T84" i="7"/>
  <c r="T81" i="7"/>
  <c r="K81" i="6"/>
  <c r="L81" i="6" s="1"/>
  <c r="K84" i="6"/>
  <c r="L84" i="6" s="1"/>
  <c r="K91" i="6"/>
  <c r="L91" i="6" s="1"/>
  <c r="K96" i="6"/>
  <c r="L96" i="6" s="1"/>
  <c r="AK98" i="6"/>
  <c r="T106" i="6"/>
  <c r="AU111" i="6"/>
  <c r="T112" i="6"/>
  <c r="AV114" i="6"/>
  <c r="T115" i="6"/>
  <c r="AV127" i="6"/>
  <c r="AV139" i="6"/>
  <c r="T140" i="6"/>
  <c r="AV142" i="6"/>
  <c r="K28" i="7"/>
  <c r="L28" i="7" s="1"/>
  <c r="AR29" i="7"/>
  <c r="T34" i="7"/>
  <c r="K50" i="7"/>
  <c r="L50" i="7" s="1"/>
  <c r="AR53" i="7"/>
  <c r="AS62" i="7"/>
  <c r="K79" i="7"/>
  <c r="L79" i="7" s="1"/>
  <c r="AK90" i="7"/>
  <c r="K93" i="7"/>
  <c r="L93" i="7" s="1"/>
  <c r="K98" i="7"/>
  <c r="L98" i="7" s="1"/>
  <c r="AV106" i="7"/>
  <c r="T107" i="7"/>
  <c r="AU109" i="7"/>
  <c r="T110" i="7"/>
  <c r="R138" i="7"/>
  <c r="R112" i="8"/>
  <c r="T48" i="9"/>
  <c r="T43" i="9"/>
  <c r="T53" i="9"/>
  <c r="T45" i="9"/>
  <c r="T50" i="9"/>
  <c r="T47" i="9"/>
  <c r="T52" i="9"/>
  <c r="T42" i="9"/>
  <c r="T44" i="9"/>
  <c r="T51" i="9"/>
  <c r="T49" i="9"/>
  <c r="T46" i="9"/>
  <c r="L50" i="9"/>
  <c r="R108" i="9"/>
  <c r="AR73" i="6"/>
  <c r="K75" i="6"/>
  <c r="L75" i="6" s="1"/>
  <c r="K78" i="6"/>
  <c r="L78" i="6" s="1"/>
  <c r="AR82" i="6"/>
  <c r="AK93" i="6"/>
  <c r="T94" i="6"/>
  <c r="AL98" i="6"/>
  <c r="T99" i="6"/>
  <c r="AV108" i="6"/>
  <c r="T109" i="6"/>
  <c r="AV111" i="6"/>
  <c r="AU125" i="6"/>
  <c r="T128" i="6"/>
  <c r="K129" i="6"/>
  <c r="L129" i="6" s="1"/>
  <c r="AS29" i="7"/>
  <c r="K32" i="7"/>
  <c r="L32" i="7" s="1"/>
  <c r="AR33" i="7"/>
  <c r="K36" i="7"/>
  <c r="L36" i="7" s="1"/>
  <c r="AR43" i="7"/>
  <c r="K45" i="7"/>
  <c r="L45" i="7" s="1"/>
  <c r="AR48" i="7"/>
  <c r="AS53" i="7"/>
  <c r="K68" i="7"/>
  <c r="L68" i="7" s="1"/>
  <c r="AR80" i="7"/>
  <c r="AR83" i="7"/>
  <c r="T91" i="7"/>
  <c r="AK95" i="7"/>
  <c r="T96" i="7"/>
  <c r="AK100" i="7"/>
  <c r="AS73" i="6"/>
  <c r="T74" i="6"/>
  <c r="AR76" i="6"/>
  <c r="AR79" i="6"/>
  <c r="T80" i="6"/>
  <c r="AS82" i="6"/>
  <c r="T83" i="6"/>
  <c r="AK89" i="6"/>
  <c r="AL93" i="6"/>
  <c r="AU123" i="6"/>
  <c r="AV125" i="6"/>
  <c r="K136" i="6"/>
  <c r="L136" i="6" s="1"/>
  <c r="K145" i="6"/>
  <c r="L145" i="6" s="1"/>
  <c r="AR26" i="7"/>
  <c r="AS33" i="7"/>
  <c r="AR37" i="7"/>
  <c r="AS43" i="7"/>
  <c r="AS48" i="7"/>
  <c r="E51" i="7"/>
  <c r="H50" i="7" s="1"/>
  <c r="I50" i="7" s="1"/>
  <c r="J50" i="7" s="1"/>
  <c r="K59" i="7"/>
  <c r="L59" i="7" s="1"/>
  <c r="K62" i="7"/>
  <c r="L62" i="7" s="1"/>
  <c r="K65" i="7"/>
  <c r="L65" i="7" s="1"/>
  <c r="AS74" i="7"/>
  <c r="AS80" i="7"/>
  <c r="AS83" i="7"/>
  <c r="K89" i="7"/>
  <c r="L89" i="7" s="1"/>
  <c r="AL100" i="7"/>
  <c r="R125" i="7"/>
  <c r="AL89" i="8"/>
  <c r="AL93" i="8"/>
  <c r="AL98" i="8"/>
  <c r="AL97" i="8"/>
  <c r="AL92" i="8"/>
  <c r="AL96" i="8"/>
  <c r="AL91" i="8"/>
  <c r="AL100" i="8"/>
  <c r="AL95" i="8"/>
  <c r="AL90" i="8"/>
  <c r="AL99" i="8"/>
  <c r="AL94" i="8"/>
  <c r="R115" i="8"/>
  <c r="R47" i="9"/>
  <c r="R98" i="9"/>
  <c r="K92" i="6"/>
  <c r="L92" i="6" s="1"/>
  <c r="K97" i="6"/>
  <c r="L97" i="6" s="1"/>
  <c r="AV116" i="7"/>
  <c r="AV115" i="7"/>
  <c r="AV114" i="7"/>
  <c r="K35" i="8"/>
  <c r="L35" i="8" s="1"/>
  <c r="AR32" i="8"/>
  <c r="K31" i="8"/>
  <c r="L31" i="8" s="1"/>
  <c r="AR28" i="8"/>
  <c r="K27" i="8"/>
  <c r="L27" i="8" s="1"/>
  <c r="AR35" i="8"/>
  <c r="K34" i="8"/>
  <c r="L34" i="8" s="1"/>
  <c r="AR31" i="8"/>
  <c r="K30" i="8"/>
  <c r="L30" i="8" s="1"/>
  <c r="AR27" i="8"/>
  <c r="K37" i="8"/>
  <c r="L37" i="8" s="1"/>
  <c r="K26" i="8"/>
  <c r="L26" i="8" s="1"/>
  <c r="AR34" i="8"/>
  <c r="K33" i="8"/>
  <c r="L33" i="8" s="1"/>
  <c r="AR30" i="8"/>
  <c r="AR37" i="8"/>
  <c r="K36" i="8"/>
  <c r="L36" i="8" s="1"/>
  <c r="AR33" i="8"/>
  <c r="K32" i="8"/>
  <c r="L32" i="8" s="1"/>
  <c r="AR29" i="8"/>
  <c r="K28" i="8"/>
  <c r="L28" i="8" s="1"/>
  <c r="R82" i="9"/>
  <c r="R89" i="9"/>
  <c r="O89" i="9"/>
  <c r="AK94" i="6"/>
  <c r="T95" i="6"/>
  <c r="AK99" i="6"/>
  <c r="T100" i="6"/>
  <c r="AU130" i="6"/>
  <c r="AV132" i="6"/>
  <c r="AU137" i="6"/>
  <c r="AU143" i="6"/>
  <c r="T144" i="6"/>
  <c r="AU146" i="6"/>
  <c r="T147" i="6"/>
  <c r="K29" i="7"/>
  <c r="L29" i="7" s="1"/>
  <c r="K48" i="7"/>
  <c r="L48" i="7" s="1"/>
  <c r="AS51" i="7"/>
  <c r="AR60" i="7"/>
  <c r="AR63" i="7"/>
  <c r="T64" i="7"/>
  <c r="AS66" i="7"/>
  <c r="AS69" i="7"/>
  <c r="K83" i="7"/>
  <c r="L83" i="7" s="1"/>
  <c r="AK91" i="7"/>
  <c r="T92" i="7"/>
  <c r="K94" i="7"/>
  <c r="L94" i="7" s="1"/>
  <c r="AK96" i="7"/>
  <c r="T97" i="7"/>
  <c r="T105" i="7"/>
  <c r="K114" i="7"/>
  <c r="L114" i="7" s="1"/>
  <c r="K116" i="7"/>
  <c r="L116" i="7" s="1"/>
  <c r="L141" i="7"/>
  <c r="T51" i="8"/>
  <c r="T48" i="8"/>
  <c r="T43" i="8"/>
  <c r="T53" i="8"/>
  <c r="T45" i="8"/>
  <c r="T50" i="8"/>
  <c r="T47" i="8"/>
  <c r="L45" i="8"/>
  <c r="T44" i="8"/>
  <c r="T49" i="8"/>
  <c r="T46" i="8"/>
  <c r="E54" i="8"/>
  <c r="H53" i="8" s="1"/>
  <c r="I53" i="8" s="1"/>
  <c r="J53" i="8" s="1"/>
  <c r="D69" i="8"/>
  <c r="E59" i="8"/>
  <c r="H58" i="8" s="1"/>
  <c r="I58" i="8" s="1"/>
  <c r="J58" i="8" s="1"/>
  <c r="R99" i="8"/>
  <c r="R108" i="8"/>
  <c r="AR36" i="11"/>
  <c r="K35" i="11"/>
  <c r="L35" i="11" s="1"/>
  <c r="AR33" i="11"/>
  <c r="K32" i="11"/>
  <c r="L32" i="11" s="1"/>
  <c r="AR35" i="11"/>
  <c r="AR29" i="11"/>
  <c r="K28" i="11"/>
  <c r="L28" i="11" s="1"/>
  <c r="AR32" i="11"/>
  <c r="K31" i="11"/>
  <c r="L31" i="11" s="1"/>
  <c r="AR28" i="11"/>
  <c r="K27" i="11"/>
  <c r="L27" i="11" s="1"/>
  <c r="AR37" i="11"/>
  <c r="AR31" i="11"/>
  <c r="K34" i="11"/>
  <c r="L34" i="11" s="1"/>
  <c r="K30" i="11"/>
  <c r="L30" i="11" s="1"/>
  <c r="AR27" i="11"/>
  <c r="K29" i="11"/>
  <c r="L29" i="11" s="1"/>
  <c r="K37" i="11"/>
  <c r="L37" i="11" s="1"/>
  <c r="AR34" i="11"/>
  <c r="K36" i="11"/>
  <c r="L36" i="11" s="1"/>
  <c r="K33" i="11"/>
  <c r="L33" i="11" s="1"/>
  <c r="AR30" i="11"/>
  <c r="AR26" i="11"/>
  <c r="K26" i="11"/>
  <c r="L26" i="11" s="1"/>
  <c r="K73" i="6"/>
  <c r="L73" i="6" s="1"/>
  <c r="K82" i="6"/>
  <c r="L82" i="6" s="1"/>
  <c r="D83" i="6"/>
  <c r="AL94" i="6"/>
  <c r="AL99" i="6"/>
  <c r="AU112" i="6"/>
  <c r="T113" i="6"/>
  <c r="AU115" i="6"/>
  <c r="T116" i="6"/>
  <c r="AV130" i="6"/>
  <c r="AU140" i="6"/>
  <c r="T141" i="6"/>
  <c r="AV143" i="6"/>
  <c r="AV146" i="6"/>
  <c r="AR30" i="7"/>
  <c r="K33" i="7"/>
  <c r="L33" i="7" s="1"/>
  <c r="AR34" i="7"/>
  <c r="AS60" i="7"/>
  <c r="AS63" i="7"/>
  <c r="T108" i="7"/>
  <c r="AU110" i="7"/>
  <c r="T111" i="7"/>
  <c r="E75" i="8"/>
  <c r="H74" i="8" s="1"/>
  <c r="I74" i="8" s="1"/>
  <c r="J74" i="8" s="1"/>
  <c r="D90" i="8"/>
  <c r="D92" i="8"/>
  <c r="E77" i="8"/>
  <c r="H76" i="8" s="1"/>
  <c r="I76" i="8" s="1"/>
  <c r="J76" i="8" s="1"/>
  <c r="R106" i="8"/>
  <c r="R122" i="8"/>
  <c r="R131" i="8"/>
  <c r="K76" i="6"/>
  <c r="L76" i="6" s="1"/>
  <c r="K79" i="6"/>
  <c r="L79" i="6" s="1"/>
  <c r="AK90" i="6"/>
  <c r="K93" i="6"/>
  <c r="L93" i="6" s="1"/>
  <c r="K98" i="6"/>
  <c r="L98" i="6" s="1"/>
  <c r="AV106" i="6"/>
  <c r="T107" i="6"/>
  <c r="AU109" i="6"/>
  <c r="T110" i="6"/>
  <c r="AV112" i="6"/>
  <c r="AV115" i="6"/>
  <c r="K121" i="6"/>
  <c r="L121" i="6" s="1"/>
  <c r="K123" i="6"/>
  <c r="L123" i="6" s="1"/>
  <c r="AU128" i="6"/>
  <c r="AV140" i="6"/>
  <c r="K26" i="7"/>
  <c r="L26" i="7" s="1"/>
  <c r="AS30" i="7"/>
  <c r="AS34" i="7"/>
  <c r="K37" i="7"/>
  <c r="L37" i="7" s="1"/>
  <c r="O43" i="7"/>
  <c r="P43" i="7" s="1"/>
  <c r="Q43" i="7" s="1"/>
  <c r="S43" i="7" s="1"/>
  <c r="U43" i="7" s="1"/>
  <c r="AQ43" i="7" s="1"/>
  <c r="AU43" i="7" s="1"/>
  <c r="AS46" i="7"/>
  <c r="K51" i="7"/>
  <c r="L51" i="7" s="1"/>
  <c r="D75" i="7"/>
  <c r="D78" i="7"/>
  <c r="AR81" i="7"/>
  <c r="AR84" i="7"/>
  <c r="K90" i="7"/>
  <c r="L90" i="7" s="1"/>
  <c r="AV107" i="7"/>
  <c r="AV110" i="7"/>
  <c r="R43" i="8"/>
  <c r="E64" i="8"/>
  <c r="H63" i="8" s="1"/>
  <c r="I63" i="8" s="1"/>
  <c r="J63" i="8" s="1"/>
  <c r="D78" i="8"/>
  <c r="E66" i="8"/>
  <c r="H65" i="8" s="1"/>
  <c r="I65" i="8" s="1"/>
  <c r="J65" i="8" s="1"/>
  <c r="D80" i="8"/>
  <c r="D105" i="9"/>
  <c r="E90" i="9"/>
  <c r="H89" i="9" s="1"/>
  <c r="I89" i="9" s="1"/>
  <c r="J89" i="9" s="1"/>
  <c r="R73" i="9"/>
  <c r="O73" i="9"/>
  <c r="P73" i="9" s="1"/>
  <c r="Q73" i="9" s="1"/>
  <c r="E67" i="12"/>
  <c r="H66" i="12" s="1"/>
  <c r="I66" i="12" s="1"/>
  <c r="J66" i="12" s="1"/>
  <c r="D81" i="12"/>
  <c r="AR74" i="6"/>
  <c r="AR80" i="6"/>
  <c r="T81" i="6"/>
  <c r="AR83" i="6"/>
  <c r="T84" i="6"/>
  <c r="T91" i="6"/>
  <c r="AK95" i="6"/>
  <c r="T96" i="6"/>
  <c r="AK100" i="6"/>
  <c r="AV128" i="6"/>
  <c r="T131" i="6"/>
  <c r="K132" i="6"/>
  <c r="L132" i="6" s="1"/>
  <c r="K146" i="6"/>
  <c r="L146" i="6" s="1"/>
  <c r="AR49" i="7"/>
  <c r="K66" i="7"/>
  <c r="L66" i="7" s="1"/>
  <c r="D67" i="7"/>
  <c r="K69" i="7"/>
  <c r="L69" i="7" s="1"/>
  <c r="AS81" i="7"/>
  <c r="AS84" i="7"/>
  <c r="AK92" i="7"/>
  <c r="K95" i="7"/>
  <c r="L95" i="7" s="1"/>
  <c r="AK97" i="7"/>
  <c r="T98" i="7"/>
  <c r="K100" i="7"/>
  <c r="L100" i="7" s="1"/>
  <c r="R122" i="7"/>
  <c r="R47" i="8"/>
  <c r="R27" i="9"/>
  <c r="AS74" i="6"/>
  <c r="T75" i="6"/>
  <c r="AR77" i="6"/>
  <c r="T78" i="6"/>
  <c r="AS80" i="6"/>
  <c r="AS83" i="6"/>
  <c r="K89" i="6"/>
  <c r="L89" i="6" s="1"/>
  <c r="AL95" i="6"/>
  <c r="AL100" i="6"/>
  <c r="K115" i="6"/>
  <c r="L115" i="6" s="1"/>
  <c r="AU126" i="6"/>
  <c r="T129" i="6"/>
  <c r="K130" i="6"/>
  <c r="L130" i="6" s="1"/>
  <c r="K137" i="6"/>
  <c r="L137" i="6" s="1"/>
  <c r="K140" i="6"/>
  <c r="L140" i="6" s="1"/>
  <c r="K143" i="6"/>
  <c r="L143" i="6" s="1"/>
  <c r="AS27" i="7"/>
  <c r="K30" i="7"/>
  <c r="L30" i="7" s="1"/>
  <c r="T32" i="7"/>
  <c r="AR44" i="7"/>
  <c r="AS49" i="7"/>
  <c r="AR58" i="7"/>
  <c r="K60" i="7"/>
  <c r="L60" i="7" s="1"/>
  <c r="K63" i="7"/>
  <c r="L63" i="7" s="1"/>
  <c r="AR67" i="7"/>
  <c r="AS75" i="7"/>
  <c r="AS78" i="7"/>
  <c r="AL92" i="7"/>
  <c r="T93" i="7"/>
  <c r="AL97" i="7"/>
  <c r="AU116" i="7"/>
  <c r="AU113" i="7"/>
  <c r="AU115" i="7"/>
  <c r="AU114" i="7"/>
  <c r="T142" i="7"/>
  <c r="T139" i="7"/>
  <c r="T145" i="7"/>
  <c r="T136" i="7"/>
  <c r="T141" i="7"/>
  <c r="T138" i="7"/>
  <c r="T140" i="7"/>
  <c r="T146" i="7"/>
  <c r="T143" i="7"/>
  <c r="T137" i="7"/>
  <c r="R62" i="8"/>
  <c r="D89" i="8"/>
  <c r="R111" i="8"/>
  <c r="R137" i="8"/>
  <c r="R143" i="8"/>
  <c r="AS77" i="6"/>
  <c r="K99" i="6"/>
  <c r="L99" i="6" s="1"/>
  <c r="K106" i="6"/>
  <c r="L106" i="6" s="1"/>
  <c r="K109" i="6"/>
  <c r="L109" i="6" s="1"/>
  <c r="K112" i="6"/>
  <c r="L112" i="6" s="1"/>
  <c r="AU124" i="6"/>
  <c r="AV126" i="6"/>
  <c r="T136" i="6"/>
  <c r="AU144" i="6"/>
  <c r="T145" i="6"/>
  <c r="AU147" i="6"/>
  <c r="AR31" i="7"/>
  <c r="K34" i="7"/>
  <c r="L34" i="7" s="1"/>
  <c r="AR35" i="7"/>
  <c r="T36" i="7"/>
  <c r="AS44" i="7"/>
  <c r="AS58" i="7"/>
  <c r="T59" i="7"/>
  <c r="AR61" i="7"/>
  <c r="AR64" i="7"/>
  <c r="T65" i="7"/>
  <c r="AS67" i="7"/>
  <c r="T68" i="7"/>
  <c r="T89" i="7"/>
  <c r="AU105" i="7"/>
  <c r="K107" i="7"/>
  <c r="L107" i="7" s="1"/>
  <c r="K110" i="7"/>
  <c r="L110" i="7" s="1"/>
  <c r="T112" i="7"/>
  <c r="AR26" i="8"/>
  <c r="E65" i="8"/>
  <c r="H64" i="8" s="1"/>
  <c r="I64" i="8" s="1"/>
  <c r="J64" i="8" s="1"/>
  <c r="R89" i="8"/>
  <c r="R125" i="9"/>
  <c r="K83" i="6"/>
  <c r="L83" i="6" s="1"/>
  <c r="AK91" i="6"/>
  <c r="T92" i="6"/>
  <c r="K94" i="6"/>
  <c r="L94" i="6" s="1"/>
  <c r="AK96" i="6"/>
  <c r="T97" i="6"/>
  <c r="T105" i="6"/>
  <c r="AU113" i="6"/>
  <c r="T114" i="6"/>
  <c r="AU116" i="6"/>
  <c r="AU122" i="6"/>
  <c r="AV124" i="6"/>
  <c r="T127" i="6"/>
  <c r="K128" i="6"/>
  <c r="L128" i="6" s="1"/>
  <c r="AU138" i="6"/>
  <c r="T139" i="6"/>
  <c r="AU141" i="6"/>
  <c r="AV144" i="6"/>
  <c r="AS31" i="7"/>
  <c r="AS35" i="7"/>
  <c r="AR42" i="7"/>
  <c r="E47" i="7"/>
  <c r="H46" i="7" s="1"/>
  <c r="I46" i="7" s="1"/>
  <c r="J46" i="7" s="1"/>
  <c r="K49" i="7"/>
  <c r="L49" i="7" s="1"/>
  <c r="AR52" i="7"/>
  <c r="AS61" i="7"/>
  <c r="T62" i="7"/>
  <c r="K81" i="7"/>
  <c r="L81" i="7" s="1"/>
  <c r="K84" i="7"/>
  <c r="L84" i="7" s="1"/>
  <c r="K91" i="7"/>
  <c r="L91" i="7" s="1"/>
  <c r="K96" i="7"/>
  <c r="L96" i="7" s="1"/>
  <c r="AK98" i="7"/>
  <c r="AV105" i="7"/>
  <c r="T106" i="7"/>
  <c r="AU108" i="7"/>
  <c r="AU111" i="7"/>
  <c r="T144" i="7"/>
  <c r="K74" i="6"/>
  <c r="L74" i="6" s="1"/>
  <c r="K77" i="6"/>
  <c r="L77" i="6" s="1"/>
  <c r="K80" i="6"/>
  <c r="L80" i="6" s="1"/>
  <c r="D81" i="6"/>
  <c r="AL96" i="6"/>
  <c r="T108" i="6"/>
  <c r="AV116" i="6"/>
  <c r="AS42" i="7"/>
  <c r="AU42" i="7" s="1"/>
  <c r="AR47" i="7"/>
  <c r="AS52" i="7"/>
  <c r="K78" i="7"/>
  <c r="L78" i="7" s="1"/>
  <c r="AR82" i="7"/>
  <c r="AK93" i="7"/>
  <c r="T94" i="7"/>
  <c r="AL98" i="7"/>
  <c r="T99" i="7"/>
  <c r="AV108" i="7"/>
  <c r="AV111" i="7"/>
  <c r="R83" i="8"/>
  <c r="R121" i="9"/>
  <c r="O121" i="9"/>
  <c r="AR81" i="6"/>
  <c r="T82" i="6"/>
  <c r="AR84" i="6"/>
  <c r="K90" i="6"/>
  <c r="L90" i="6" s="1"/>
  <c r="T125" i="6"/>
  <c r="K126" i="6"/>
  <c r="L126" i="6" s="1"/>
  <c r="AU131" i="6"/>
  <c r="AR28" i="7"/>
  <c r="AS47" i="7"/>
  <c r="E50" i="7"/>
  <c r="H49" i="7" s="1"/>
  <c r="I49" i="7" s="1"/>
  <c r="J49" i="7" s="1"/>
  <c r="K52" i="7"/>
  <c r="L52" i="7" s="1"/>
  <c r="K58" i="7"/>
  <c r="L58" i="7" s="1"/>
  <c r="K67" i="7"/>
  <c r="L67" i="7" s="1"/>
  <c r="AS73" i="7"/>
  <c r="AR76" i="7"/>
  <c r="AS82" i="7"/>
  <c r="AK89" i="7"/>
  <c r="E60" i="8"/>
  <c r="H59" i="8" s="1"/>
  <c r="I59" i="8" s="1"/>
  <c r="J59" i="8" s="1"/>
  <c r="P73" i="8"/>
  <c r="Q73" i="8" s="1"/>
  <c r="R109" i="8"/>
  <c r="AR75" i="6"/>
  <c r="T76" i="6"/>
  <c r="AS81" i="6"/>
  <c r="AS84" i="6"/>
  <c r="AK92" i="6"/>
  <c r="K95" i="6"/>
  <c r="L95" i="6" s="1"/>
  <c r="AK97" i="6"/>
  <c r="T98" i="6"/>
  <c r="AU129" i="6"/>
  <c r="AV131" i="6"/>
  <c r="K144" i="6"/>
  <c r="L144" i="6" s="1"/>
  <c r="K147" i="6"/>
  <c r="L147" i="6" s="1"/>
  <c r="AS28" i="7"/>
  <c r="K31" i="7"/>
  <c r="L31" i="7" s="1"/>
  <c r="AR32" i="7"/>
  <c r="K35" i="7"/>
  <c r="L35" i="7" s="1"/>
  <c r="AR50" i="7"/>
  <c r="K61" i="7"/>
  <c r="L61" i="7" s="1"/>
  <c r="K64" i="7"/>
  <c r="L64" i="7" s="1"/>
  <c r="AS76" i="7"/>
  <c r="K92" i="7"/>
  <c r="L92" i="7" s="1"/>
  <c r="K97" i="7"/>
  <c r="L97" i="7" s="1"/>
  <c r="T114" i="7"/>
  <c r="T116" i="7"/>
  <c r="T113" i="7"/>
  <c r="T115" i="7"/>
  <c r="K115" i="7"/>
  <c r="L115" i="7" s="1"/>
  <c r="E69" i="8"/>
  <c r="H68" i="8" s="1"/>
  <c r="I68" i="8" s="1"/>
  <c r="J68" i="8" s="1"/>
  <c r="D83" i="8"/>
  <c r="R73" i="8"/>
  <c r="R75" i="8"/>
  <c r="AS75" i="6"/>
  <c r="AL92" i="6"/>
  <c r="K113" i="6"/>
  <c r="L113" i="6" s="1"/>
  <c r="AU136" i="6"/>
  <c r="K138" i="6"/>
  <c r="L138" i="6" s="1"/>
  <c r="K141" i="6"/>
  <c r="L141" i="6" s="1"/>
  <c r="AR45" i="7"/>
  <c r="AR59" i="7"/>
  <c r="AR65" i="7"/>
  <c r="T66" i="7"/>
  <c r="AK94" i="7"/>
  <c r="T95" i="7"/>
  <c r="K108" i="7"/>
  <c r="L108" i="7" s="1"/>
  <c r="K111" i="7"/>
  <c r="L111" i="7" s="1"/>
  <c r="AU112" i="7"/>
  <c r="AV113" i="7"/>
  <c r="T147" i="7"/>
  <c r="K29" i="8"/>
  <c r="L29" i="8" s="1"/>
  <c r="T42" i="8"/>
  <c r="D93" i="8"/>
  <c r="E78" i="8"/>
  <c r="H77" i="8" s="1"/>
  <c r="I77" i="8" s="1"/>
  <c r="J77" i="8" s="1"/>
  <c r="D95" i="8"/>
  <c r="E80" i="8"/>
  <c r="H79" i="8" s="1"/>
  <c r="I79" i="8" s="1"/>
  <c r="J79" i="8" s="1"/>
  <c r="E63" i="8"/>
  <c r="H62" i="8" s="1"/>
  <c r="I62" i="8" s="1"/>
  <c r="J62" i="8" s="1"/>
  <c r="R138" i="8"/>
  <c r="R129" i="9"/>
  <c r="AU127" i="7"/>
  <c r="T130" i="7"/>
  <c r="K131" i="7"/>
  <c r="L131" i="7" s="1"/>
  <c r="AV136" i="7"/>
  <c r="AU139" i="7"/>
  <c r="AU142" i="7"/>
  <c r="AV145" i="7"/>
  <c r="AS36" i="8"/>
  <c r="AS45" i="8"/>
  <c r="E53" i="8"/>
  <c r="H52" i="8" s="1"/>
  <c r="I52" i="8" s="1"/>
  <c r="J52" i="8" s="1"/>
  <c r="AS59" i="8"/>
  <c r="T60" i="8"/>
  <c r="AR62" i="8"/>
  <c r="T63" i="8"/>
  <c r="AS65" i="8"/>
  <c r="AS68" i="8"/>
  <c r="K82" i="8"/>
  <c r="L82" i="8" s="1"/>
  <c r="AU112" i="8"/>
  <c r="AU115" i="8"/>
  <c r="R146" i="8"/>
  <c r="E44" i="9"/>
  <c r="H43" i="9" s="1"/>
  <c r="I43" i="9" s="1"/>
  <c r="J43" i="9" s="1"/>
  <c r="D59" i="9"/>
  <c r="T74" i="9"/>
  <c r="E63" i="11"/>
  <c r="H62" i="11" s="1"/>
  <c r="I62" i="11" s="1"/>
  <c r="J62" i="11" s="1"/>
  <c r="D77" i="11"/>
  <c r="AV127" i="7"/>
  <c r="AV139" i="7"/>
  <c r="AV142" i="7"/>
  <c r="T30" i="8"/>
  <c r="T34" i="8"/>
  <c r="E43" i="8"/>
  <c r="H42" i="8" s="1"/>
  <c r="I42" i="8" s="1"/>
  <c r="J42" i="8" s="1"/>
  <c r="E48" i="8"/>
  <c r="H47" i="8" s="1"/>
  <c r="I47" i="8" s="1"/>
  <c r="J47" i="8" s="1"/>
  <c r="K50" i="8"/>
  <c r="L50" i="8" s="1"/>
  <c r="AR53" i="8"/>
  <c r="AS62" i="8"/>
  <c r="K76" i="8"/>
  <c r="L76" i="8" s="1"/>
  <c r="K79" i="8"/>
  <c r="L79" i="8" s="1"/>
  <c r="AK90" i="8"/>
  <c r="K93" i="8"/>
  <c r="L93" i="8" s="1"/>
  <c r="K98" i="8"/>
  <c r="L98" i="8" s="1"/>
  <c r="AV106" i="8"/>
  <c r="AU109" i="8"/>
  <c r="T110" i="8"/>
  <c r="AV112" i="8"/>
  <c r="AV115" i="8"/>
  <c r="AV129" i="8"/>
  <c r="AU125" i="7"/>
  <c r="T128" i="7"/>
  <c r="K129" i="7"/>
  <c r="L129" i="7" s="1"/>
  <c r="AS29" i="8"/>
  <c r="AR48" i="8"/>
  <c r="AS53" i="8"/>
  <c r="T127" i="8"/>
  <c r="T129" i="8"/>
  <c r="T131" i="8"/>
  <c r="T122" i="8"/>
  <c r="T124" i="8"/>
  <c r="T126" i="8"/>
  <c r="T123" i="8"/>
  <c r="T121" i="8"/>
  <c r="T128" i="8"/>
  <c r="L52" i="9"/>
  <c r="T62" i="9"/>
  <c r="T68" i="9"/>
  <c r="T65" i="9"/>
  <c r="T59" i="9"/>
  <c r="T64" i="9"/>
  <c r="T61" i="9"/>
  <c r="T67" i="9"/>
  <c r="T58" i="9"/>
  <c r="D80" i="9"/>
  <c r="T99" i="9"/>
  <c r="T94" i="9"/>
  <c r="T89" i="9"/>
  <c r="T93" i="9"/>
  <c r="T98" i="9"/>
  <c r="T97" i="9"/>
  <c r="T92" i="9"/>
  <c r="T96" i="9"/>
  <c r="T91" i="9"/>
  <c r="T100" i="9"/>
  <c r="T95" i="9"/>
  <c r="T90" i="9"/>
  <c r="L95" i="9"/>
  <c r="R123" i="9"/>
  <c r="R132" i="9"/>
  <c r="T126" i="7"/>
  <c r="K127" i="7"/>
  <c r="L127" i="7" s="1"/>
  <c r="AU132" i="7"/>
  <c r="K139" i="7"/>
  <c r="L139" i="7" s="1"/>
  <c r="K142" i="7"/>
  <c r="L142" i="7" s="1"/>
  <c r="AS26" i="8"/>
  <c r="AS37" i="8"/>
  <c r="E46" i="8"/>
  <c r="H45" i="8" s="1"/>
  <c r="I45" i="8" s="1"/>
  <c r="J45" i="8" s="1"/>
  <c r="AR51" i="8"/>
  <c r="K53" i="8"/>
  <c r="L53" i="8" s="1"/>
  <c r="D60" i="8"/>
  <c r="AR66" i="8"/>
  <c r="T67" i="8"/>
  <c r="AR69" i="8"/>
  <c r="L126" i="8"/>
  <c r="R30" i="9"/>
  <c r="R36" i="9"/>
  <c r="L68" i="9"/>
  <c r="L76" i="9"/>
  <c r="T140" i="9"/>
  <c r="T146" i="9"/>
  <c r="T143" i="9"/>
  <c r="T137" i="9"/>
  <c r="T142" i="9"/>
  <c r="T139" i="9"/>
  <c r="T145" i="9"/>
  <c r="T136" i="9"/>
  <c r="T147" i="9"/>
  <c r="T144" i="9"/>
  <c r="L146" i="9"/>
  <c r="T122" i="7"/>
  <c r="AV130" i="7"/>
  <c r="AV137" i="7"/>
  <c r="AU140" i="7"/>
  <c r="AV143" i="7"/>
  <c r="AV146" i="7"/>
  <c r="AR46" i="8"/>
  <c r="AS60" i="8"/>
  <c r="AS63" i="8"/>
  <c r="K74" i="8"/>
  <c r="L74" i="8" s="1"/>
  <c r="K77" i="8"/>
  <c r="L77" i="8" s="1"/>
  <c r="K80" i="8"/>
  <c r="L80" i="8" s="1"/>
  <c r="D81" i="8"/>
  <c r="AU107" i="8"/>
  <c r="AU110" i="8"/>
  <c r="AV113" i="8"/>
  <c r="R136" i="8"/>
  <c r="O136" i="8"/>
  <c r="K121" i="7"/>
  <c r="L121" i="7" s="1"/>
  <c r="K123" i="7"/>
  <c r="L123" i="7" s="1"/>
  <c r="AU128" i="7"/>
  <c r="AV140" i="7"/>
  <c r="AS34" i="8"/>
  <c r="AS46" i="8"/>
  <c r="E49" i="8"/>
  <c r="H48" i="8" s="1"/>
  <c r="I48" i="8" s="1"/>
  <c r="J48" i="8" s="1"/>
  <c r="K51" i="8"/>
  <c r="L51" i="8" s="1"/>
  <c r="T73" i="8"/>
  <c r="AR81" i="8"/>
  <c r="T82" i="8"/>
  <c r="AR84" i="8"/>
  <c r="AV107" i="8"/>
  <c r="AV110" i="8"/>
  <c r="K128" i="8"/>
  <c r="L128" i="8" s="1"/>
  <c r="AU122" i="8"/>
  <c r="AU124" i="8"/>
  <c r="K130" i="8"/>
  <c r="L130" i="8" s="1"/>
  <c r="K132" i="8"/>
  <c r="L132" i="8" s="1"/>
  <c r="AU128" i="8"/>
  <c r="K123" i="8"/>
  <c r="L123" i="8" s="1"/>
  <c r="K121" i="8"/>
  <c r="L121" i="8" s="1"/>
  <c r="AU130" i="8"/>
  <c r="K125" i="8"/>
  <c r="L125" i="8" s="1"/>
  <c r="AU132" i="8"/>
  <c r="K127" i="8"/>
  <c r="L127" i="8" s="1"/>
  <c r="AU123" i="8"/>
  <c r="AU121" i="8"/>
  <c r="AU129" i="8"/>
  <c r="K124" i="8"/>
  <c r="L124" i="8" s="1"/>
  <c r="T130" i="8"/>
  <c r="D61" i="9"/>
  <c r="E46" i="9"/>
  <c r="H45" i="9" s="1"/>
  <c r="I45" i="9" s="1"/>
  <c r="J45" i="9" s="1"/>
  <c r="R91" i="11"/>
  <c r="AV128" i="7"/>
  <c r="T131" i="7"/>
  <c r="K132" i="7"/>
  <c r="L132" i="7" s="1"/>
  <c r="K146" i="7"/>
  <c r="L146" i="7" s="1"/>
  <c r="T28" i="8"/>
  <c r="E44" i="8"/>
  <c r="H43" i="8" s="1"/>
  <c r="I43" i="8" s="1"/>
  <c r="J43" i="8" s="1"/>
  <c r="K46" i="8"/>
  <c r="L46" i="8" s="1"/>
  <c r="AR49" i="8"/>
  <c r="K66" i="8"/>
  <c r="L66" i="8" s="1"/>
  <c r="D67" i="8"/>
  <c r="K69" i="8"/>
  <c r="L69" i="8" s="1"/>
  <c r="AR75" i="8"/>
  <c r="T76" i="8"/>
  <c r="AR78" i="8"/>
  <c r="T79" i="8"/>
  <c r="AS81" i="8"/>
  <c r="AS84" i="8"/>
  <c r="AK92" i="8"/>
  <c r="K95" i="8"/>
  <c r="L95" i="8" s="1"/>
  <c r="AK97" i="8"/>
  <c r="T98" i="8"/>
  <c r="K100" i="8"/>
  <c r="L100" i="8" s="1"/>
  <c r="AU127" i="8"/>
  <c r="D64" i="9"/>
  <c r="E49" i="9"/>
  <c r="H48" i="9" s="1"/>
  <c r="I48" i="9" s="1"/>
  <c r="J48" i="9" s="1"/>
  <c r="L67" i="9"/>
  <c r="R122" i="9"/>
  <c r="T37" i="11"/>
  <c r="T30" i="11"/>
  <c r="T34" i="11"/>
  <c r="T35" i="11"/>
  <c r="T26" i="11"/>
  <c r="T33" i="11"/>
  <c r="T29" i="11"/>
  <c r="T36" i="11"/>
  <c r="T32" i="11"/>
  <c r="T28" i="11"/>
  <c r="T31" i="11"/>
  <c r="AU126" i="7"/>
  <c r="T129" i="7"/>
  <c r="K130" i="7"/>
  <c r="L130" i="7" s="1"/>
  <c r="K137" i="7"/>
  <c r="L137" i="7" s="1"/>
  <c r="K140" i="7"/>
  <c r="L140" i="7" s="1"/>
  <c r="K143" i="7"/>
  <c r="L143" i="7" s="1"/>
  <c r="AS27" i="8"/>
  <c r="T32" i="8"/>
  <c r="AR44" i="8"/>
  <c r="AS49" i="8"/>
  <c r="AR58" i="8"/>
  <c r="K60" i="8"/>
  <c r="L60" i="8" s="1"/>
  <c r="K63" i="8"/>
  <c r="L63" i="8" s="1"/>
  <c r="AR67" i="8"/>
  <c r="AS75" i="8"/>
  <c r="AS78" i="8"/>
  <c r="T93" i="8"/>
  <c r="K113" i="8"/>
  <c r="L113" i="8" s="1"/>
  <c r="K116" i="8"/>
  <c r="L116" i="8" s="1"/>
  <c r="L58" i="9"/>
  <c r="AU124" i="7"/>
  <c r="AV126" i="7"/>
  <c r="AU144" i="7"/>
  <c r="AU147" i="7"/>
  <c r="T36" i="8"/>
  <c r="AS44" i="8"/>
  <c r="AS58" i="8"/>
  <c r="T59" i="8"/>
  <c r="AR61" i="8"/>
  <c r="AR64" i="8"/>
  <c r="T65" i="8"/>
  <c r="AS67" i="8"/>
  <c r="T68" i="8"/>
  <c r="T89" i="8"/>
  <c r="AU105" i="8"/>
  <c r="K107" i="8"/>
  <c r="L107" i="8" s="1"/>
  <c r="K110" i="8"/>
  <c r="L110" i="8" s="1"/>
  <c r="AU114" i="8"/>
  <c r="T132" i="8"/>
  <c r="R32" i="9"/>
  <c r="E52" i="9"/>
  <c r="H51" i="9" s="1"/>
  <c r="I51" i="9" s="1"/>
  <c r="J51" i="9" s="1"/>
  <c r="D67" i="9"/>
  <c r="T63" i="9"/>
  <c r="D83" i="9"/>
  <c r="L93" i="9"/>
  <c r="L145" i="9"/>
  <c r="T27" i="11"/>
  <c r="AU122" i="7"/>
  <c r="AV124" i="7"/>
  <c r="T127" i="7"/>
  <c r="K128" i="7"/>
  <c r="L128" i="7" s="1"/>
  <c r="AU138" i="7"/>
  <c r="AU141" i="7"/>
  <c r="AV144" i="7"/>
  <c r="AV147" i="7"/>
  <c r="AS31" i="8"/>
  <c r="AS35" i="8"/>
  <c r="AR42" i="8"/>
  <c r="E47" i="8"/>
  <c r="H46" i="8" s="1"/>
  <c r="I46" i="8" s="1"/>
  <c r="J46" i="8" s="1"/>
  <c r="K49" i="8"/>
  <c r="L49" i="8" s="1"/>
  <c r="AR52" i="8"/>
  <c r="AS61" i="8"/>
  <c r="K81" i="8"/>
  <c r="L81" i="8" s="1"/>
  <c r="K84" i="8"/>
  <c r="L84" i="8" s="1"/>
  <c r="K91" i="8"/>
  <c r="L91" i="8" s="1"/>
  <c r="K96" i="8"/>
  <c r="L96" i="8" s="1"/>
  <c r="AK98" i="8"/>
  <c r="AV105" i="8"/>
  <c r="AU108" i="8"/>
  <c r="AU111" i="8"/>
  <c r="T112" i="8"/>
  <c r="AV114" i="8"/>
  <c r="T115" i="8"/>
  <c r="T125" i="8"/>
  <c r="L45" i="9"/>
  <c r="E54" i="9"/>
  <c r="H53" i="9" s="1"/>
  <c r="I53" i="9" s="1"/>
  <c r="J53" i="9" s="1"/>
  <c r="D69" i="9"/>
  <c r="L91" i="9"/>
  <c r="R131" i="11"/>
  <c r="E66" i="10"/>
  <c r="H65" i="10" s="1"/>
  <c r="I65" i="10" s="1"/>
  <c r="J65" i="10" s="1"/>
  <c r="D80" i="10"/>
  <c r="AV138" i="7"/>
  <c r="T29" i="8"/>
  <c r="K44" i="8"/>
  <c r="L44" i="8" s="1"/>
  <c r="AR47" i="8"/>
  <c r="AS52" i="8"/>
  <c r="K78" i="8"/>
  <c r="L78" i="8" s="1"/>
  <c r="AR82" i="8"/>
  <c r="T99" i="8"/>
  <c r="AV108" i="8"/>
  <c r="AV111" i="8"/>
  <c r="AU126" i="8"/>
  <c r="K129" i="8"/>
  <c r="L129" i="8" s="1"/>
  <c r="E61" i="9"/>
  <c r="H60" i="9" s="1"/>
  <c r="I60" i="9" s="1"/>
  <c r="J60" i="9" s="1"/>
  <c r="D75" i="9"/>
  <c r="E64" i="9"/>
  <c r="H63" i="9" s="1"/>
  <c r="I63" i="9" s="1"/>
  <c r="J63" i="9" s="1"/>
  <c r="D78" i="9"/>
  <c r="T69" i="9"/>
  <c r="L79" i="9"/>
  <c r="R124" i="9"/>
  <c r="T125" i="7"/>
  <c r="K126" i="7"/>
  <c r="L126" i="7" s="1"/>
  <c r="AU131" i="7"/>
  <c r="T33" i="8"/>
  <c r="E50" i="8"/>
  <c r="H49" i="8" s="1"/>
  <c r="I49" i="8" s="1"/>
  <c r="J49" i="8" s="1"/>
  <c r="K52" i="8"/>
  <c r="L52" i="8" s="1"/>
  <c r="K58" i="8"/>
  <c r="L58" i="8" s="1"/>
  <c r="K67" i="8"/>
  <c r="L67" i="8" s="1"/>
  <c r="T74" i="8"/>
  <c r="AR76" i="8"/>
  <c r="T80" i="8"/>
  <c r="AS82" i="8"/>
  <c r="T83" i="8"/>
  <c r="AV122" i="8"/>
  <c r="AV124" i="8"/>
  <c r="AV126" i="8"/>
  <c r="AV130" i="8"/>
  <c r="AV132" i="8"/>
  <c r="AV123" i="8"/>
  <c r="AV121" i="8"/>
  <c r="AV125" i="8"/>
  <c r="AV131" i="8"/>
  <c r="E67" i="9"/>
  <c r="H66" i="9" s="1"/>
  <c r="I66" i="9" s="1"/>
  <c r="J66" i="9" s="1"/>
  <c r="D81" i="9"/>
  <c r="T79" i="9"/>
  <c r="T76" i="9"/>
  <c r="T82" i="9"/>
  <c r="T73" i="9"/>
  <c r="T78" i="9"/>
  <c r="T75" i="9"/>
  <c r="T84" i="9"/>
  <c r="T81" i="9"/>
  <c r="T77" i="9"/>
  <c r="L100" i="9"/>
  <c r="R136" i="9"/>
  <c r="O136" i="9"/>
  <c r="K124" i="7"/>
  <c r="L124" i="7" s="1"/>
  <c r="K144" i="7"/>
  <c r="L144" i="7" s="1"/>
  <c r="T26" i="8"/>
  <c r="K42" i="8"/>
  <c r="L42" i="8" s="1"/>
  <c r="K61" i="8"/>
  <c r="L61" i="8" s="1"/>
  <c r="AS76" i="8"/>
  <c r="K92" i="8"/>
  <c r="L92" i="8" s="1"/>
  <c r="K105" i="8"/>
  <c r="L105" i="8" s="1"/>
  <c r="K114" i="8"/>
  <c r="L114" i="8" s="1"/>
  <c r="T138" i="9"/>
  <c r="R73" i="10"/>
  <c r="O73" i="10"/>
  <c r="K144" i="8"/>
  <c r="L144" i="8" s="1"/>
  <c r="K147" i="8"/>
  <c r="L147" i="8" s="1"/>
  <c r="T26" i="9"/>
  <c r="AS28" i="9"/>
  <c r="K31" i="9"/>
  <c r="L31" i="9" s="1"/>
  <c r="AR32" i="9"/>
  <c r="K35" i="9"/>
  <c r="L35" i="9" s="1"/>
  <c r="T37" i="9"/>
  <c r="K42" i="9"/>
  <c r="L42" i="9" s="1"/>
  <c r="E45" i="9"/>
  <c r="H44" i="9" s="1"/>
  <c r="I44" i="9" s="1"/>
  <c r="J44" i="9" s="1"/>
  <c r="AR50" i="9"/>
  <c r="K61" i="9"/>
  <c r="L61" i="9" s="1"/>
  <c r="D62" i="9"/>
  <c r="K64" i="9"/>
  <c r="L64" i="9" s="1"/>
  <c r="AS76" i="9"/>
  <c r="AS79" i="9"/>
  <c r="AL89" i="9"/>
  <c r="K92" i="9"/>
  <c r="L92" i="9" s="1"/>
  <c r="K97" i="9"/>
  <c r="L97" i="9" s="1"/>
  <c r="K105" i="9"/>
  <c r="L105" i="9" s="1"/>
  <c r="K114" i="9"/>
  <c r="L114" i="9" s="1"/>
  <c r="AV121" i="9"/>
  <c r="AV123" i="9"/>
  <c r="T126" i="9"/>
  <c r="K127" i="9"/>
  <c r="L127" i="9" s="1"/>
  <c r="AU132" i="9"/>
  <c r="K139" i="9"/>
  <c r="L139" i="9" s="1"/>
  <c r="K142" i="9"/>
  <c r="L142" i="9" s="1"/>
  <c r="E65" i="11"/>
  <c r="H64" i="11" s="1"/>
  <c r="I64" i="11" s="1"/>
  <c r="J64" i="11" s="1"/>
  <c r="D79" i="11"/>
  <c r="D100" i="11"/>
  <c r="E85" i="11"/>
  <c r="H84" i="11" s="1"/>
  <c r="I84" i="11" s="1"/>
  <c r="J84" i="11" s="1"/>
  <c r="R46" i="10"/>
  <c r="E76" i="11"/>
  <c r="H75" i="11" s="1"/>
  <c r="I75" i="11" s="1"/>
  <c r="J75" i="11" s="1"/>
  <c r="D91" i="11"/>
  <c r="E61" i="10"/>
  <c r="H60" i="10" s="1"/>
  <c r="I60" i="10" s="1"/>
  <c r="J60" i="10" s="1"/>
  <c r="D75" i="10"/>
  <c r="R79" i="10"/>
  <c r="R112" i="10"/>
  <c r="E69" i="12"/>
  <c r="H68" i="12" s="1"/>
  <c r="I68" i="12" s="1"/>
  <c r="J68" i="12" s="1"/>
  <c r="D83" i="12"/>
  <c r="R44" i="11"/>
  <c r="K145" i="8"/>
  <c r="L145" i="8" s="1"/>
  <c r="AR26" i="9"/>
  <c r="T27" i="9"/>
  <c r="AS33" i="9"/>
  <c r="AR37" i="9"/>
  <c r="AS48" i="9"/>
  <c r="E51" i="9"/>
  <c r="H50" i="9" s="1"/>
  <c r="I50" i="9" s="1"/>
  <c r="J50" i="9" s="1"/>
  <c r="K59" i="9"/>
  <c r="L59" i="9" s="1"/>
  <c r="K62" i="9"/>
  <c r="L62" i="9" s="1"/>
  <c r="K65" i="9"/>
  <c r="L65" i="9" s="1"/>
  <c r="AR77" i="9"/>
  <c r="AS80" i="9"/>
  <c r="AS83" i="9"/>
  <c r="AL95" i="9"/>
  <c r="AL100" i="9"/>
  <c r="K115" i="9"/>
  <c r="L115" i="9" s="1"/>
  <c r="AU126" i="9"/>
  <c r="T129" i="9"/>
  <c r="K130" i="9"/>
  <c r="L130" i="9" s="1"/>
  <c r="K137" i="9"/>
  <c r="L137" i="9" s="1"/>
  <c r="K140" i="9"/>
  <c r="L140" i="9" s="1"/>
  <c r="K143" i="9"/>
  <c r="L143" i="9" s="1"/>
  <c r="AS27" i="11"/>
  <c r="E60" i="11"/>
  <c r="H59" i="11" s="1"/>
  <c r="I59" i="11" s="1"/>
  <c r="J59" i="11" s="1"/>
  <c r="D74" i="11"/>
  <c r="E70" i="11"/>
  <c r="H69" i="11" s="1"/>
  <c r="I69" i="11" s="1"/>
  <c r="J69" i="11" s="1"/>
  <c r="D83" i="10"/>
  <c r="E69" i="10"/>
  <c r="H68" i="10" s="1"/>
  <c r="I68" i="10" s="1"/>
  <c r="J68" i="10" s="1"/>
  <c r="R94" i="10"/>
  <c r="K139" i="8"/>
  <c r="L139" i="8" s="1"/>
  <c r="K142" i="8"/>
  <c r="L142" i="8" s="1"/>
  <c r="AS37" i="9"/>
  <c r="AR51" i="9"/>
  <c r="K53" i="9"/>
  <c r="L53" i="9" s="1"/>
  <c r="AR66" i="9"/>
  <c r="AR69" i="9"/>
  <c r="K99" i="9"/>
  <c r="L99" i="9" s="1"/>
  <c r="K106" i="9"/>
  <c r="L106" i="9" s="1"/>
  <c r="K109" i="9"/>
  <c r="L109" i="9" s="1"/>
  <c r="K112" i="9"/>
  <c r="L112" i="9" s="1"/>
  <c r="AU124" i="9"/>
  <c r="AV126" i="9"/>
  <c r="AU144" i="9"/>
  <c r="AU147" i="9"/>
  <c r="E66" i="11"/>
  <c r="H65" i="11" s="1"/>
  <c r="I65" i="11" s="1"/>
  <c r="J65" i="11" s="1"/>
  <c r="D80" i="11"/>
  <c r="R83" i="11"/>
  <c r="R110" i="11"/>
  <c r="E44" i="10"/>
  <c r="H43" i="10" s="1"/>
  <c r="I43" i="10" s="1"/>
  <c r="J43" i="10" s="1"/>
  <c r="D59" i="10"/>
  <c r="D78" i="10"/>
  <c r="E64" i="10"/>
  <c r="H63" i="10" s="1"/>
  <c r="I63" i="10" s="1"/>
  <c r="J63" i="10" s="1"/>
  <c r="R76" i="10"/>
  <c r="AR78" i="12"/>
  <c r="AR75" i="12"/>
  <c r="AR84" i="12"/>
  <c r="AR81" i="12"/>
  <c r="K80" i="12"/>
  <c r="L80" i="12" s="1"/>
  <c r="K77" i="12"/>
  <c r="L77" i="12" s="1"/>
  <c r="K74" i="12"/>
  <c r="L74" i="12" s="1"/>
  <c r="K83" i="12"/>
  <c r="L83" i="12" s="1"/>
  <c r="AR77" i="12"/>
  <c r="AR83" i="12"/>
  <c r="AR80" i="12"/>
  <c r="AR74" i="12"/>
  <c r="K79" i="12"/>
  <c r="L79" i="12" s="1"/>
  <c r="K76" i="12"/>
  <c r="L76" i="12" s="1"/>
  <c r="K82" i="12"/>
  <c r="L82" i="12" s="1"/>
  <c r="K73" i="12"/>
  <c r="L73" i="12" s="1"/>
  <c r="AR79" i="12"/>
  <c r="AR76" i="12"/>
  <c r="AR82" i="12"/>
  <c r="K78" i="12"/>
  <c r="L78" i="12" s="1"/>
  <c r="K75" i="12"/>
  <c r="L75" i="12" s="1"/>
  <c r="AR73" i="12"/>
  <c r="K81" i="12"/>
  <c r="L81" i="12" s="1"/>
  <c r="K84" i="12"/>
  <c r="L84" i="12" s="1"/>
  <c r="AU137" i="8"/>
  <c r="AU143" i="8"/>
  <c r="T144" i="8"/>
  <c r="AU146" i="8"/>
  <c r="T147" i="8"/>
  <c r="K29" i="9"/>
  <c r="L29" i="9" s="1"/>
  <c r="T31" i="9"/>
  <c r="T35" i="9"/>
  <c r="K43" i="9"/>
  <c r="L43" i="9" s="1"/>
  <c r="K48" i="9"/>
  <c r="L48" i="9" s="1"/>
  <c r="AS51" i="9"/>
  <c r="AR60" i="9"/>
  <c r="AR63" i="9"/>
  <c r="AS66" i="9"/>
  <c r="AS69" i="9"/>
  <c r="K83" i="9"/>
  <c r="L83" i="9" s="1"/>
  <c r="AK91" i="9"/>
  <c r="K94" i="9"/>
  <c r="L94" i="9" s="1"/>
  <c r="AK96" i="9"/>
  <c r="AU113" i="9"/>
  <c r="T114" i="9"/>
  <c r="AU116" i="9"/>
  <c r="AU122" i="9"/>
  <c r="AV124" i="9"/>
  <c r="T127" i="9"/>
  <c r="K128" i="9"/>
  <c r="L128" i="9" s="1"/>
  <c r="AU138" i="9"/>
  <c r="AU141" i="9"/>
  <c r="AV144" i="9"/>
  <c r="AV147" i="9"/>
  <c r="AS31" i="11"/>
  <c r="R43" i="11"/>
  <c r="E62" i="10"/>
  <c r="H61" i="10" s="1"/>
  <c r="I61" i="10" s="1"/>
  <c r="J61" i="10" s="1"/>
  <c r="D76" i="10"/>
  <c r="E61" i="12"/>
  <c r="H60" i="12" s="1"/>
  <c r="I60" i="12" s="1"/>
  <c r="J60" i="12" s="1"/>
  <c r="D75" i="12"/>
  <c r="AV137" i="8"/>
  <c r="T138" i="8"/>
  <c r="AU140" i="8"/>
  <c r="T141" i="8"/>
  <c r="AV143" i="8"/>
  <c r="AV146" i="8"/>
  <c r="AR30" i="9"/>
  <c r="K33" i="9"/>
  <c r="L33" i="9" s="1"/>
  <c r="AR34" i="9"/>
  <c r="AR46" i="9"/>
  <c r="AS60" i="9"/>
  <c r="AS63" i="9"/>
  <c r="K74" i="9"/>
  <c r="L74" i="9" s="1"/>
  <c r="K77" i="9"/>
  <c r="L77" i="9" s="1"/>
  <c r="K80" i="9"/>
  <c r="L80" i="9" s="1"/>
  <c r="AL91" i="9"/>
  <c r="AL96" i="9"/>
  <c r="AU107" i="9"/>
  <c r="T108" i="9"/>
  <c r="AU110" i="9"/>
  <c r="T111" i="9"/>
  <c r="AV113" i="9"/>
  <c r="AV116" i="9"/>
  <c r="AV122" i="9"/>
  <c r="AV138" i="9"/>
  <c r="AV141" i="9"/>
  <c r="R49" i="11"/>
  <c r="R107" i="11"/>
  <c r="D81" i="10"/>
  <c r="E67" i="10"/>
  <c r="H66" i="10" s="1"/>
  <c r="I66" i="10" s="1"/>
  <c r="J66" i="10" s="1"/>
  <c r="T84" i="10"/>
  <c r="T81" i="10"/>
  <c r="T77" i="10"/>
  <c r="T83" i="10"/>
  <c r="T80" i="10"/>
  <c r="T79" i="10"/>
  <c r="T76" i="10"/>
  <c r="T82" i="10"/>
  <c r="L74" i="10"/>
  <c r="T73" i="10"/>
  <c r="T75" i="10"/>
  <c r="T78" i="10"/>
  <c r="L75" i="10"/>
  <c r="T74" i="10"/>
  <c r="R99" i="10"/>
  <c r="AV140" i="8"/>
  <c r="K26" i="9"/>
  <c r="L26" i="9" s="1"/>
  <c r="AS30" i="9"/>
  <c r="AS34" i="9"/>
  <c r="K37" i="9"/>
  <c r="L37" i="9" s="1"/>
  <c r="AS46" i="9"/>
  <c r="K51" i="9"/>
  <c r="L51" i="9" s="1"/>
  <c r="AR81" i="9"/>
  <c r="AR84" i="9"/>
  <c r="K90" i="9"/>
  <c r="L90" i="9" s="1"/>
  <c r="AV107" i="9"/>
  <c r="AV110" i="9"/>
  <c r="T125" i="9"/>
  <c r="K126" i="9"/>
  <c r="L126" i="9" s="1"/>
  <c r="AU131" i="9"/>
  <c r="D63" i="11"/>
  <c r="E48" i="11"/>
  <c r="H47" i="11" s="1"/>
  <c r="I47" i="11" s="1"/>
  <c r="J47" i="11" s="1"/>
  <c r="K46" i="9"/>
  <c r="L46" i="9" s="1"/>
  <c r="AR49" i="9"/>
  <c r="K66" i="9"/>
  <c r="L66" i="9" s="1"/>
  <c r="K69" i="9"/>
  <c r="L69" i="9" s="1"/>
  <c r="K144" i="9"/>
  <c r="L144" i="9" s="1"/>
  <c r="K147" i="9"/>
  <c r="L147" i="9" s="1"/>
  <c r="E43" i="11"/>
  <c r="H42" i="11" s="1"/>
  <c r="I42" i="11" s="1"/>
  <c r="J42" i="11" s="1"/>
  <c r="D58" i="11"/>
  <c r="E61" i="11"/>
  <c r="H60" i="11" s="1"/>
  <c r="I60" i="11" s="1"/>
  <c r="J60" i="11" s="1"/>
  <c r="R50" i="10"/>
  <c r="AR44" i="9"/>
  <c r="AR58" i="9"/>
  <c r="K60" i="9"/>
  <c r="L60" i="9" s="1"/>
  <c r="K63" i="9"/>
  <c r="L63" i="9" s="1"/>
  <c r="AR67" i="9"/>
  <c r="K113" i="9"/>
  <c r="L113" i="9" s="1"/>
  <c r="K116" i="9"/>
  <c r="L116" i="9" s="1"/>
  <c r="AU136" i="9"/>
  <c r="K138" i="9"/>
  <c r="L138" i="9" s="1"/>
  <c r="K141" i="9"/>
  <c r="L141" i="9" s="1"/>
  <c r="AU145" i="9"/>
  <c r="D84" i="10"/>
  <c r="E70" i="10"/>
  <c r="H69" i="10" s="1"/>
  <c r="I69" i="10" s="1"/>
  <c r="J69" i="10" s="1"/>
  <c r="AU144" i="8"/>
  <c r="T145" i="8"/>
  <c r="AU147" i="8"/>
  <c r="AR31" i="9"/>
  <c r="K34" i="9"/>
  <c r="L34" i="9" s="1"/>
  <c r="AR35" i="9"/>
  <c r="T36" i="9"/>
  <c r="AR61" i="9"/>
  <c r="AS67" i="9"/>
  <c r="AU105" i="9"/>
  <c r="K107" i="9"/>
  <c r="L107" i="9" s="1"/>
  <c r="K110" i="9"/>
  <c r="L110" i="9" s="1"/>
  <c r="AU114" i="9"/>
  <c r="T130" i="9"/>
  <c r="K131" i="9"/>
  <c r="L131" i="9" s="1"/>
  <c r="AU139" i="9"/>
  <c r="R45" i="11"/>
  <c r="P26" i="10"/>
  <c r="Q26" i="10" s="1"/>
  <c r="E59" i="10"/>
  <c r="H58" i="10" s="1"/>
  <c r="I58" i="10" s="1"/>
  <c r="J58" i="10" s="1"/>
  <c r="D73" i="10"/>
  <c r="D64" i="10"/>
  <c r="E49" i="10"/>
  <c r="H48" i="10" s="1"/>
  <c r="I48" i="10" s="1"/>
  <c r="J48" i="10" s="1"/>
  <c r="AU138" i="8"/>
  <c r="T139" i="8"/>
  <c r="AV144" i="8"/>
  <c r="AV147" i="8"/>
  <c r="AS31" i="9"/>
  <c r="AR42" i="9"/>
  <c r="K49" i="9"/>
  <c r="L49" i="9" s="1"/>
  <c r="AR52" i="9"/>
  <c r="AS61" i="9"/>
  <c r="K81" i="9"/>
  <c r="L81" i="9" s="1"/>
  <c r="K84" i="9"/>
  <c r="L84" i="9" s="1"/>
  <c r="K96" i="9"/>
  <c r="L96" i="9" s="1"/>
  <c r="AK98" i="9"/>
  <c r="AU108" i="9"/>
  <c r="AV114" i="9"/>
  <c r="T115" i="9"/>
  <c r="AV139" i="9"/>
  <c r="E67" i="11"/>
  <c r="H66" i="11" s="1"/>
  <c r="I66" i="11" s="1"/>
  <c r="J66" i="11" s="1"/>
  <c r="D81" i="11"/>
  <c r="R28" i="10"/>
  <c r="AV138" i="8"/>
  <c r="K44" i="9"/>
  <c r="L44" i="9" s="1"/>
  <c r="AR73" i="9"/>
  <c r="K75" i="9"/>
  <c r="L75" i="9" s="1"/>
  <c r="K78" i="9"/>
  <c r="L78" i="9" s="1"/>
  <c r="AV108" i="9"/>
  <c r="AU125" i="9"/>
  <c r="AS29" i="11"/>
  <c r="AS35" i="11"/>
  <c r="R96" i="11"/>
  <c r="AR46" i="11"/>
  <c r="T47" i="11"/>
  <c r="AS60" i="11"/>
  <c r="AS63" i="11"/>
  <c r="K74" i="11"/>
  <c r="L74" i="11" s="1"/>
  <c r="K77" i="11"/>
  <c r="L77" i="11" s="1"/>
  <c r="K80" i="11"/>
  <c r="L80" i="11" s="1"/>
  <c r="AL91" i="11"/>
  <c r="AL96" i="11"/>
  <c r="AU107" i="11"/>
  <c r="T108" i="11"/>
  <c r="AU110" i="11"/>
  <c r="T111" i="11"/>
  <c r="AV113" i="11"/>
  <c r="AV116" i="11"/>
  <c r="AV122" i="11"/>
  <c r="R26" i="10"/>
  <c r="T29" i="10"/>
  <c r="AS42" i="10"/>
  <c r="AU42" i="10" s="1"/>
  <c r="K44" i="10"/>
  <c r="L44" i="10" s="1"/>
  <c r="AR47" i="10"/>
  <c r="T48" i="10"/>
  <c r="AS52" i="10"/>
  <c r="R100" i="12"/>
  <c r="R37" i="13"/>
  <c r="AS46" i="11"/>
  <c r="E49" i="11"/>
  <c r="H48" i="11" s="1"/>
  <c r="I48" i="11" s="1"/>
  <c r="J48" i="11" s="1"/>
  <c r="K51" i="11"/>
  <c r="L51" i="11" s="1"/>
  <c r="AR81" i="11"/>
  <c r="T82" i="11"/>
  <c r="AR84" i="11"/>
  <c r="K90" i="11"/>
  <c r="L90" i="11" s="1"/>
  <c r="AV107" i="11"/>
  <c r="AV110" i="11"/>
  <c r="T125" i="11"/>
  <c r="K126" i="11"/>
  <c r="L126" i="11" s="1"/>
  <c r="AU131" i="11"/>
  <c r="L27" i="10"/>
  <c r="AR28" i="10"/>
  <c r="T33" i="10"/>
  <c r="AS47" i="10"/>
  <c r="E50" i="10"/>
  <c r="H49" i="10" s="1"/>
  <c r="I49" i="10" s="1"/>
  <c r="J49" i="10" s="1"/>
  <c r="K52" i="10"/>
  <c r="L52" i="10" s="1"/>
  <c r="K58" i="10"/>
  <c r="L58" i="10" s="1"/>
  <c r="K67" i="10"/>
  <c r="L67" i="10" s="1"/>
  <c r="R93" i="10"/>
  <c r="E59" i="12"/>
  <c r="H58" i="12" s="1"/>
  <c r="I58" i="12" s="1"/>
  <c r="J58" i="12" s="1"/>
  <c r="D73" i="12"/>
  <c r="R89" i="12"/>
  <c r="O89" i="12"/>
  <c r="E44" i="11"/>
  <c r="H43" i="11" s="1"/>
  <c r="I43" i="11" s="1"/>
  <c r="J43" i="11" s="1"/>
  <c r="K46" i="11"/>
  <c r="L46" i="11" s="1"/>
  <c r="AR49" i="11"/>
  <c r="T50" i="11"/>
  <c r="K66" i="11"/>
  <c r="L66" i="11" s="1"/>
  <c r="D67" i="11"/>
  <c r="K69" i="11"/>
  <c r="L69" i="11" s="1"/>
  <c r="AR75" i="11"/>
  <c r="T76" i="11"/>
  <c r="AR78" i="11"/>
  <c r="T79" i="11"/>
  <c r="AS81" i="11"/>
  <c r="AS84" i="11"/>
  <c r="AK92" i="11"/>
  <c r="K95" i="11"/>
  <c r="L95" i="11" s="1"/>
  <c r="AK97" i="11"/>
  <c r="T98" i="11"/>
  <c r="K100" i="11"/>
  <c r="L100" i="11" s="1"/>
  <c r="T123" i="11"/>
  <c r="K124" i="11"/>
  <c r="L124" i="11" s="1"/>
  <c r="AU129" i="11"/>
  <c r="AV131" i="11"/>
  <c r="K144" i="11"/>
  <c r="L144" i="11" s="1"/>
  <c r="K147" i="11"/>
  <c r="L147" i="11" s="1"/>
  <c r="AR32" i="10"/>
  <c r="K35" i="10"/>
  <c r="L35" i="10" s="1"/>
  <c r="T37" i="10"/>
  <c r="T51" i="10"/>
  <c r="D62" i="10"/>
  <c r="K64" i="10"/>
  <c r="L64" i="10" s="1"/>
  <c r="L78" i="10"/>
  <c r="R128" i="10"/>
  <c r="E63" i="12"/>
  <c r="H62" i="12" s="1"/>
  <c r="I62" i="12" s="1"/>
  <c r="J62" i="12" s="1"/>
  <c r="D77" i="12"/>
  <c r="E65" i="12"/>
  <c r="H64" i="12" s="1"/>
  <c r="I64" i="12" s="1"/>
  <c r="J64" i="12" s="1"/>
  <c r="D79" i="12"/>
  <c r="R108" i="12"/>
  <c r="AR44" i="11"/>
  <c r="T45" i="11"/>
  <c r="AS49" i="11"/>
  <c r="AR58" i="11"/>
  <c r="K60" i="11"/>
  <c r="L60" i="11" s="1"/>
  <c r="D61" i="11"/>
  <c r="K63" i="11"/>
  <c r="L63" i="11" s="1"/>
  <c r="AR67" i="11"/>
  <c r="AS75" i="11"/>
  <c r="AS78" i="11"/>
  <c r="AL92" i="11"/>
  <c r="T93" i="11"/>
  <c r="AL97" i="11"/>
  <c r="K113" i="11"/>
  <c r="L113" i="11" s="1"/>
  <c r="K116" i="11"/>
  <c r="L116" i="11" s="1"/>
  <c r="K122" i="11"/>
  <c r="L122" i="11" s="1"/>
  <c r="AV129" i="11"/>
  <c r="T132" i="11"/>
  <c r="AU136" i="11"/>
  <c r="K138" i="11"/>
  <c r="L138" i="11" s="1"/>
  <c r="K141" i="11"/>
  <c r="L141" i="11" s="1"/>
  <c r="AU145" i="11"/>
  <c r="AS32" i="10"/>
  <c r="AR36" i="10"/>
  <c r="AR45" i="10"/>
  <c r="K47" i="10"/>
  <c r="L47" i="10" s="1"/>
  <c r="AS50" i="10"/>
  <c r="AR59" i="10"/>
  <c r="AR65" i="10"/>
  <c r="T66" i="10"/>
  <c r="AR68" i="10"/>
  <c r="T69" i="10"/>
  <c r="R29" i="12"/>
  <c r="R36" i="12"/>
  <c r="AV127" i="12"/>
  <c r="AV130" i="12"/>
  <c r="AV122" i="12"/>
  <c r="AV129" i="12"/>
  <c r="AV124" i="12"/>
  <c r="AV126" i="12"/>
  <c r="AV132" i="12"/>
  <c r="AV128" i="12"/>
  <c r="AV131" i="12"/>
  <c r="AV123" i="12"/>
  <c r="AV121" i="12"/>
  <c r="AV125" i="12"/>
  <c r="T53" i="11"/>
  <c r="K81" i="11"/>
  <c r="L81" i="11" s="1"/>
  <c r="K84" i="11"/>
  <c r="L84" i="11" s="1"/>
  <c r="AV127" i="11"/>
  <c r="L77" i="10"/>
  <c r="R90" i="12"/>
  <c r="AR47" i="11"/>
  <c r="T48" i="11"/>
  <c r="AS52" i="11"/>
  <c r="AR73" i="11"/>
  <c r="K75" i="11"/>
  <c r="L75" i="11" s="1"/>
  <c r="K78" i="11"/>
  <c r="L78" i="11" s="1"/>
  <c r="AR82" i="11"/>
  <c r="AK93" i="11"/>
  <c r="T94" i="11"/>
  <c r="AL98" i="11"/>
  <c r="T99" i="11"/>
  <c r="AV108" i="11"/>
  <c r="T109" i="11"/>
  <c r="AV111" i="11"/>
  <c r="AU125" i="11"/>
  <c r="T128" i="11"/>
  <c r="K129" i="11"/>
  <c r="L129" i="11" s="1"/>
  <c r="AS29" i="10"/>
  <c r="K32" i="10"/>
  <c r="L32" i="10" s="1"/>
  <c r="AR33" i="10"/>
  <c r="K36" i="10"/>
  <c r="L36" i="10" s="1"/>
  <c r="K45" i="10"/>
  <c r="L45" i="10" s="1"/>
  <c r="AR48" i="10"/>
  <c r="T49" i="10"/>
  <c r="AS53" i="10"/>
  <c r="K68" i="10"/>
  <c r="L68" i="10" s="1"/>
  <c r="O89" i="10"/>
  <c r="O121" i="10"/>
  <c r="R121" i="10"/>
  <c r="R123" i="10"/>
  <c r="R126" i="12"/>
  <c r="AS47" i="11"/>
  <c r="E50" i="11"/>
  <c r="H49" i="11" s="1"/>
  <c r="I49" i="11" s="1"/>
  <c r="J49" i="11" s="1"/>
  <c r="K52" i="11"/>
  <c r="L52" i="11" s="1"/>
  <c r="K58" i="11"/>
  <c r="L58" i="11" s="1"/>
  <c r="K67" i="11"/>
  <c r="L67" i="11" s="1"/>
  <c r="D68" i="11"/>
  <c r="AS73" i="11"/>
  <c r="T74" i="11"/>
  <c r="AR76" i="11"/>
  <c r="AR79" i="11"/>
  <c r="T80" i="11"/>
  <c r="AS82" i="11"/>
  <c r="T83" i="11"/>
  <c r="AK89" i="11"/>
  <c r="AL93" i="11"/>
  <c r="AU121" i="11"/>
  <c r="AU123" i="11"/>
  <c r="AV125" i="11"/>
  <c r="K136" i="11"/>
  <c r="L136" i="11" s="1"/>
  <c r="K145" i="11"/>
  <c r="L145" i="11" s="1"/>
  <c r="AR26" i="10"/>
  <c r="T27" i="10"/>
  <c r="AS33" i="10"/>
  <c r="AR37" i="10"/>
  <c r="AS43" i="10"/>
  <c r="T44" i="10"/>
  <c r="AS48" i="10"/>
  <c r="E51" i="10"/>
  <c r="H50" i="10" s="1"/>
  <c r="I50" i="10" s="1"/>
  <c r="J50" i="10" s="1"/>
  <c r="K59" i="10"/>
  <c r="L59" i="10" s="1"/>
  <c r="K62" i="10"/>
  <c r="L62" i="10" s="1"/>
  <c r="K65" i="10"/>
  <c r="L65" i="10" s="1"/>
  <c r="AS74" i="10"/>
  <c r="K42" i="11"/>
  <c r="L42" i="11" s="1"/>
  <c r="E45" i="11"/>
  <c r="H44" i="11" s="1"/>
  <c r="I44" i="11" s="1"/>
  <c r="J44" i="11" s="1"/>
  <c r="AR50" i="11"/>
  <c r="T51" i="11"/>
  <c r="K61" i="11"/>
  <c r="L61" i="11" s="1"/>
  <c r="K64" i="11"/>
  <c r="L64" i="11" s="1"/>
  <c r="AS76" i="11"/>
  <c r="T77" i="11"/>
  <c r="AS79" i="11"/>
  <c r="AL89" i="11"/>
  <c r="K92" i="11"/>
  <c r="L92" i="11" s="1"/>
  <c r="K97" i="11"/>
  <c r="L97" i="11" s="1"/>
  <c r="K105" i="11"/>
  <c r="L105" i="11" s="1"/>
  <c r="K114" i="11"/>
  <c r="L114" i="11" s="1"/>
  <c r="AV121" i="11"/>
  <c r="AV123" i="11"/>
  <c r="T126" i="11"/>
  <c r="K127" i="11"/>
  <c r="L127" i="11" s="1"/>
  <c r="AU132" i="11"/>
  <c r="K139" i="11"/>
  <c r="L139" i="11" s="1"/>
  <c r="K142" i="11"/>
  <c r="L142" i="11" s="1"/>
  <c r="AS37" i="10"/>
  <c r="E46" i="10"/>
  <c r="H45" i="10" s="1"/>
  <c r="I45" i="10" s="1"/>
  <c r="J45" i="10" s="1"/>
  <c r="AR51" i="10"/>
  <c r="K53" i="10"/>
  <c r="L53" i="10" s="1"/>
  <c r="T58" i="10"/>
  <c r="AR66" i="10"/>
  <c r="T67" i="10"/>
  <c r="AR69" i="10"/>
  <c r="T96" i="10"/>
  <c r="T91" i="10"/>
  <c r="T100" i="10"/>
  <c r="T95" i="10"/>
  <c r="T90" i="10"/>
  <c r="T99" i="10"/>
  <c r="T94" i="10"/>
  <c r="T89" i="10"/>
  <c r="T93" i="10"/>
  <c r="T98" i="10"/>
  <c r="R32" i="12"/>
  <c r="AR45" i="11"/>
  <c r="K47" i="11"/>
  <c r="L47" i="11" s="1"/>
  <c r="AS50" i="11"/>
  <c r="AR59" i="11"/>
  <c r="AR65" i="11"/>
  <c r="T66" i="11"/>
  <c r="AR68" i="11"/>
  <c r="T69" i="11"/>
  <c r="AK94" i="11"/>
  <c r="T95" i="11"/>
  <c r="AK99" i="11"/>
  <c r="T100" i="11"/>
  <c r="K108" i="11"/>
  <c r="L108" i="11" s="1"/>
  <c r="K111" i="11"/>
  <c r="L111" i="11" s="1"/>
  <c r="T124" i="11"/>
  <c r="K125" i="11"/>
  <c r="L125" i="11" s="1"/>
  <c r="AU130" i="11"/>
  <c r="AV132" i="11"/>
  <c r="AU137" i="11"/>
  <c r="AU143" i="11"/>
  <c r="T144" i="11"/>
  <c r="AU146" i="11"/>
  <c r="T147" i="11"/>
  <c r="K29" i="10"/>
  <c r="L29" i="10" s="1"/>
  <c r="T31" i="10"/>
  <c r="T35" i="10"/>
  <c r="K48" i="10"/>
  <c r="L48" i="10" s="1"/>
  <c r="AS51" i="10"/>
  <c r="T52" i="10"/>
  <c r="AR60" i="10"/>
  <c r="T61" i="10"/>
  <c r="AR63" i="10"/>
  <c r="T64" i="10"/>
  <c r="AS66" i="10"/>
  <c r="AS69" i="10"/>
  <c r="K83" i="10"/>
  <c r="L83" i="10" s="1"/>
  <c r="E64" i="12"/>
  <c r="H63" i="12" s="1"/>
  <c r="I63" i="12" s="1"/>
  <c r="J63" i="12" s="1"/>
  <c r="D78" i="12"/>
  <c r="AS45" i="11"/>
  <c r="T46" i="11"/>
  <c r="AS59" i="11"/>
  <c r="T60" i="11"/>
  <c r="AR62" i="11"/>
  <c r="T63" i="11"/>
  <c r="AS65" i="11"/>
  <c r="AS68" i="11"/>
  <c r="K73" i="11"/>
  <c r="L73" i="11" s="1"/>
  <c r="K82" i="11"/>
  <c r="L82" i="11" s="1"/>
  <c r="AL94" i="11"/>
  <c r="AL99" i="11"/>
  <c r="AU106" i="11"/>
  <c r="AU112" i="11"/>
  <c r="T113" i="11"/>
  <c r="AU115" i="11"/>
  <c r="T116" i="11"/>
  <c r="T122" i="11"/>
  <c r="AV130" i="11"/>
  <c r="T138" i="11"/>
  <c r="AU140" i="11"/>
  <c r="T141" i="11"/>
  <c r="AV143" i="11"/>
  <c r="AV146" i="11"/>
  <c r="AR30" i="10"/>
  <c r="K33" i="10"/>
  <c r="L33" i="10" s="1"/>
  <c r="AR34" i="10"/>
  <c r="AR46" i="10"/>
  <c r="T47" i="10"/>
  <c r="AS63" i="10"/>
  <c r="AS77" i="10"/>
  <c r="AS83" i="10"/>
  <c r="AS79" i="10"/>
  <c r="AS76" i="10"/>
  <c r="AS82" i="10"/>
  <c r="AS84" i="10"/>
  <c r="AS81" i="10"/>
  <c r="R37" i="12"/>
  <c r="E62" i="12"/>
  <c r="H61" i="12" s="1"/>
  <c r="I61" i="12" s="1"/>
  <c r="J61" i="12" s="1"/>
  <c r="D76" i="12"/>
  <c r="E66" i="12"/>
  <c r="H65" i="12" s="1"/>
  <c r="I65" i="12" s="1"/>
  <c r="J65" i="12" s="1"/>
  <c r="D80" i="12"/>
  <c r="K50" i="11"/>
  <c r="L50" i="11" s="1"/>
  <c r="AR53" i="11"/>
  <c r="AS62" i="11"/>
  <c r="K76" i="11"/>
  <c r="L76" i="11" s="1"/>
  <c r="K79" i="11"/>
  <c r="L79" i="11" s="1"/>
  <c r="AK90" i="11"/>
  <c r="K93" i="11"/>
  <c r="L93" i="11" s="1"/>
  <c r="K98" i="11"/>
  <c r="L98" i="11" s="1"/>
  <c r="AV106" i="11"/>
  <c r="T107" i="11"/>
  <c r="AU109" i="11"/>
  <c r="T110" i="11"/>
  <c r="AV112" i="11"/>
  <c r="AV115" i="11"/>
  <c r="K121" i="11"/>
  <c r="L121" i="11" s="1"/>
  <c r="K123" i="11"/>
  <c r="L123" i="11" s="1"/>
  <c r="AU128" i="11"/>
  <c r="AS30" i="10"/>
  <c r="AS34" i="10"/>
  <c r="K37" i="10"/>
  <c r="L37" i="10" s="1"/>
  <c r="O43" i="10"/>
  <c r="P43" i="10" s="1"/>
  <c r="Q43" i="10" s="1"/>
  <c r="S43" i="10" s="1"/>
  <c r="U43" i="10" s="1"/>
  <c r="AQ43" i="10" s="1"/>
  <c r="AS46" i="10"/>
  <c r="K51" i="10"/>
  <c r="L51" i="10" s="1"/>
  <c r="AS80" i="10"/>
  <c r="R43" i="12"/>
  <c r="R45" i="12"/>
  <c r="R47" i="12"/>
  <c r="E70" i="12"/>
  <c r="H69" i="12" s="1"/>
  <c r="I69" i="12" s="1"/>
  <c r="J69" i="12" s="1"/>
  <c r="D84" i="12"/>
  <c r="R91" i="12"/>
  <c r="R122" i="12"/>
  <c r="R28" i="13"/>
  <c r="AR48" i="11"/>
  <c r="T49" i="11"/>
  <c r="AS53" i="11"/>
  <c r="K68" i="11"/>
  <c r="L68" i="11" s="1"/>
  <c r="AR74" i="11"/>
  <c r="AR80" i="11"/>
  <c r="T81" i="11"/>
  <c r="AR83" i="11"/>
  <c r="T84" i="11"/>
  <c r="AL90" i="11"/>
  <c r="T91" i="11"/>
  <c r="AK95" i="11"/>
  <c r="T96" i="11"/>
  <c r="AK100" i="11"/>
  <c r="AV128" i="11"/>
  <c r="T131" i="11"/>
  <c r="K132" i="11"/>
  <c r="L132" i="11" s="1"/>
  <c r="K146" i="11"/>
  <c r="L146" i="11" s="1"/>
  <c r="AR49" i="10"/>
  <c r="T50" i="10"/>
  <c r="K66" i="10"/>
  <c r="L66" i="10" s="1"/>
  <c r="D67" i="10"/>
  <c r="K69" i="10"/>
  <c r="L69" i="10" s="1"/>
  <c r="AL100" i="10"/>
  <c r="AL95" i="10"/>
  <c r="AL90" i="10"/>
  <c r="AL99" i="10"/>
  <c r="AL94" i="10"/>
  <c r="AL89" i="10"/>
  <c r="AL93" i="10"/>
  <c r="AL98" i="10"/>
  <c r="AL97" i="10"/>
  <c r="AL92" i="10"/>
  <c r="AL96" i="10"/>
  <c r="AL91" i="10"/>
  <c r="AS48" i="11"/>
  <c r="E51" i="11"/>
  <c r="H50" i="11" s="1"/>
  <c r="I50" i="11" s="1"/>
  <c r="J50" i="11" s="1"/>
  <c r="K59" i="11"/>
  <c r="L59" i="11" s="1"/>
  <c r="K62" i="11"/>
  <c r="L62" i="11" s="1"/>
  <c r="K65" i="11"/>
  <c r="L65" i="11" s="1"/>
  <c r="T75" i="11"/>
  <c r="AR77" i="11"/>
  <c r="AS80" i="11"/>
  <c r="AS83" i="11"/>
  <c r="K89" i="11"/>
  <c r="L89" i="11" s="1"/>
  <c r="AL95" i="11"/>
  <c r="K115" i="11"/>
  <c r="L115" i="11" s="1"/>
  <c r="AU126" i="11"/>
  <c r="T129" i="11"/>
  <c r="K130" i="11"/>
  <c r="L130" i="11" s="1"/>
  <c r="K137" i="11"/>
  <c r="L137" i="11" s="1"/>
  <c r="K140" i="11"/>
  <c r="L140" i="11" s="1"/>
  <c r="K143" i="11"/>
  <c r="L143" i="11" s="1"/>
  <c r="AS27" i="10"/>
  <c r="K30" i="10"/>
  <c r="L30" i="10" s="1"/>
  <c r="T32" i="10"/>
  <c r="AR44" i="10"/>
  <c r="T45" i="10"/>
  <c r="AS49" i="10"/>
  <c r="AR58" i="10"/>
  <c r="K60" i="10"/>
  <c r="L60" i="10" s="1"/>
  <c r="K63" i="10"/>
  <c r="L63" i="10" s="1"/>
  <c r="AR67" i="10"/>
  <c r="AS75" i="10"/>
  <c r="AR77" i="10"/>
  <c r="L98" i="10"/>
  <c r="R138" i="10"/>
  <c r="R141" i="10"/>
  <c r="O26" i="12"/>
  <c r="P26" i="12" s="1"/>
  <c r="Q26" i="12" s="1"/>
  <c r="S26" i="12" s="1"/>
  <c r="U26" i="12" s="1"/>
  <c r="AQ26" i="12" s="1"/>
  <c r="R26" i="12"/>
  <c r="R49" i="12"/>
  <c r="R51" i="12"/>
  <c r="AR51" i="11"/>
  <c r="K53" i="11"/>
  <c r="L53" i="11" s="1"/>
  <c r="AR66" i="11"/>
  <c r="T67" i="11"/>
  <c r="AR69" i="11"/>
  <c r="K99" i="11"/>
  <c r="L99" i="11" s="1"/>
  <c r="K106" i="11"/>
  <c r="L106" i="11" s="1"/>
  <c r="K109" i="11"/>
  <c r="L109" i="11" s="1"/>
  <c r="K112" i="11"/>
  <c r="L112" i="11" s="1"/>
  <c r="AU124" i="11"/>
  <c r="AV126" i="11"/>
  <c r="AU144" i="11"/>
  <c r="T145" i="11"/>
  <c r="AU147" i="11"/>
  <c r="AR31" i="10"/>
  <c r="K34" i="10"/>
  <c r="L34" i="10" s="1"/>
  <c r="T59" i="10"/>
  <c r="AR61" i="10"/>
  <c r="T65" i="10"/>
  <c r="AS67" i="10"/>
  <c r="T68" i="10"/>
  <c r="R96" i="12"/>
  <c r="AR60" i="11"/>
  <c r="AS66" i="11"/>
  <c r="AK91" i="11"/>
  <c r="K94" i="11"/>
  <c r="L94" i="11" s="1"/>
  <c r="AU113" i="11"/>
  <c r="AU122" i="11"/>
  <c r="AU138" i="11"/>
  <c r="T139" i="11"/>
  <c r="AV144" i="11"/>
  <c r="AS31" i="10"/>
  <c r="K49" i="10"/>
  <c r="L49" i="10" s="1"/>
  <c r="AS61" i="10"/>
  <c r="AR83" i="10"/>
  <c r="AR80" i="10"/>
  <c r="K82" i="10"/>
  <c r="L82" i="10" s="1"/>
  <c r="AR79" i="10"/>
  <c r="AR82" i="10"/>
  <c r="K84" i="10"/>
  <c r="L84" i="10" s="1"/>
  <c r="K81" i="10"/>
  <c r="L81" i="10" s="1"/>
  <c r="AR78" i="10"/>
  <c r="AR84" i="10"/>
  <c r="AR81" i="10"/>
  <c r="K80" i="10"/>
  <c r="L80" i="10" s="1"/>
  <c r="T92" i="10"/>
  <c r="R125" i="12"/>
  <c r="AU107" i="10"/>
  <c r="T108" i="10"/>
  <c r="AU110" i="10"/>
  <c r="T111" i="10"/>
  <c r="AV113" i="10"/>
  <c r="AV116" i="10"/>
  <c r="AV122" i="10"/>
  <c r="AV138" i="10"/>
  <c r="AV141" i="10"/>
  <c r="K27" i="12"/>
  <c r="L27" i="12" s="1"/>
  <c r="T29" i="12"/>
  <c r="T43" i="12"/>
  <c r="K44" i="12"/>
  <c r="L44" i="12" s="1"/>
  <c r="AR47" i="12"/>
  <c r="T48" i="12"/>
  <c r="AS52" i="12"/>
  <c r="AK93" i="12"/>
  <c r="T94" i="12"/>
  <c r="AL98" i="12"/>
  <c r="T99" i="12"/>
  <c r="T109" i="12"/>
  <c r="K131" i="12"/>
  <c r="L131" i="12" s="1"/>
  <c r="K128" i="12"/>
  <c r="L128" i="12" s="1"/>
  <c r="AU132" i="12"/>
  <c r="AU125" i="12"/>
  <c r="T132" i="12"/>
  <c r="AV142" i="12"/>
  <c r="L30" i="13"/>
  <c r="D82" i="13"/>
  <c r="E68" i="13"/>
  <c r="H67" i="13" s="1"/>
  <c r="I67" i="13" s="1"/>
  <c r="J67" i="13" s="1"/>
  <c r="K90" i="10"/>
  <c r="L90" i="10" s="1"/>
  <c r="AV107" i="10"/>
  <c r="AV110" i="10"/>
  <c r="T125" i="10"/>
  <c r="K126" i="10"/>
  <c r="L126" i="10" s="1"/>
  <c r="AU131" i="10"/>
  <c r="AR28" i="12"/>
  <c r="T33" i="12"/>
  <c r="K52" i="12"/>
  <c r="L52" i="12" s="1"/>
  <c r="K58" i="12"/>
  <c r="L58" i="12" s="1"/>
  <c r="K67" i="12"/>
  <c r="L67" i="12" s="1"/>
  <c r="T74" i="12"/>
  <c r="T80" i="12"/>
  <c r="AS82" i="12"/>
  <c r="T83" i="12"/>
  <c r="AK89" i="12"/>
  <c r="AL93" i="12"/>
  <c r="AU123" i="12"/>
  <c r="AU131" i="12"/>
  <c r="R51" i="13"/>
  <c r="AK92" i="10"/>
  <c r="K95" i="10"/>
  <c r="L95" i="10" s="1"/>
  <c r="AK97" i="10"/>
  <c r="K100" i="10"/>
  <c r="L100" i="10" s="1"/>
  <c r="T123" i="10"/>
  <c r="K124" i="10"/>
  <c r="L124" i="10" s="1"/>
  <c r="AU129" i="10"/>
  <c r="AV131" i="10"/>
  <c r="K144" i="10"/>
  <c r="L144" i="10" s="1"/>
  <c r="K147" i="10"/>
  <c r="L147" i="10" s="1"/>
  <c r="T26" i="12"/>
  <c r="AS28" i="12"/>
  <c r="K31" i="12"/>
  <c r="L31" i="12" s="1"/>
  <c r="AR32" i="12"/>
  <c r="K35" i="12"/>
  <c r="L35" i="12" s="1"/>
  <c r="T37" i="12"/>
  <c r="K42" i="12"/>
  <c r="L42" i="12" s="1"/>
  <c r="E45" i="12"/>
  <c r="H44" i="12" s="1"/>
  <c r="I44" i="12" s="1"/>
  <c r="J44" i="12" s="1"/>
  <c r="AR50" i="12"/>
  <c r="T51" i="12"/>
  <c r="D59" i="12"/>
  <c r="K61" i="12"/>
  <c r="L61" i="12" s="1"/>
  <c r="K64" i="12"/>
  <c r="L64" i="12" s="1"/>
  <c r="T77" i="12"/>
  <c r="AS79" i="12"/>
  <c r="AL89" i="12"/>
  <c r="K92" i="12"/>
  <c r="L92" i="12" s="1"/>
  <c r="K97" i="12"/>
  <c r="L97" i="12" s="1"/>
  <c r="K105" i="12"/>
  <c r="L105" i="12" s="1"/>
  <c r="K114" i="12"/>
  <c r="L114" i="12" s="1"/>
  <c r="T126" i="12"/>
  <c r="K127" i="12"/>
  <c r="L127" i="12" s="1"/>
  <c r="AU128" i="12"/>
  <c r="AV140" i="12"/>
  <c r="T37" i="13"/>
  <c r="T26" i="13"/>
  <c r="T33" i="13"/>
  <c r="L27" i="13"/>
  <c r="T29" i="13"/>
  <c r="T36" i="13"/>
  <c r="T32" i="13"/>
  <c r="T28" i="13"/>
  <c r="T35" i="13"/>
  <c r="T31" i="13"/>
  <c r="T27" i="13"/>
  <c r="K113" i="10"/>
  <c r="L113" i="10" s="1"/>
  <c r="K116" i="10"/>
  <c r="L116" i="10" s="1"/>
  <c r="K122" i="10"/>
  <c r="L122" i="10" s="1"/>
  <c r="AV129" i="10"/>
  <c r="T132" i="10"/>
  <c r="AU145" i="10"/>
  <c r="AR36" i="12"/>
  <c r="AR65" i="12"/>
  <c r="AR68" i="12"/>
  <c r="K111" i="12"/>
  <c r="L111" i="12" s="1"/>
  <c r="L130" i="12"/>
  <c r="R143" i="12"/>
  <c r="AU105" i="10"/>
  <c r="K107" i="10"/>
  <c r="L107" i="10" s="1"/>
  <c r="K110" i="10"/>
  <c r="L110" i="10" s="1"/>
  <c r="AU114" i="10"/>
  <c r="AU127" i="10"/>
  <c r="T130" i="10"/>
  <c r="K131" i="10"/>
  <c r="L131" i="10" s="1"/>
  <c r="AU142" i="10"/>
  <c r="T143" i="10"/>
  <c r="AV145" i="10"/>
  <c r="T146" i="10"/>
  <c r="T46" i="12"/>
  <c r="AS65" i="12"/>
  <c r="AS68" i="12"/>
  <c r="AL99" i="12"/>
  <c r="AU112" i="12"/>
  <c r="AU115" i="12"/>
  <c r="R76" i="13"/>
  <c r="R69" i="14"/>
  <c r="K91" i="10"/>
  <c r="L91" i="10" s="1"/>
  <c r="K96" i="10"/>
  <c r="L96" i="10" s="1"/>
  <c r="AK98" i="10"/>
  <c r="T106" i="10"/>
  <c r="AU108" i="10"/>
  <c r="AU111" i="10"/>
  <c r="T112" i="10"/>
  <c r="AV114" i="10"/>
  <c r="T115" i="10"/>
  <c r="AV127" i="10"/>
  <c r="AV139" i="10"/>
  <c r="T140" i="10"/>
  <c r="AV142" i="10"/>
  <c r="K28" i="12"/>
  <c r="L28" i="12" s="1"/>
  <c r="AR29" i="12"/>
  <c r="T30" i="12"/>
  <c r="T34" i="12"/>
  <c r="E43" i="12"/>
  <c r="H42" i="12" s="1"/>
  <c r="I42" i="12" s="1"/>
  <c r="J42" i="12" s="1"/>
  <c r="E48" i="12"/>
  <c r="H47" i="12" s="1"/>
  <c r="I47" i="12" s="1"/>
  <c r="J47" i="12" s="1"/>
  <c r="K50" i="12"/>
  <c r="L50" i="12" s="1"/>
  <c r="AR53" i="12"/>
  <c r="AS62" i="12"/>
  <c r="AK90" i="12"/>
  <c r="K93" i="12"/>
  <c r="L93" i="12" s="1"/>
  <c r="K98" i="12"/>
  <c r="L98" i="12" s="1"/>
  <c r="T107" i="12"/>
  <c r="AU109" i="12"/>
  <c r="T110" i="12"/>
  <c r="AV115" i="12"/>
  <c r="K123" i="12"/>
  <c r="L123" i="12" s="1"/>
  <c r="D90" i="13"/>
  <c r="E75" i="13"/>
  <c r="H74" i="13" s="1"/>
  <c r="I74" i="13" s="1"/>
  <c r="J74" i="13" s="1"/>
  <c r="E68" i="14"/>
  <c r="H67" i="14" s="1"/>
  <c r="I67" i="14" s="1"/>
  <c r="J67" i="14" s="1"/>
  <c r="D82" i="14"/>
  <c r="AK93" i="10"/>
  <c r="T109" i="10"/>
  <c r="AU125" i="10"/>
  <c r="K129" i="10"/>
  <c r="L129" i="10" s="1"/>
  <c r="T49" i="12"/>
  <c r="K68" i="12"/>
  <c r="L68" i="12" s="1"/>
  <c r="T81" i="12"/>
  <c r="T84" i="12"/>
  <c r="AK100" i="12"/>
  <c r="D77" i="13"/>
  <c r="E63" i="13"/>
  <c r="H62" i="13" s="1"/>
  <c r="I62" i="13" s="1"/>
  <c r="J62" i="13" s="1"/>
  <c r="R42" i="14"/>
  <c r="O42" i="14"/>
  <c r="AK89" i="10"/>
  <c r="AU121" i="10"/>
  <c r="AU123" i="10"/>
  <c r="AV125" i="10"/>
  <c r="K136" i="10"/>
  <c r="L136" i="10" s="1"/>
  <c r="K145" i="10"/>
  <c r="L145" i="10" s="1"/>
  <c r="AR26" i="12"/>
  <c r="T27" i="12"/>
  <c r="AS33" i="12"/>
  <c r="AR37" i="12"/>
  <c r="T44" i="12"/>
  <c r="K59" i="12"/>
  <c r="L59" i="12" s="1"/>
  <c r="K62" i="12"/>
  <c r="L62" i="12" s="1"/>
  <c r="K65" i="12"/>
  <c r="L65" i="12" s="1"/>
  <c r="T75" i="12"/>
  <c r="T78" i="12"/>
  <c r="AL95" i="12"/>
  <c r="AL100" i="12"/>
  <c r="K115" i="12"/>
  <c r="L115" i="12" s="1"/>
  <c r="O121" i="12"/>
  <c r="T130" i="12"/>
  <c r="T127" i="12"/>
  <c r="AU126" i="12"/>
  <c r="AV145" i="12"/>
  <c r="AV136" i="12"/>
  <c r="AV141" i="12"/>
  <c r="AV138" i="12"/>
  <c r="AV147" i="12"/>
  <c r="AV144" i="12"/>
  <c r="AV146" i="12"/>
  <c r="AV143" i="12"/>
  <c r="L29" i="13"/>
  <c r="E45" i="13"/>
  <c r="H44" i="13" s="1"/>
  <c r="I44" i="13" s="1"/>
  <c r="J44" i="13" s="1"/>
  <c r="D60" i="13"/>
  <c r="D81" i="13"/>
  <c r="E67" i="13"/>
  <c r="H66" i="13" s="1"/>
  <c r="I66" i="13" s="1"/>
  <c r="J66" i="13" s="1"/>
  <c r="R74" i="13"/>
  <c r="R69" i="17"/>
  <c r="K92" i="10"/>
  <c r="L92" i="10" s="1"/>
  <c r="K97" i="10"/>
  <c r="L97" i="10" s="1"/>
  <c r="K105" i="10"/>
  <c r="L105" i="10" s="1"/>
  <c r="K114" i="10"/>
  <c r="L114" i="10" s="1"/>
  <c r="AV123" i="10"/>
  <c r="T126" i="10"/>
  <c r="K127" i="10"/>
  <c r="L127" i="10" s="1"/>
  <c r="AU132" i="10"/>
  <c r="K139" i="10"/>
  <c r="L139" i="10" s="1"/>
  <c r="K142" i="10"/>
  <c r="L142" i="10" s="1"/>
  <c r="AS26" i="12"/>
  <c r="AU26" i="12" s="1"/>
  <c r="E46" i="12"/>
  <c r="H45" i="12" s="1"/>
  <c r="I45" i="12" s="1"/>
  <c r="J45" i="12" s="1"/>
  <c r="AR51" i="12"/>
  <c r="K53" i="12"/>
  <c r="L53" i="12" s="1"/>
  <c r="T58" i="12"/>
  <c r="AR66" i="12"/>
  <c r="T67" i="12"/>
  <c r="AR69" i="12"/>
  <c r="AS77" i="12"/>
  <c r="K99" i="12"/>
  <c r="L99" i="12" s="1"/>
  <c r="K106" i="12"/>
  <c r="L106" i="12" s="1"/>
  <c r="K109" i="12"/>
  <c r="L109" i="12" s="1"/>
  <c r="K112" i="12"/>
  <c r="L112" i="12" s="1"/>
  <c r="AU124" i="12"/>
  <c r="AU129" i="12"/>
  <c r="L31" i="13"/>
  <c r="R36" i="14"/>
  <c r="AK94" i="10"/>
  <c r="AK99" i="10"/>
  <c r="K108" i="10"/>
  <c r="L108" i="10" s="1"/>
  <c r="K111" i="10"/>
  <c r="L111" i="10" s="1"/>
  <c r="K125" i="10"/>
  <c r="L125" i="10" s="1"/>
  <c r="AU130" i="10"/>
  <c r="AV132" i="10"/>
  <c r="AU143" i="10"/>
  <c r="T144" i="10"/>
  <c r="AU146" i="10"/>
  <c r="T147" i="10"/>
  <c r="T31" i="12"/>
  <c r="T35" i="12"/>
  <c r="T42" i="12"/>
  <c r="K48" i="12"/>
  <c r="L48" i="12" s="1"/>
  <c r="T52" i="12"/>
  <c r="AR63" i="12"/>
  <c r="AS66" i="12"/>
  <c r="AS69" i="12"/>
  <c r="K94" i="12"/>
  <c r="L94" i="12" s="1"/>
  <c r="AK96" i="12"/>
  <c r="AU113" i="12"/>
  <c r="T114" i="12"/>
  <c r="AU116" i="12"/>
  <c r="R50" i="13"/>
  <c r="AU106" i="10"/>
  <c r="AU112" i="10"/>
  <c r="T113" i="10"/>
  <c r="AU115" i="10"/>
  <c r="T122" i="10"/>
  <c r="AV130" i="10"/>
  <c r="AV137" i="10"/>
  <c r="T138" i="10"/>
  <c r="AU140" i="10"/>
  <c r="T141" i="10"/>
  <c r="AV143" i="10"/>
  <c r="AR30" i="12"/>
  <c r="K33" i="12"/>
  <c r="L33" i="12" s="1"/>
  <c r="AR34" i="12"/>
  <c r="AR46" i="12"/>
  <c r="T47" i="12"/>
  <c r="AS60" i="12"/>
  <c r="AS63" i="12"/>
  <c r="AL91" i="12"/>
  <c r="AL96" i="12"/>
  <c r="AU107" i="12"/>
  <c r="T108" i="12"/>
  <c r="AU110" i="12"/>
  <c r="AU142" i="12"/>
  <c r="AU139" i="12"/>
  <c r="AU145" i="12"/>
  <c r="K141" i="12"/>
  <c r="L141" i="12" s="1"/>
  <c r="K147" i="12"/>
  <c r="L147" i="12" s="1"/>
  <c r="K144" i="12"/>
  <c r="L144" i="12" s="1"/>
  <c r="AU141" i="12"/>
  <c r="AU138" i="12"/>
  <c r="AU147" i="12"/>
  <c r="AU144" i="12"/>
  <c r="K146" i="12"/>
  <c r="L146" i="12" s="1"/>
  <c r="AU140" i="12"/>
  <c r="AU146" i="12"/>
  <c r="AU143" i="12"/>
  <c r="K142" i="12"/>
  <c r="L142" i="12" s="1"/>
  <c r="K139" i="12"/>
  <c r="L139" i="12" s="1"/>
  <c r="K145" i="12"/>
  <c r="L145" i="12" s="1"/>
  <c r="K136" i="12"/>
  <c r="L136" i="12" s="1"/>
  <c r="K138" i="12"/>
  <c r="L138" i="12" s="1"/>
  <c r="AV139" i="12"/>
  <c r="O58" i="13"/>
  <c r="P58" i="13" s="1"/>
  <c r="Q58" i="13" s="1"/>
  <c r="R58" i="13"/>
  <c r="R60" i="13"/>
  <c r="R63" i="13"/>
  <c r="T73" i="12"/>
  <c r="T82" i="12"/>
  <c r="K132" i="12"/>
  <c r="L132" i="12" s="1"/>
  <c r="AK95" i="10"/>
  <c r="AK100" i="10"/>
  <c r="AV128" i="10"/>
  <c r="T131" i="10"/>
  <c r="K132" i="10"/>
  <c r="L132" i="10" s="1"/>
  <c r="K146" i="10"/>
  <c r="L146" i="10" s="1"/>
  <c r="T28" i="12"/>
  <c r="K46" i="12"/>
  <c r="L46" i="12" s="1"/>
  <c r="AR49" i="12"/>
  <c r="T50" i="12"/>
  <c r="K66" i="12"/>
  <c r="L66" i="12" s="1"/>
  <c r="D67" i="12"/>
  <c r="K69" i="12"/>
  <c r="L69" i="12" s="1"/>
  <c r="T76" i="12"/>
  <c r="AS81" i="12"/>
  <c r="AK92" i="12"/>
  <c r="K95" i="12"/>
  <c r="L95" i="12" s="1"/>
  <c r="AK97" i="12"/>
  <c r="T98" i="12"/>
  <c r="T121" i="12"/>
  <c r="T123" i="12"/>
  <c r="K124" i="12"/>
  <c r="L124" i="12" s="1"/>
  <c r="K129" i="12"/>
  <c r="L129" i="12" s="1"/>
  <c r="AU130" i="12"/>
  <c r="T131" i="12"/>
  <c r="K115" i="10"/>
  <c r="L115" i="10" s="1"/>
  <c r="AU126" i="10"/>
  <c r="K130" i="10"/>
  <c r="L130" i="10" s="1"/>
  <c r="K137" i="10"/>
  <c r="L137" i="10" s="1"/>
  <c r="K140" i="10"/>
  <c r="L140" i="10" s="1"/>
  <c r="K143" i="10"/>
  <c r="L143" i="10" s="1"/>
  <c r="K30" i="12"/>
  <c r="L30" i="12" s="1"/>
  <c r="T32" i="12"/>
  <c r="AR58" i="12"/>
  <c r="K60" i="12"/>
  <c r="L60" i="12" s="1"/>
  <c r="K63" i="12"/>
  <c r="L63" i="12" s="1"/>
  <c r="AR67" i="12"/>
  <c r="AL92" i="12"/>
  <c r="K113" i="12"/>
  <c r="L113" i="12" s="1"/>
  <c r="K116" i="12"/>
  <c r="L116" i="12" s="1"/>
  <c r="AU127" i="12"/>
  <c r="T128" i="12"/>
  <c r="R140" i="12"/>
  <c r="T34" i="13"/>
  <c r="R90" i="13"/>
  <c r="R31" i="14"/>
  <c r="R78" i="14"/>
  <c r="K106" i="10"/>
  <c r="L106" i="10" s="1"/>
  <c r="K109" i="10"/>
  <c r="L109" i="10" s="1"/>
  <c r="T136" i="10"/>
  <c r="AU144" i="10"/>
  <c r="AR31" i="12"/>
  <c r="K34" i="12"/>
  <c r="L34" i="12" s="1"/>
  <c r="AS58" i="12"/>
  <c r="T59" i="12"/>
  <c r="AR61" i="12"/>
  <c r="T65" i="12"/>
  <c r="AU105" i="12"/>
  <c r="K107" i="12"/>
  <c r="L107" i="12" s="1"/>
  <c r="K110" i="12"/>
  <c r="L110" i="12" s="1"/>
  <c r="L26" i="13"/>
  <c r="E62" i="13"/>
  <c r="H61" i="13" s="1"/>
  <c r="I61" i="13" s="1"/>
  <c r="J61" i="13" s="1"/>
  <c r="D76" i="13"/>
  <c r="D78" i="13"/>
  <c r="E64" i="13"/>
  <c r="H63" i="13" s="1"/>
  <c r="I63" i="13" s="1"/>
  <c r="J63" i="13" s="1"/>
  <c r="D80" i="13"/>
  <c r="E66" i="13"/>
  <c r="H65" i="13" s="1"/>
  <c r="I65" i="13" s="1"/>
  <c r="J65" i="13" s="1"/>
  <c r="E70" i="13"/>
  <c r="H69" i="13" s="1"/>
  <c r="I69" i="13" s="1"/>
  <c r="J69" i="13" s="1"/>
  <c r="D84" i="13"/>
  <c r="AS29" i="13"/>
  <c r="K32" i="13"/>
  <c r="L32" i="13" s="1"/>
  <c r="AR33" i="13"/>
  <c r="K36" i="13"/>
  <c r="L36" i="13" s="1"/>
  <c r="AR43" i="13"/>
  <c r="K45" i="13"/>
  <c r="L45" i="13" s="1"/>
  <c r="AR48" i="13"/>
  <c r="T49" i="13"/>
  <c r="AS53" i="13"/>
  <c r="K68" i="13"/>
  <c r="L68" i="13" s="1"/>
  <c r="P26" i="14"/>
  <c r="Q26" i="14" s="1"/>
  <c r="S26" i="14" s="1"/>
  <c r="R129" i="14"/>
  <c r="R49" i="16"/>
  <c r="R68" i="16"/>
  <c r="AR26" i="13"/>
  <c r="AS33" i="13"/>
  <c r="AR37" i="13"/>
  <c r="AS43" i="13"/>
  <c r="T44" i="13"/>
  <c r="AS48" i="13"/>
  <c r="E51" i="13"/>
  <c r="H50" i="13" s="1"/>
  <c r="I50" i="13" s="1"/>
  <c r="J50" i="13" s="1"/>
  <c r="K59" i="13"/>
  <c r="L59" i="13" s="1"/>
  <c r="K62" i="13"/>
  <c r="L62" i="13" s="1"/>
  <c r="K65" i="13"/>
  <c r="L65" i="13" s="1"/>
  <c r="AS26" i="13"/>
  <c r="AS37" i="13"/>
  <c r="E46" i="13"/>
  <c r="H45" i="13" s="1"/>
  <c r="I45" i="13" s="1"/>
  <c r="J45" i="13" s="1"/>
  <c r="AR51" i="13"/>
  <c r="K53" i="13"/>
  <c r="L53" i="13" s="1"/>
  <c r="T58" i="13"/>
  <c r="AR66" i="13"/>
  <c r="T67" i="13"/>
  <c r="AR69" i="13"/>
  <c r="AS79" i="13"/>
  <c r="AS76" i="13"/>
  <c r="AS82" i="13"/>
  <c r="AS78" i="13"/>
  <c r="AS75" i="13"/>
  <c r="AS84" i="13"/>
  <c r="AS81" i="13"/>
  <c r="AS77" i="13"/>
  <c r="AS83" i="13"/>
  <c r="AS80" i="13"/>
  <c r="R73" i="14"/>
  <c r="O73" i="14"/>
  <c r="T144" i="12"/>
  <c r="T147" i="12"/>
  <c r="T42" i="13"/>
  <c r="K43" i="13"/>
  <c r="L43" i="13" s="1"/>
  <c r="K48" i="13"/>
  <c r="L48" i="13" s="1"/>
  <c r="AS51" i="13"/>
  <c r="T52" i="13"/>
  <c r="AR60" i="13"/>
  <c r="T61" i="13"/>
  <c r="AR63" i="13"/>
  <c r="T64" i="13"/>
  <c r="AS66" i="13"/>
  <c r="AS69" i="13"/>
  <c r="R77" i="13"/>
  <c r="R45" i="14"/>
  <c r="D84" i="14"/>
  <c r="E70" i="14"/>
  <c r="H69" i="14" s="1"/>
  <c r="I69" i="14" s="1"/>
  <c r="J69" i="14" s="1"/>
  <c r="R95" i="14"/>
  <c r="T109" i="14"/>
  <c r="T115" i="14"/>
  <c r="T112" i="14"/>
  <c r="T111" i="14"/>
  <c r="T108" i="14"/>
  <c r="T116" i="14"/>
  <c r="T113" i="14"/>
  <c r="T106" i="14"/>
  <c r="T110" i="14"/>
  <c r="T105" i="14"/>
  <c r="T114" i="14"/>
  <c r="R62" i="16"/>
  <c r="T141" i="12"/>
  <c r="K33" i="13"/>
  <c r="L33" i="13" s="1"/>
  <c r="AR34" i="13"/>
  <c r="AR46" i="13"/>
  <c r="T47" i="13"/>
  <c r="AS60" i="13"/>
  <c r="AS63" i="13"/>
  <c r="R132" i="13"/>
  <c r="R146" i="13"/>
  <c r="D78" i="14"/>
  <c r="E64" i="14"/>
  <c r="H63" i="14" s="1"/>
  <c r="I63" i="14" s="1"/>
  <c r="J63" i="14" s="1"/>
  <c r="E66" i="14"/>
  <c r="H65" i="14" s="1"/>
  <c r="I65" i="14" s="1"/>
  <c r="J65" i="14" s="1"/>
  <c r="D80" i="14"/>
  <c r="R75" i="14"/>
  <c r="K46" i="13"/>
  <c r="L46" i="13" s="1"/>
  <c r="AR49" i="13"/>
  <c r="T50" i="13"/>
  <c r="K66" i="13"/>
  <c r="L66" i="13" s="1"/>
  <c r="K69" i="13"/>
  <c r="L69" i="13" s="1"/>
  <c r="R80" i="13"/>
  <c r="R100" i="14"/>
  <c r="R59" i="16"/>
  <c r="AR44" i="13"/>
  <c r="D111" i="13"/>
  <c r="E96" i="13"/>
  <c r="H95" i="13" s="1"/>
  <c r="I95" i="13" s="1"/>
  <c r="J95" i="13" s="1"/>
  <c r="AR67" i="13"/>
  <c r="R27" i="14"/>
  <c r="O27" i="14"/>
  <c r="P27" i="14" s="1"/>
  <c r="Q27" i="14" s="1"/>
  <c r="D74" i="16"/>
  <c r="E60" i="16"/>
  <c r="H59" i="16" s="1"/>
  <c r="I59" i="16" s="1"/>
  <c r="J59" i="16" s="1"/>
  <c r="T136" i="12"/>
  <c r="T145" i="12"/>
  <c r="AR31" i="13"/>
  <c r="K34" i="13"/>
  <c r="L34" i="13" s="1"/>
  <c r="AR35" i="13"/>
  <c r="AS44" i="13"/>
  <c r="AS58" i="13"/>
  <c r="T59" i="13"/>
  <c r="AR61" i="13"/>
  <c r="AR64" i="13"/>
  <c r="T65" i="13"/>
  <c r="AS67" i="13"/>
  <c r="T68" i="13"/>
  <c r="R123" i="13"/>
  <c r="D60" i="18"/>
  <c r="E45" i="18"/>
  <c r="H44" i="18" s="1"/>
  <c r="I44" i="18" s="1"/>
  <c r="J44" i="18" s="1"/>
  <c r="T139" i="12"/>
  <c r="T142" i="12"/>
  <c r="AS31" i="13"/>
  <c r="AS35" i="13"/>
  <c r="AR42" i="13"/>
  <c r="E47" i="13"/>
  <c r="H46" i="13" s="1"/>
  <c r="I46" i="13" s="1"/>
  <c r="J46" i="13" s="1"/>
  <c r="K49" i="13"/>
  <c r="L49" i="13" s="1"/>
  <c r="AR52" i="13"/>
  <c r="T53" i="13"/>
  <c r="AS61" i="13"/>
  <c r="T62" i="13"/>
  <c r="AS64" i="13"/>
  <c r="K82" i="13"/>
  <c r="L82" i="13" s="1"/>
  <c r="AR79" i="13"/>
  <c r="AR76" i="13"/>
  <c r="AR82" i="13"/>
  <c r="K78" i="13"/>
  <c r="L78" i="13" s="1"/>
  <c r="K84" i="13"/>
  <c r="L84" i="13" s="1"/>
  <c r="K81" i="13"/>
  <c r="L81" i="13" s="1"/>
  <c r="AR78" i="13"/>
  <c r="AR75" i="13"/>
  <c r="AR84" i="13"/>
  <c r="AR81" i="13"/>
  <c r="K83" i="13"/>
  <c r="L83" i="13" s="1"/>
  <c r="AR77" i="13"/>
  <c r="D75" i="14"/>
  <c r="E61" i="14"/>
  <c r="H60" i="14" s="1"/>
  <c r="I60" i="14" s="1"/>
  <c r="J60" i="14" s="1"/>
  <c r="T43" i="13"/>
  <c r="K44" i="13"/>
  <c r="L44" i="13" s="1"/>
  <c r="AR47" i="13"/>
  <c r="T48" i="13"/>
  <c r="AS52" i="13"/>
  <c r="D73" i="13"/>
  <c r="R32" i="14"/>
  <c r="E63" i="14"/>
  <c r="H62" i="14" s="1"/>
  <c r="I62" i="14" s="1"/>
  <c r="J62" i="14" s="1"/>
  <c r="D77" i="14"/>
  <c r="K66" i="14"/>
  <c r="L66" i="14" s="1"/>
  <c r="D79" i="14"/>
  <c r="T107" i="14"/>
  <c r="R37" i="16"/>
  <c r="K52" i="13"/>
  <c r="L52" i="13" s="1"/>
  <c r="K67" i="13"/>
  <c r="L67" i="13" s="1"/>
  <c r="D68" i="13"/>
  <c r="R44" i="14"/>
  <c r="AR32" i="13"/>
  <c r="K35" i="13"/>
  <c r="L35" i="13" s="1"/>
  <c r="K42" i="13"/>
  <c r="L42" i="13" s="1"/>
  <c r="AR50" i="13"/>
  <c r="T51" i="13"/>
  <c r="K61" i="13"/>
  <c r="L61" i="13" s="1"/>
  <c r="K64" i="13"/>
  <c r="L64" i="13" s="1"/>
  <c r="R93" i="13"/>
  <c r="AS34" i="14"/>
  <c r="AS30" i="14"/>
  <c r="AS37" i="14"/>
  <c r="AS26" i="14"/>
  <c r="AS33" i="14"/>
  <c r="AS29" i="14"/>
  <c r="AS36" i="14"/>
  <c r="AS32" i="14"/>
  <c r="AS28" i="14"/>
  <c r="AS35" i="14"/>
  <c r="AS31" i="14"/>
  <c r="AS27" i="14"/>
  <c r="R46" i="14"/>
  <c r="E53" i="14"/>
  <c r="H52" i="14" s="1"/>
  <c r="I52" i="14" s="1"/>
  <c r="J52" i="14" s="1"/>
  <c r="D68" i="14"/>
  <c r="AS32" i="13"/>
  <c r="AR45" i="13"/>
  <c r="AS50" i="13"/>
  <c r="E65" i="13"/>
  <c r="H64" i="13" s="1"/>
  <c r="I64" i="13" s="1"/>
  <c r="J64" i="13" s="1"/>
  <c r="AR65" i="13"/>
  <c r="T66" i="13"/>
  <c r="AR68" i="13"/>
  <c r="T69" i="13"/>
  <c r="R37" i="14"/>
  <c r="AR63" i="14"/>
  <c r="AR60" i="14"/>
  <c r="AR69" i="14"/>
  <c r="AR66" i="14"/>
  <c r="K65" i="14"/>
  <c r="L65" i="14" s="1"/>
  <c r="K62" i="14"/>
  <c r="L62" i="14" s="1"/>
  <c r="K59" i="14"/>
  <c r="L59" i="14" s="1"/>
  <c r="K68" i="14"/>
  <c r="L68" i="14" s="1"/>
  <c r="AR62" i="14"/>
  <c r="AR68" i="14"/>
  <c r="AR65" i="14"/>
  <c r="AR59" i="14"/>
  <c r="K64" i="14"/>
  <c r="L64" i="14" s="1"/>
  <c r="K61" i="14"/>
  <c r="L61" i="14" s="1"/>
  <c r="K67" i="14"/>
  <c r="L67" i="14" s="1"/>
  <c r="K58" i="14"/>
  <c r="L58" i="14" s="1"/>
  <c r="AR64" i="14"/>
  <c r="AR61" i="14"/>
  <c r="AR67" i="14"/>
  <c r="K63" i="14"/>
  <c r="L63" i="14" s="1"/>
  <c r="K60" i="14"/>
  <c r="L60" i="14" s="1"/>
  <c r="AR58" i="14"/>
  <c r="R90" i="14"/>
  <c r="L105" i="14"/>
  <c r="R132" i="16"/>
  <c r="T137" i="12"/>
  <c r="T143" i="12"/>
  <c r="AS59" i="13"/>
  <c r="T60" i="13"/>
  <c r="AS65" i="13"/>
  <c r="K73" i="13"/>
  <c r="L73" i="13" s="1"/>
  <c r="T77" i="13"/>
  <c r="T83" i="13"/>
  <c r="T80" i="13"/>
  <c r="T74" i="13"/>
  <c r="T79" i="13"/>
  <c r="T76" i="13"/>
  <c r="T82" i="13"/>
  <c r="T78" i="13"/>
  <c r="T75" i="13"/>
  <c r="AR74" i="13"/>
  <c r="K79" i="13"/>
  <c r="L79" i="13" s="1"/>
  <c r="T81" i="13"/>
  <c r="AR83" i="13"/>
  <c r="E60" i="14"/>
  <c r="H59" i="14" s="1"/>
  <c r="I59" i="14" s="1"/>
  <c r="J59" i="14" s="1"/>
  <c r="D74" i="14"/>
  <c r="D66" i="14"/>
  <c r="E51" i="14"/>
  <c r="H50" i="14" s="1"/>
  <c r="I50" i="14" s="1"/>
  <c r="J50" i="14" s="1"/>
  <c r="R121" i="16"/>
  <c r="O121" i="16"/>
  <c r="AL95" i="13"/>
  <c r="AL100" i="13"/>
  <c r="K115" i="13"/>
  <c r="L115" i="13" s="1"/>
  <c r="AU126" i="13"/>
  <c r="T129" i="13"/>
  <c r="K130" i="13"/>
  <c r="L130" i="13" s="1"/>
  <c r="K137" i="13"/>
  <c r="L137" i="13" s="1"/>
  <c r="K140" i="13"/>
  <c r="L140" i="13" s="1"/>
  <c r="K143" i="13"/>
  <c r="L143" i="13" s="1"/>
  <c r="K30" i="14"/>
  <c r="L30" i="14" s="1"/>
  <c r="T32" i="14"/>
  <c r="AR44" i="14"/>
  <c r="T45" i="14"/>
  <c r="AS49" i="14"/>
  <c r="D58" i="14"/>
  <c r="D61" i="14"/>
  <c r="AS75" i="14"/>
  <c r="AS78" i="14"/>
  <c r="AL92" i="14"/>
  <c r="T93" i="14"/>
  <c r="AL97" i="14"/>
  <c r="AU111" i="14"/>
  <c r="AU108" i="14"/>
  <c r="AU114" i="14"/>
  <c r="K110" i="14"/>
  <c r="L110" i="14" s="1"/>
  <c r="K107" i="14"/>
  <c r="L107" i="14" s="1"/>
  <c r="K116" i="14"/>
  <c r="L116" i="14" s="1"/>
  <c r="K113" i="14"/>
  <c r="L113" i="14" s="1"/>
  <c r="AU110" i="14"/>
  <c r="AU107" i="14"/>
  <c r="AU116" i="14"/>
  <c r="K112" i="14"/>
  <c r="L112" i="14" s="1"/>
  <c r="K109" i="14"/>
  <c r="L109" i="14" s="1"/>
  <c r="K106" i="14"/>
  <c r="L106" i="14" s="1"/>
  <c r="K115" i="14"/>
  <c r="L115" i="14" s="1"/>
  <c r="AU115" i="14"/>
  <c r="AU112" i="14"/>
  <c r="K111" i="14"/>
  <c r="L111" i="14" s="1"/>
  <c r="K108" i="14"/>
  <c r="L108" i="14" s="1"/>
  <c r="K114" i="14"/>
  <c r="L114" i="14" s="1"/>
  <c r="R122" i="14"/>
  <c r="R51" i="16"/>
  <c r="L123" i="16"/>
  <c r="T129" i="16"/>
  <c r="P26" i="18"/>
  <c r="Q26" i="18" s="1"/>
  <c r="L89" i="13"/>
  <c r="K99" i="13"/>
  <c r="L99" i="13" s="1"/>
  <c r="K106" i="13"/>
  <c r="L106" i="13" s="1"/>
  <c r="K109" i="13"/>
  <c r="L109" i="13" s="1"/>
  <c r="K112" i="13"/>
  <c r="L112" i="13" s="1"/>
  <c r="AU124" i="13"/>
  <c r="AV126" i="13"/>
  <c r="AU144" i="13"/>
  <c r="T145" i="13"/>
  <c r="AU147" i="13"/>
  <c r="AR31" i="14"/>
  <c r="K34" i="14"/>
  <c r="L34" i="14" s="1"/>
  <c r="AR35" i="14"/>
  <c r="T36" i="14"/>
  <c r="AS44" i="14"/>
  <c r="T59" i="14"/>
  <c r="T65" i="14"/>
  <c r="AS67" i="14"/>
  <c r="T68" i="14"/>
  <c r="K36" i="16"/>
  <c r="L36" i="16" s="1"/>
  <c r="AR33" i="16"/>
  <c r="K32" i="16"/>
  <c r="L32" i="16" s="1"/>
  <c r="AR29" i="16"/>
  <c r="K28" i="16"/>
  <c r="L28" i="16" s="1"/>
  <c r="AR36" i="16"/>
  <c r="K35" i="16"/>
  <c r="L35" i="16" s="1"/>
  <c r="AR32" i="16"/>
  <c r="K31" i="16"/>
  <c r="L31" i="16" s="1"/>
  <c r="AR28" i="16"/>
  <c r="K27" i="16"/>
  <c r="L27" i="16" s="1"/>
  <c r="AR35" i="16"/>
  <c r="K34" i="16"/>
  <c r="L34" i="16" s="1"/>
  <c r="AR31" i="16"/>
  <c r="K30" i="16"/>
  <c r="L30" i="16" s="1"/>
  <c r="AR27" i="16"/>
  <c r="AR34" i="16"/>
  <c r="K33" i="16"/>
  <c r="L33" i="16" s="1"/>
  <c r="AR30" i="16"/>
  <c r="K29" i="16"/>
  <c r="L29" i="16" s="1"/>
  <c r="R91" i="16"/>
  <c r="R82" i="17"/>
  <c r="AK91" i="13"/>
  <c r="T92" i="13"/>
  <c r="K94" i="13"/>
  <c r="L94" i="13" s="1"/>
  <c r="AK96" i="13"/>
  <c r="T97" i="13"/>
  <c r="AU113" i="13"/>
  <c r="T114" i="13"/>
  <c r="AU116" i="13"/>
  <c r="AU122" i="13"/>
  <c r="AV124" i="13"/>
  <c r="T127" i="13"/>
  <c r="K128" i="13"/>
  <c r="L128" i="13" s="1"/>
  <c r="AU138" i="13"/>
  <c r="T139" i="13"/>
  <c r="AU141" i="13"/>
  <c r="T142" i="13"/>
  <c r="AV144" i="13"/>
  <c r="AV147" i="13"/>
  <c r="K49" i="14"/>
  <c r="L49" i="14" s="1"/>
  <c r="AR52" i="14"/>
  <c r="T53" i="14"/>
  <c r="AS61" i="14"/>
  <c r="T62" i="14"/>
  <c r="AS64" i="14"/>
  <c r="K81" i="14"/>
  <c r="L81" i="14" s="1"/>
  <c r="K84" i="14"/>
  <c r="L84" i="14" s="1"/>
  <c r="K91" i="14"/>
  <c r="L91" i="14" s="1"/>
  <c r="K96" i="14"/>
  <c r="L96" i="14" s="1"/>
  <c r="AK98" i="14"/>
  <c r="L145" i="14"/>
  <c r="R26" i="16"/>
  <c r="O26" i="16"/>
  <c r="P26" i="16" s="1"/>
  <c r="Q26" i="16" s="1"/>
  <c r="AR37" i="16"/>
  <c r="R115" i="16"/>
  <c r="L125" i="16"/>
  <c r="AV107" i="13"/>
  <c r="AV110" i="13"/>
  <c r="T125" i="13"/>
  <c r="K126" i="13"/>
  <c r="L126" i="13" s="1"/>
  <c r="AU131" i="13"/>
  <c r="AR28" i="14"/>
  <c r="T33" i="14"/>
  <c r="AS47" i="14"/>
  <c r="E50" i="14"/>
  <c r="H49" i="14" s="1"/>
  <c r="I49" i="14" s="1"/>
  <c r="J49" i="14" s="1"/>
  <c r="K52" i="14"/>
  <c r="L52" i="14" s="1"/>
  <c r="AS73" i="14"/>
  <c r="T74" i="14"/>
  <c r="AR76" i="14"/>
  <c r="AR79" i="14"/>
  <c r="T80" i="14"/>
  <c r="AS82" i="14"/>
  <c r="T83" i="14"/>
  <c r="AK89" i="14"/>
  <c r="AL93" i="14"/>
  <c r="T140" i="14"/>
  <c r="T146" i="14"/>
  <c r="T143" i="14"/>
  <c r="T137" i="14"/>
  <c r="T142" i="14"/>
  <c r="T139" i="14"/>
  <c r="T145" i="14"/>
  <c r="T136" i="14"/>
  <c r="T141" i="14"/>
  <c r="T138" i="14"/>
  <c r="T147" i="14"/>
  <c r="T144" i="14"/>
  <c r="E67" i="16"/>
  <c r="H66" i="16" s="1"/>
  <c r="I66" i="16" s="1"/>
  <c r="J66" i="16" s="1"/>
  <c r="D81" i="16"/>
  <c r="R137" i="16"/>
  <c r="R110" i="17"/>
  <c r="R116" i="19"/>
  <c r="AK92" i="13"/>
  <c r="K95" i="13"/>
  <c r="L95" i="13" s="1"/>
  <c r="AK97" i="13"/>
  <c r="T98" i="13"/>
  <c r="K100" i="13"/>
  <c r="L100" i="13" s="1"/>
  <c r="T121" i="13"/>
  <c r="T123" i="13"/>
  <c r="K124" i="13"/>
  <c r="L124" i="13" s="1"/>
  <c r="AU129" i="13"/>
  <c r="AV131" i="13"/>
  <c r="K144" i="13"/>
  <c r="L144" i="13" s="1"/>
  <c r="K147" i="13"/>
  <c r="L147" i="13" s="1"/>
  <c r="T26" i="14"/>
  <c r="AR32" i="14"/>
  <c r="K35" i="14"/>
  <c r="L35" i="14" s="1"/>
  <c r="T37" i="14"/>
  <c r="E45" i="14"/>
  <c r="H44" i="14" s="1"/>
  <c r="I44" i="14" s="1"/>
  <c r="J44" i="14" s="1"/>
  <c r="AR50" i="14"/>
  <c r="T51" i="14"/>
  <c r="AS76" i="14"/>
  <c r="T77" i="14"/>
  <c r="AS79" i="14"/>
  <c r="K92" i="14"/>
  <c r="L92" i="14" s="1"/>
  <c r="K97" i="14"/>
  <c r="L97" i="14" s="1"/>
  <c r="E65" i="16"/>
  <c r="H64" i="16" s="1"/>
  <c r="I64" i="16" s="1"/>
  <c r="J64" i="16" s="1"/>
  <c r="D79" i="16"/>
  <c r="AS62" i="16"/>
  <c r="AS68" i="16"/>
  <c r="AS65" i="16"/>
  <c r="AS59" i="16"/>
  <c r="AS64" i="16"/>
  <c r="AS61" i="16"/>
  <c r="AS67" i="16"/>
  <c r="AS58" i="16"/>
  <c r="AS63" i="16"/>
  <c r="AS60" i="16"/>
  <c r="AS69" i="16"/>
  <c r="AS66" i="16"/>
  <c r="AL92" i="13"/>
  <c r="T93" i="13"/>
  <c r="AL97" i="13"/>
  <c r="K113" i="13"/>
  <c r="L113" i="13" s="1"/>
  <c r="K116" i="13"/>
  <c r="L116" i="13" s="1"/>
  <c r="K122" i="13"/>
  <c r="L122" i="13" s="1"/>
  <c r="AV129" i="13"/>
  <c r="T132" i="13"/>
  <c r="AU136" i="13"/>
  <c r="K138" i="13"/>
  <c r="L138" i="13" s="1"/>
  <c r="K141" i="13"/>
  <c r="L141" i="13" s="1"/>
  <c r="AU145" i="13"/>
  <c r="AR36" i="14"/>
  <c r="AR45" i="14"/>
  <c r="K47" i="14"/>
  <c r="L47" i="14" s="1"/>
  <c r="AS50" i="14"/>
  <c r="T66" i="14"/>
  <c r="T69" i="14"/>
  <c r="AK94" i="14"/>
  <c r="T95" i="14"/>
  <c r="AK99" i="14"/>
  <c r="T100" i="14"/>
  <c r="AU109" i="14"/>
  <c r="D62" i="16"/>
  <c r="E47" i="16"/>
  <c r="H46" i="16" s="1"/>
  <c r="I46" i="16" s="1"/>
  <c r="J46" i="16" s="1"/>
  <c r="E70" i="16"/>
  <c r="H69" i="16" s="1"/>
  <c r="I69" i="16" s="1"/>
  <c r="J69" i="16" s="1"/>
  <c r="D84" i="16"/>
  <c r="T89" i="13"/>
  <c r="AU105" i="13"/>
  <c r="K107" i="13"/>
  <c r="L107" i="13" s="1"/>
  <c r="K110" i="13"/>
  <c r="L110" i="13" s="1"/>
  <c r="AU114" i="13"/>
  <c r="AU127" i="13"/>
  <c r="T130" i="13"/>
  <c r="K131" i="13"/>
  <c r="L131" i="13" s="1"/>
  <c r="T137" i="13"/>
  <c r="AU139" i="13"/>
  <c r="AU142" i="13"/>
  <c r="T143" i="13"/>
  <c r="AV145" i="13"/>
  <c r="T146" i="13"/>
  <c r="T60" i="14"/>
  <c r="T63" i="14"/>
  <c r="AS65" i="14"/>
  <c r="AS68" i="14"/>
  <c r="K82" i="14"/>
  <c r="L82" i="14" s="1"/>
  <c r="AL94" i="14"/>
  <c r="AL99" i="14"/>
  <c r="R89" i="16"/>
  <c r="O89" i="16"/>
  <c r="R95" i="16"/>
  <c r="T131" i="16"/>
  <c r="T122" i="16"/>
  <c r="L127" i="16"/>
  <c r="T124" i="16"/>
  <c r="T126" i="16"/>
  <c r="T128" i="16"/>
  <c r="T130" i="16"/>
  <c r="T132" i="16"/>
  <c r="L124" i="16"/>
  <c r="T123" i="16"/>
  <c r="T121" i="16"/>
  <c r="T127" i="16"/>
  <c r="L130" i="16"/>
  <c r="E70" i="17"/>
  <c r="H69" i="17" s="1"/>
  <c r="I69" i="17" s="1"/>
  <c r="J69" i="17" s="1"/>
  <c r="D84" i="17"/>
  <c r="K91" i="13"/>
  <c r="L91" i="13" s="1"/>
  <c r="K96" i="13"/>
  <c r="L96" i="13" s="1"/>
  <c r="AK98" i="13"/>
  <c r="AV105" i="13"/>
  <c r="T106" i="13"/>
  <c r="AU108" i="13"/>
  <c r="AU111" i="13"/>
  <c r="T112" i="13"/>
  <c r="AV114" i="13"/>
  <c r="T115" i="13"/>
  <c r="AV127" i="13"/>
  <c r="AV139" i="13"/>
  <c r="T140" i="13"/>
  <c r="AV142" i="13"/>
  <c r="K28" i="14"/>
  <c r="L28" i="14" s="1"/>
  <c r="AR29" i="14"/>
  <c r="T30" i="14"/>
  <c r="T34" i="14"/>
  <c r="E48" i="14"/>
  <c r="H47" i="14" s="1"/>
  <c r="I47" i="14" s="1"/>
  <c r="J47" i="14" s="1"/>
  <c r="K50" i="14"/>
  <c r="L50" i="14" s="1"/>
  <c r="AR53" i="14"/>
  <c r="AS62" i="14"/>
  <c r="K76" i="14"/>
  <c r="L76" i="14" s="1"/>
  <c r="K79" i="14"/>
  <c r="L79" i="14" s="1"/>
  <c r="AK90" i="14"/>
  <c r="K93" i="14"/>
  <c r="L93" i="14" s="1"/>
  <c r="K98" i="14"/>
  <c r="L98" i="14" s="1"/>
  <c r="R121" i="14"/>
  <c r="O121" i="14"/>
  <c r="T34" i="16"/>
  <c r="T30" i="16"/>
  <c r="T37" i="16"/>
  <c r="T26" i="16"/>
  <c r="T33" i="16"/>
  <c r="T29" i="16"/>
  <c r="T36" i="16"/>
  <c r="T32" i="16"/>
  <c r="T28" i="16"/>
  <c r="T35" i="16"/>
  <c r="T31" i="16"/>
  <c r="E45" i="16"/>
  <c r="H44" i="16" s="1"/>
  <c r="I44" i="16" s="1"/>
  <c r="J44" i="16" s="1"/>
  <c r="D60" i="16"/>
  <c r="R108" i="16"/>
  <c r="L128" i="16"/>
  <c r="AK93" i="13"/>
  <c r="T94" i="13"/>
  <c r="AL98" i="13"/>
  <c r="T99" i="13"/>
  <c r="AU125" i="13"/>
  <c r="K129" i="13"/>
  <c r="L129" i="13" s="1"/>
  <c r="R122" i="16"/>
  <c r="R31" i="18"/>
  <c r="AK89" i="13"/>
  <c r="AL93" i="13"/>
  <c r="AU121" i="13"/>
  <c r="AU123" i="13"/>
  <c r="AV125" i="13"/>
  <c r="K136" i="13"/>
  <c r="L136" i="13" s="1"/>
  <c r="K145" i="13"/>
  <c r="L145" i="13" s="1"/>
  <c r="AR26" i="14"/>
  <c r="T27" i="14"/>
  <c r="AR37" i="14"/>
  <c r="AS43" i="14"/>
  <c r="T44" i="14"/>
  <c r="AS48" i="14"/>
  <c r="AS74" i="14"/>
  <c r="T75" i="14"/>
  <c r="AR77" i="14"/>
  <c r="AS80" i="14"/>
  <c r="AS83" i="14"/>
  <c r="K89" i="14"/>
  <c r="L89" i="14" s="1"/>
  <c r="AL95" i="14"/>
  <c r="AL100" i="14"/>
  <c r="R123" i="14"/>
  <c r="L138" i="14"/>
  <c r="R111" i="16"/>
  <c r="L126" i="16"/>
  <c r="AV142" i="16"/>
  <c r="AV147" i="16"/>
  <c r="AV144" i="16"/>
  <c r="AV140" i="16"/>
  <c r="AV146" i="16"/>
  <c r="AV143" i="16"/>
  <c r="AV137" i="16"/>
  <c r="AV141" i="16"/>
  <c r="AV136" i="16"/>
  <c r="AV145" i="16"/>
  <c r="AV139" i="16"/>
  <c r="AV138" i="16"/>
  <c r="T90" i="13"/>
  <c r="K92" i="13"/>
  <c r="L92" i="13" s="1"/>
  <c r="K97" i="13"/>
  <c r="L97" i="13" s="1"/>
  <c r="K105" i="13"/>
  <c r="L105" i="13" s="1"/>
  <c r="K114" i="13"/>
  <c r="L114" i="13" s="1"/>
  <c r="AV123" i="13"/>
  <c r="T126" i="13"/>
  <c r="K127" i="13"/>
  <c r="L127" i="13" s="1"/>
  <c r="AU132" i="13"/>
  <c r="K139" i="13"/>
  <c r="L139" i="13" s="1"/>
  <c r="K142" i="13"/>
  <c r="L142" i="13" s="1"/>
  <c r="AR51" i="14"/>
  <c r="K53" i="14"/>
  <c r="L53" i="14" s="1"/>
  <c r="T58" i="14"/>
  <c r="T67" i="14"/>
  <c r="K99" i="14"/>
  <c r="L99" i="14" s="1"/>
  <c r="T27" i="16"/>
  <c r="R115" i="17"/>
  <c r="AK94" i="13"/>
  <c r="T95" i="13"/>
  <c r="K108" i="13"/>
  <c r="L108" i="13" s="1"/>
  <c r="K111" i="13"/>
  <c r="L111" i="13" s="1"/>
  <c r="T124" i="13"/>
  <c r="K125" i="13"/>
  <c r="L125" i="13" s="1"/>
  <c r="AV132" i="13"/>
  <c r="AU137" i="13"/>
  <c r="AU143" i="13"/>
  <c r="T144" i="13"/>
  <c r="AU146" i="13"/>
  <c r="T147" i="13"/>
  <c r="K29" i="14"/>
  <c r="L29" i="14" s="1"/>
  <c r="T31" i="14"/>
  <c r="K48" i="14"/>
  <c r="L48" i="14" s="1"/>
  <c r="T52" i="14"/>
  <c r="T61" i="14"/>
  <c r="AS66" i="14"/>
  <c r="AS69" i="14"/>
  <c r="K83" i="14"/>
  <c r="L83" i="14" s="1"/>
  <c r="AK91" i="14"/>
  <c r="K94" i="14"/>
  <c r="L94" i="14" s="1"/>
  <c r="R128" i="14"/>
  <c r="L141" i="14"/>
  <c r="R96" i="16"/>
  <c r="O89" i="17"/>
  <c r="R89" i="17"/>
  <c r="AL94" i="13"/>
  <c r="AU106" i="13"/>
  <c r="AU112" i="13"/>
  <c r="T113" i="13"/>
  <c r="T138" i="13"/>
  <c r="AV143" i="13"/>
  <c r="AR30" i="14"/>
  <c r="K33" i="14"/>
  <c r="L33" i="14" s="1"/>
  <c r="K77" i="14"/>
  <c r="L77" i="14" s="1"/>
  <c r="D80" i="16"/>
  <c r="E66" i="16"/>
  <c r="H65" i="16" s="1"/>
  <c r="I65" i="16" s="1"/>
  <c r="J65" i="16" s="1"/>
  <c r="R90" i="16"/>
  <c r="R136" i="14"/>
  <c r="O136" i="14"/>
  <c r="E62" i="16"/>
  <c r="H61" i="16" s="1"/>
  <c r="I61" i="16" s="1"/>
  <c r="J61" i="16" s="1"/>
  <c r="D76" i="16"/>
  <c r="R47" i="16"/>
  <c r="E68" i="16"/>
  <c r="H67" i="16" s="1"/>
  <c r="I67" i="16" s="1"/>
  <c r="J67" i="16" s="1"/>
  <c r="D82" i="16"/>
  <c r="R65" i="16"/>
  <c r="R136" i="16"/>
  <c r="O136" i="16"/>
  <c r="AV123" i="14"/>
  <c r="T126" i="14"/>
  <c r="K127" i="14"/>
  <c r="L127" i="14" s="1"/>
  <c r="AU132" i="14"/>
  <c r="K139" i="14"/>
  <c r="L139" i="14" s="1"/>
  <c r="K142" i="14"/>
  <c r="L142" i="14" s="1"/>
  <c r="AS37" i="16"/>
  <c r="E46" i="16"/>
  <c r="H45" i="16" s="1"/>
  <c r="I45" i="16" s="1"/>
  <c r="J45" i="16" s="1"/>
  <c r="AR51" i="16"/>
  <c r="K53" i="16"/>
  <c r="L53" i="16" s="1"/>
  <c r="T58" i="16"/>
  <c r="D63" i="16"/>
  <c r="AR66" i="16"/>
  <c r="T67" i="16"/>
  <c r="AR69" i="16"/>
  <c r="AS77" i="16"/>
  <c r="K99" i="16"/>
  <c r="L99" i="16" s="1"/>
  <c r="K106" i="16"/>
  <c r="L106" i="16" s="1"/>
  <c r="K109" i="16"/>
  <c r="L109" i="16" s="1"/>
  <c r="K112" i="16"/>
  <c r="L112" i="16" s="1"/>
  <c r="AV126" i="16"/>
  <c r="T136" i="16"/>
  <c r="E65" i="17"/>
  <c r="H64" i="17" s="1"/>
  <c r="I64" i="17" s="1"/>
  <c r="J64" i="17" s="1"/>
  <c r="D79" i="17"/>
  <c r="E66" i="17"/>
  <c r="H65" i="17" s="1"/>
  <c r="I65" i="17" s="1"/>
  <c r="J65" i="17" s="1"/>
  <c r="R107" i="17"/>
  <c r="R77" i="18"/>
  <c r="T124" i="14"/>
  <c r="K125" i="14"/>
  <c r="L125" i="14" s="1"/>
  <c r="AU130" i="14"/>
  <c r="AV132" i="14"/>
  <c r="AU137" i="14"/>
  <c r="AU143" i="14"/>
  <c r="AU146" i="14"/>
  <c r="T42" i="16"/>
  <c r="K43" i="16"/>
  <c r="L43" i="16" s="1"/>
  <c r="K48" i="16"/>
  <c r="L48" i="16" s="1"/>
  <c r="AS51" i="16"/>
  <c r="T52" i="16"/>
  <c r="AR60" i="16"/>
  <c r="T61" i="16"/>
  <c r="AR63" i="16"/>
  <c r="T64" i="16"/>
  <c r="K83" i="16"/>
  <c r="L83" i="16" s="1"/>
  <c r="AK96" i="16"/>
  <c r="T97" i="16"/>
  <c r="AU113" i="16"/>
  <c r="T114" i="16"/>
  <c r="AU116" i="16"/>
  <c r="AV124" i="16"/>
  <c r="R66" i="17"/>
  <c r="R105" i="17"/>
  <c r="O105" i="17"/>
  <c r="O42" i="18"/>
  <c r="R42" i="18"/>
  <c r="T122" i="14"/>
  <c r="AV130" i="14"/>
  <c r="AV137" i="14"/>
  <c r="AU140" i="14"/>
  <c r="AV143" i="14"/>
  <c r="AV146" i="14"/>
  <c r="AR46" i="16"/>
  <c r="T47" i="16"/>
  <c r="K74" i="16"/>
  <c r="L74" i="16" s="1"/>
  <c r="K77" i="16"/>
  <c r="L77" i="16" s="1"/>
  <c r="K80" i="16"/>
  <c r="L80" i="16" s="1"/>
  <c r="AL91" i="16"/>
  <c r="AL96" i="16"/>
  <c r="AU107" i="16"/>
  <c r="AU110" i="16"/>
  <c r="T111" i="16"/>
  <c r="AV113" i="16"/>
  <c r="AV116" i="16"/>
  <c r="AV122" i="16"/>
  <c r="D77" i="17"/>
  <c r="E63" i="17"/>
  <c r="H62" i="17" s="1"/>
  <c r="I62" i="17" s="1"/>
  <c r="J62" i="17" s="1"/>
  <c r="R124" i="17"/>
  <c r="R144" i="17"/>
  <c r="AV109" i="14"/>
  <c r="AV128" i="14"/>
  <c r="T131" i="14"/>
  <c r="K132" i="14"/>
  <c r="L132" i="14" s="1"/>
  <c r="K146" i="14"/>
  <c r="L146" i="14" s="1"/>
  <c r="E44" i="16"/>
  <c r="H43" i="16" s="1"/>
  <c r="I43" i="16" s="1"/>
  <c r="J43" i="16" s="1"/>
  <c r="K46" i="16"/>
  <c r="L46" i="16" s="1"/>
  <c r="AR49" i="16"/>
  <c r="T50" i="16"/>
  <c r="K66" i="16"/>
  <c r="L66" i="16" s="1"/>
  <c r="K69" i="16"/>
  <c r="L69" i="16" s="1"/>
  <c r="AR75" i="16"/>
  <c r="T76" i="16"/>
  <c r="AR78" i="16"/>
  <c r="T79" i="16"/>
  <c r="AS81" i="16"/>
  <c r="AS84" i="16"/>
  <c r="K100" i="16"/>
  <c r="L100" i="16" s="1"/>
  <c r="AV131" i="16"/>
  <c r="K145" i="16"/>
  <c r="L145" i="16" s="1"/>
  <c r="AU145" i="16"/>
  <c r="K141" i="16"/>
  <c r="L141" i="16" s="1"/>
  <c r="K147" i="16"/>
  <c r="L147" i="16" s="1"/>
  <c r="K144" i="16"/>
  <c r="L144" i="16" s="1"/>
  <c r="AU141" i="16"/>
  <c r="AU147" i="16"/>
  <c r="AU144" i="16"/>
  <c r="K143" i="16"/>
  <c r="L143" i="16" s="1"/>
  <c r="AU140" i="16"/>
  <c r="AU146" i="16"/>
  <c r="AU143" i="16"/>
  <c r="R46" i="17"/>
  <c r="R34" i="18"/>
  <c r="AU126" i="14"/>
  <c r="T129" i="14"/>
  <c r="K130" i="14"/>
  <c r="L130" i="14" s="1"/>
  <c r="K137" i="14"/>
  <c r="L137" i="14" s="1"/>
  <c r="K140" i="14"/>
  <c r="L140" i="14" s="1"/>
  <c r="K143" i="14"/>
  <c r="L143" i="14" s="1"/>
  <c r="AR44" i="16"/>
  <c r="T45" i="16"/>
  <c r="AS49" i="16"/>
  <c r="D58" i="16"/>
  <c r="K60" i="16"/>
  <c r="L60" i="16" s="1"/>
  <c r="K63" i="16"/>
  <c r="L63" i="16" s="1"/>
  <c r="AR67" i="16"/>
  <c r="AS78" i="16"/>
  <c r="AL97" i="16"/>
  <c r="K113" i="16"/>
  <c r="L113" i="16" s="1"/>
  <c r="K116" i="16"/>
  <c r="L116" i="16" s="1"/>
  <c r="AV129" i="16"/>
  <c r="AU136" i="16"/>
  <c r="K138" i="16"/>
  <c r="L138" i="16" s="1"/>
  <c r="T143" i="16"/>
  <c r="R53" i="17"/>
  <c r="R114" i="17"/>
  <c r="O28" i="18"/>
  <c r="P28" i="18" s="1"/>
  <c r="Q28" i="18" s="1"/>
  <c r="S28" i="18" s="1"/>
  <c r="U28" i="18" s="1"/>
  <c r="AQ28" i="18" s="1"/>
  <c r="AU28" i="18" s="1"/>
  <c r="R32" i="18"/>
  <c r="R113" i="19"/>
  <c r="AU124" i="14"/>
  <c r="AV126" i="14"/>
  <c r="AU144" i="14"/>
  <c r="AU147" i="14"/>
  <c r="AS44" i="16"/>
  <c r="T59" i="16"/>
  <c r="AR61" i="16"/>
  <c r="AR64" i="16"/>
  <c r="T65" i="16"/>
  <c r="T68" i="16"/>
  <c r="T89" i="16"/>
  <c r="AU105" i="16"/>
  <c r="K107" i="16"/>
  <c r="L107" i="16" s="1"/>
  <c r="K110" i="16"/>
  <c r="L110" i="16" s="1"/>
  <c r="AU114" i="16"/>
  <c r="K131" i="16"/>
  <c r="L131" i="16" s="1"/>
  <c r="D74" i="17"/>
  <c r="E60" i="17"/>
  <c r="H59" i="17" s="1"/>
  <c r="I59" i="17" s="1"/>
  <c r="J59" i="17" s="1"/>
  <c r="E68" i="17"/>
  <c r="H67" i="17" s="1"/>
  <c r="I67" i="17" s="1"/>
  <c r="J67" i="17" s="1"/>
  <c r="D82" i="17"/>
  <c r="K143" i="17"/>
  <c r="L143" i="17" s="1"/>
  <c r="K140" i="17"/>
  <c r="L140" i="17" s="1"/>
  <c r="K137" i="17"/>
  <c r="L137" i="17" s="1"/>
  <c r="K146" i="17"/>
  <c r="L146" i="17" s="1"/>
  <c r="AU140" i="17"/>
  <c r="AU146" i="17"/>
  <c r="AU143" i="17"/>
  <c r="AU137" i="17"/>
  <c r="K142" i="17"/>
  <c r="L142" i="17" s="1"/>
  <c r="K139" i="17"/>
  <c r="L139" i="17" s="1"/>
  <c r="K145" i="17"/>
  <c r="L145" i="17" s="1"/>
  <c r="K136" i="17"/>
  <c r="L136" i="17" s="1"/>
  <c r="AU142" i="17"/>
  <c r="AU139" i="17"/>
  <c r="AU145" i="17"/>
  <c r="K141" i="17"/>
  <c r="L141" i="17" s="1"/>
  <c r="K138" i="17"/>
  <c r="L138" i="17" s="1"/>
  <c r="AU136" i="17"/>
  <c r="AU141" i="17"/>
  <c r="AU138" i="17"/>
  <c r="D80" i="19"/>
  <c r="E66" i="19"/>
  <c r="H65" i="19" s="1"/>
  <c r="I65" i="19" s="1"/>
  <c r="J65" i="19" s="1"/>
  <c r="R64" i="19"/>
  <c r="T53" i="16"/>
  <c r="K81" i="16"/>
  <c r="L81" i="16" s="1"/>
  <c r="K84" i="16"/>
  <c r="L84" i="16" s="1"/>
  <c r="AV127" i="16"/>
  <c r="E81" i="17"/>
  <c r="H80" i="17" s="1"/>
  <c r="I80" i="17" s="1"/>
  <c r="J80" i="17" s="1"/>
  <c r="D96" i="17"/>
  <c r="R112" i="17"/>
  <c r="R147" i="17"/>
  <c r="R27" i="19"/>
  <c r="R47" i="19"/>
  <c r="AV113" i="14"/>
  <c r="AV116" i="14"/>
  <c r="AV122" i="14"/>
  <c r="AV138" i="14"/>
  <c r="AV141" i="14"/>
  <c r="AS42" i="16"/>
  <c r="T43" i="16"/>
  <c r="K44" i="16"/>
  <c r="L44" i="16" s="1"/>
  <c r="AR47" i="16"/>
  <c r="T48" i="16"/>
  <c r="AS52" i="16"/>
  <c r="AR73" i="16"/>
  <c r="K75" i="16"/>
  <c r="L75" i="16" s="1"/>
  <c r="K78" i="16"/>
  <c r="L78" i="16" s="1"/>
  <c r="AR82" i="16"/>
  <c r="AK93" i="16"/>
  <c r="T94" i="16"/>
  <c r="AL98" i="16"/>
  <c r="T99" i="16"/>
  <c r="AV108" i="16"/>
  <c r="T109" i="16"/>
  <c r="AV111" i="16"/>
  <c r="AU125" i="16"/>
  <c r="K129" i="16"/>
  <c r="L129" i="16" s="1"/>
  <c r="K146" i="16"/>
  <c r="L146" i="16" s="1"/>
  <c r="R99" i="17"/>
  <c r="R106" i="17"/>
  <c r="R109" i="17"/>
  <c r="R127" i="17"/>
  <c r="AV110" i="14"/>
  <c r="T125" i="14"/>
  <c r="K126" i="14"/>
  <c r="L126" i="14" s="1"/>
  <c r="AU131" i="14"/>
  <c r="AS47" i="16"/>
  <c r="E50" i="16"/>
  <c r="H49" i="16" s="1"/>
  <c r="I49" i="16" s="1"/>
  <c r="J49" i="16" s="1"/>
  <c r="K52" i="16"/>
  <c r="L52" i="16" s="1"/>
  <c r="K58" i="16"/>
  <c r="L58" i="16" s="1"/>
  <c r="K67" i="16"/>
  <c r="L67" i="16" s="1"/>
  <c r="D68" i="16"/>
  <c r="AS73" i="16"/>
  <c r="T74" i="16"/>
  <c r="AR76" i="16"/>
  <c r="AR79" i="16"/>
  <c r="T80" i="16"/>
  <c r="AS82" i="16"/>
  <c r="T83" i="16"/>
  <c r="AL93" i="16"/>
  <c r="AV125" i="16"/>
  <c r="T140" i="16"/>
  <c r="T142" i="16"/>
  <c r="T145" i="16"/>
  <c r="T141" i="16"/>
  <c r="T147" i="16"/>
  <c r="T144" i="16"/>
  <c r="K140" i="16"/>
  <c r="L140" i="16" s="1"/>
  <c r="T146" i="16"/>
  <c r="E62" i="17"/>
  <c r="H61" i="17" s="1"/>
  <c r="I61" i="17" s="1"/>
  <c r="J61" i="17" s="1"/>
  <c r="D76" i="17"/>
  <c r="R90" i="18"/>
  <c r="T121" i="14"/>
  <c r="T123" i="14"/>
  <c r="K124" i="14"/>
  <c r="L124" i="14" s="1"/>
  <c r="AU129" i="14"/>
  <c r="AV131" i="14"/>
  <c r="K144" i="14"/>
  <c r="L144" i="14" s="1"/>
  <c r="K147" i="14"/>
  <c r="L147" i="14" s="1"/>
  <c r="AS28" i="16"/>
  <c r="K42" i="16"/>
  <c r="L42" i="16" s="1"/>
  <c r="AR50" i="16"/>
  <c r="T51" i="16"/>
  <c r="K61" i="16"/>
  <c r="L61" i="16" s="1"/>
  <c r="K64" i="16"/>
  <c r="L64" i="16" s="1"/>
  <c r="AS76" i="16"/>
  <c r="T77" i="16"/>
  <c r="AL89" i="16"/>
  <c r="T90" i="16"/>
  <c r="K92" i="16"/>
  <c r="L92" i="16" s="1"/>
  <c r="K97" i="16"/>
  <c r="L97" i="16" s="1"/>
  <c r="K105" i="16"/>
  <c r="L105" i="16" s="1"/>
  <c r="K114" i="16"/>
  <c r="L114" i="16" s="1"/>
  <c r="AV121" i="16"/>
  <c r="AV123" i="16"/>
  <c r="K139" i="16"/>
  <c r="L139" i="16" s="1"/>
  <c r="O73" i="17"/>
  <c r="R73" i="17"/>
  <c r="R83" i="18"/>
  <c r="R52" i="19"/>
  <c r="AV129" i="14"/>
  <c r="T132" i="14"/>
  <c r="AU145" i="14"/>
  <c r="AV132" i="16"/>
  <c r="R35" i="18"/>
  <c r="E63" i="18"/>
  <c r="H62" i="18" s="1"/>
  <c r="I62" i="18" s="1"/>
  <c r="J62" i="18" s="1"/>
  <c r="D77" i="18"/>
  <c r="AU127" i="14"/>
  <c r="T130" i="14"/>
  <c r="K131" i="14"/>
  <c r="L131" i="14" s="1"/>
  <c r="AV136" i="14"/>
  <c r="AU139" i="14"/>
  <c r="AV145" i="14"/>
  <c r="AS36" i="16"/>
  <c r="AS45" i="16"/>
  <c r="T46" i="16"/>
  <c r="AR62" i="16"/>
  <c r="K73" i="16"/>
  <c r="L73" i="16" s="1"/>
  <c r="K82" i="16"/>
  <c r="L82" i="16" s="1"/>
  <c r="AL99" i="16"/>
  <c r="AU112" i="16"/>
  <c r="AU115" i="16"/>
  <c r="AV130" i="16"/>
  <c r="R142" i="16"/>
  <c r="R95" i="17"/>
  <c r="O27" i="18"/>
  <c r="P27" i="18" s="1"/>
  <c r="Q27" i="18" s="1"/>
  <c r="S27" i="18" s="1"/>
  <c r="R33" i="18"/>
  <c r="R44" i="19"/>
  <c r="AV114" i="14"/>
  <c r="AV139" i="14"/>
  <c r="K50" i="16"/>
  <c r="L50" i="16" s="1"/>
  <c r="AR53" i="16"/>
  <c r="K76" i="16"/>
  <c r="L76" i="16" s="1"/>
  <c r="K79" i="16"/>
  <c r="L79" i="16" s="1"/>
  <c r="AK90" i="16"/>
  <c r="K93" i="16"/>
  <c r="L93" i="16" s="1"/>
  <c r="K98" i="16"/>
  <c r="L98" i="16" s="1"/>
  <c r="AV106" i="16"/>
  <c r="T107" i="16"/>
  <c r="AV112" i="16"/>
  <c r="AV115" i="16"/>
  <c r="R42" i="17"/>
  <c r="O42" i="17"/>
  <c r="P42" i="17" s="1"/>
  <c r="Q42" i="17" s="1"/>
  <c r="S42" i="17" s="1"/>
  <c r="U42" i="17" s="1"/>
  <c r="AQ42" i="17" s="1"/>
  <c r="E53" i="17"/>
  <c r="H52" i="17" s="1"/>
  <c r="I52" i="17" s="1"/>
  <c r="J52" i="17" s="1"/>
  <c r="D68" i="17"/>
  <c r="E61" i="17"/>
  <c r="H60" i="17" s="1"/>
  <c r="I60" i="17" s="1"/>
  <c r="J60" i="17" s="1"/>
  <c r="D75" i="17"/>
  <c r="R100" i="17"/>
  <c r="R62" i="19"/>
  <c r="AU125" i="14"/>
  <c r="AR43" i="16"/>
  <c r="K45" i="16"/>
  <c r="L45" i="16" s="1"/>
  <c r="AR74" i="16"/>
  <c r="AR80" i="16"/>
  <c r="T81" i="16"/>
  <c r="T91" i="16"/>
  <c r="AK95" i="16"/>
  <c r="E67" i="17"/>
  <c r="H66" i="17" s="1"/>
  <c r="I66" i="17" s="1"/>
  <c r="J66" i="17" s="1"/>
  <c r="D81" i="17"/>
  <c r="K65" i="17"/>
  <c r="L65" i="17" s="1"/>
  <c r="K62" i="17"/>
  <c r="L62" i="17" s="1"/>
  <c r="K59" i="17"/>
  <c r="L59" i="17" s="1"/>
  <c r="K68" i="17"/>
  <c r="L68" i="17" s="1"/>
  <c r="AR62" i="17"/>
  <c r="AR68" i="17"/>
  <c r="AR65" i="17"/>
  <c r="AR59" i="17"/>
  <c r="K64" i="17"/>
  <c r="L64" i="17" s="1"/>
  <c r="K61" i="17"/>
  <c r="L61" i="17" s="1"/>
  <c r="K67" i="17"/>
  <c r="L67" i="17" s="1"/>
  <c r="K58" i="17"/>
  <c r="L58" i="17" s="1"/>
  <c r="AR64" i="17"/>
  <c r="AR61" i="17"/>
  <c r="AR67" i="17"/>
  <c r="K63" i="17"/>
  <c r="L63" i="17" s="1"/>
  <c r="K60" i="17"/>
  <c r="L60" i="17" s="1"/>
  <c r="AR58" i="17"/>
  <c r="AR63" i="17"/>
  <c r="AR60" i="17"/>
  <c r="E64" i="17"/>
  <c r="H63" i="17" s="1"/>
  <c r="I63" i="17" s="1"/>
  <c r="J63" i="17" s="1"/>
  <c r="D78" i="17"/>
  <c r="AV109" i="17"/>
  <c r="AV115" i="17"/>
  <c r="AV112" i="17"/>
  <c r="AV106" i="17"/>
  <c r="AV111" i="17"/>
  <c r="AV108" i="17"/>
  <c r="AV114" i="17"/>
  <c r="AV105" i="17"/>
  <c r="AV110" i="17"/>
  <c r="AV107" i="17"/>
  <c r="AV116" i="17"/>
  <c r="AV113" i="17"/>
  <c r="R51" i="18"/>
  <c r="K29" i="17"/>
  <c r="L29" i="17" s="1"/>
  <c r="T31" i="17"/>
  <c r="T35" i="17"/>
  <c r="K43" i="17"/>
  <c r="L43" i="17" s="1"/>
  <c r="K48" i="17"/>
  <c r="L48" i="17" s="1"/>
  <c r="AS51" i="17"/>
  <c r="T52" i="17"/>
  <c r="T61" i="17"/>
  <c r="T64" i="17"/>
  <c r="AS66" i="17"/>
  <c r="AS69" i="17"/>
  <c r="K83" i="17"/>
  <c r="L83" i="17" s="1"/>
  <c r="AK91" i="17"/>
  <c r="T92" i="17"/>
  <c r="K94" i="17"/>
  <c r="L94" i="17" s="1"/>
  <c r="AK96" i="17"/>
  <c r="T97" i="17"/>
  <c r="T105" i="17"/>
  <c r="AU113" i="17"/>
  <c r="T114" i="17"/>
  <c r="AU116" i="17"/>
  <c r="AU122" i="17"/>
  <c r="AV124" i="17"/>
  <c r="K128" i="17"/>
  <c r="L128" i="17" s="1"/>
  <c r="T142" i="17"/>
  <c r="R59" i="18"/>
  <c r="R61" i="18"/>
  <c r="R110" i="18"/>
  <c r="D91" i="19"/>
  <c r="E76" i="19"/>
  <c r="H75" i="19" s="1"/>
  <c r="I75" i="19" s="1"/>
  <c r="J75" i="19" s="1"/>
  <c r="R83" i="19"/>
  <c r="R122" i="19"/>
  <c r="AR30" i="17"/>
  <c r="K33" i="17"/>
  <c r="L33" i="17" s="1"/>
  <c r="AR34" i="17"/>
  <c r="AR46" i="17"/>
  <c r="T47" i="17"/>
  <c r="AS60" i="17"/>
  <c r="AS63" i="17"/>
  <c r="K74" i="17"/>
  <c r="L74" i="17" s="1"/>
  <c r="K77" i="17"/>
  <c r="L77" i="17" s="1"/>
  <c r="K80" i="17"/>
  <c r="L80" i="17" s="1"/>
  <c r="AL91" i="17"/>
  <c r="AL96" i="17"/>
  <c r="AU107" i="17"/>
  <c r="T108" i="17"/>
  <c r="AU110" i="17"/>
  <c r="T111" i="17"/>
  <c r="AV122" i="17"/>
  <c r="R26" i="18"/>
  <c r="AS37" i="18"/>
  <c r="AS36" i="18"/>
  <c r="AS35" i="18"/>
  <c r="K37" i="18"/>
  <c r="L37" i="18" s="1"/>
  <c r="R74" i="18"/>
  <c r="R142" i="18"/>
  <c r="K26" i="17"/>
  <c r="L26" i="17" s="1"/>
  <c r="AS30" i="17"/>
  <c r="AS34" i="17"/>
  <c r="K37" i="17"/>
  <c r="L37" i="17" s="1"/>
  <c r="AS46" i="17"/>
  <c r="E49" i="17"/>
  <c r="H48" i="17" s="1"/>
  <c r="I48" i="17" s="1"/>
  <c r="J48" i="17" s="1"/>
  <c r="K51" i="17"/>
  <c r="L51" i="17" s="1"/>
  <c r="T73" i="17"/>
  <c r="AR81" i="17"/>
  <c r="T82" i="17"/>
  <c r="AR84" i="17"/>
  <c r="K90" i="17"/>
  <c r="L90" i="17" s="1"/>
  <c r="K126" i="17"/>
  <c r="L126" i="17" s="1"/>
  <c r="AU131" i="17"/>
  <c r="T33" i="18"/>
  <c r="K36" i="18"/>
  <c r="L36" i="18" s="1"/>
  <c r="AS51" i="18"/>
  <c r="AS48" i="18"/>
  <c r="AS43" i="18"/>
  <c r="AS53" i="18"/>
  <c r="AS45" i="18"/>
  <c r="AS50" i="18"/>
  <c r="AS47" i="18"/>
  <c r="AS52" i="18"/>
  <c r="AS42" i="18"/>
  <c r="AS49" i="18"/>
  <c r="D100" i="18"/>
  <c r="E85" i="18"/>
  <c r="H84" i="18" s="1"/>
  <c r="I84" i="18" s="1"/>
  <c r="J84" i="18" s="1"/>
  <c r="R58" i="19"/>
  <c r="O58" i="19"/>
  <c r="AS27" i="17"/>
  <c r="K30" i="17"/>
  <c r="L30" i="17" s="1"/>
  <c r="T32" i="17"/>
  <c r="AR44" i="17"/>
  <c r="T45" i="17"/>
  <c r="AS49" i="17"/>
  <c r="D58" i="17"/>
  <c r="AS75" i="17"/>
  <c r="AS78" i="17"/>
  <c r="AL92" i="17"/>
  <c r="T93" i="17"/>
  <c r="AL97" i="17"/>
  <c r="K113" i="17"/>
  <c r="L113" i="17" s="1"/>
  <c r="K116" i="17"/>
  <c r="L116" i="17" s="1"/>
  <c r="K122" i="17"/>
  <c r="L122" i="17" s="1"/>
  <c r="AV129" i="17"/>
  <c r="T132" i="17"/>
  <c r="AS32" i="18"/>
  <c r="T37" i="18"/>
  <c r="E65" i="18"/>
  <c r="H64" i="18" s="1"/>
  <c r="I64" i="18" s="1"/>
  <c r="J64" i="18" s="1"/>
  <c r="D79" i="18"/>
  <c r="R127" i="18"/>
  <c r="R131" i="18"/>
  <c r="R65" i="31"/>
  <c r="AR31" i="17"/>
  <c r="K34" i="17"/>
  <c r="L34" i="17" s="1"/>
  <c r="AR35" i="17"/>
  <c r="T36" i="17"/>
  <c r="AS44" i="17"/>
  <c r="T59" i="17"/>
  <c r="T65" i="17"/>
  <c r="AS67" i="17"/>
  <c r="T68" i="17"/>
  <c r="AU114" i="17"/>
  <c r="AU127" i="17"/>
  <c r="K131" i="17"/>
  <c r="L131" i="17" s="1"/>
  <c r="R145" i="18"/>
  <c r="E83" i="19"/>
  <c r="H82" i="19" s="1"/>
  <c r="I82" i="19" s="1"/>
  <c r="J82" i="19" s="1"/>
  <c r="D98" i="19"/>
  <c r="R110" i="19"/>
  <c r="R77" i="31"/>
  <c r="AS31" i="17"/>
  <c r="AS35" i="17"/>
  <c r="AR42" i="17"/>
  <c r="AU42" i="17" s="1"/>
  <c r="E47" i="17"/>
  <c r="H46" i="17" s="1"/>
  <c r="I46" i="17" s="1"/>
  <c r="J46" i="17" s="1"/>
  <c r="K49" i="17"/>
  <c r="L49" i="17" s="1"/>
  <c r="AR52" i="17"/>
  <c r="T53" i="17"/>
  <c r="AS61" i="17"/>
  <c r="T62" i="17"/>
  <c r="AS64" i="17"/>
  <c r="K81" i="17"/>
  <c r="L81" i="17" s="1"/>
  <c r="K84" i="17"/>
  <c r="L84" i="17" s="1"/>
  <c r="K91" i="17"/>
  <c r="L91" i="17" s="1"/>
  <c r="K96" i="17"/>
  <c r="L96" i="17" s="1"/>
  <c r="AK98" i="17"/>
  <c r="T106" i="17"/>
  <c r="AU108" i="17"/>
  <c r="AU111" i="17"/>
  <c r="T112" i="17"/>
  <c r="T115" i="17"/>
  <c r="AV127" i="17"/>
  <c r="T34" i="18"/>
  <c r="E44" i="19"/>
  <c r="H43" i="19" s="1"/>
  <c r="I43" i="19" s="1"/>
  <c r="J43" i="19" s="1"/>
  <c r="D59" i="19"/>
  <c r="R46" i="19"/>
  <c r="K27" i="17"/>
  <c r="L27" i="17" s="1"/>
  <c r="T29" i="17"/>
  <c r="K44" i="17"/>
  <c r="L44" i="17" s="1"/>
  <c r="AR47" i="17"/>
  <c r="T48" i="17"/>
  <c r="AS52" i="17"/>
  <c r="AR73" i="17"/>
  <c r="K75" i="17"/>
  <c r="L75" i="17" s="1"/>
  <c r="K78" i="17"/>
  <c r="L78" i="17" s="1"/>
  <c r="AR82" i="17"/>
  <c r="AK93" i="17"/>
  <c r="AL98" i="17"/>
  <c r="T99" i="17"/>
  <c r="T109" i="17"/>
  <c r="AU125" i="17"/>
  <c r="K129" i="17"/>
  <c r="L129" i="17" s="1"/>
  <c r="R136" i="18"/>
  <c r="O136" i="18"/>
  <c r="AR28" i="17"/>
  <c r="T33" i="17"/>
  <c r="AS47" i="17"/>
  <c r="E50" i="17"/>
  <c r="H49" i="17" s="1"/>
  <c r="I49" i="17" s="1"/>
  <c r="J49" i="17" s="1"/>
  <c r="K52" i="17"/>
  <c r="L52" i="17" s="1"/>
  <c r="AS73" i="17"/>
  <c r="T74" i="17"/>
  <c r="AR76" i="17"/>
  <c r="AR79" i="17"/>
  <c r="T80" i="17"/>
  <c r="AS82" i="17"/>
  <c r="T83" i="17"/>
  <c r="AK89" i="17"/>
  <c r="AL93" i="17"/>
  <c r="AU121" i="17"/>
  <c r="AU123" i="17"/>
  <c r="AV125" i="17"/>
  <c r="AR26" i="18"/>
  <c r="T27" i="18"/>
  <c r="AS33" i="18"/>
  <c r="AS77" i="18"/>
  <c r="AS83" i="18"/>
  <c r="AS80" i="18"/>
  <c r="AS74" i="18"/>
  <c r="AS79" i="18"/>
  <c r="AS76" i="18"/>
  <c r="AS82" i="18"/>
  <c r="AS73" i="18"/>
  <c r="AS78" i="18"/>
  <c r="AS75" i="18"/>
  <c r="AS84" i="18"/>
  <c r="AS81" i="18"/>
  <c r="R53" i="19"/>
  <c r="T67" i="19"/>
  <c r="T62" i="19"/>
  <c r="T59" i="19"/>
  <c r="T66" i="19"/>
  <c r="T65" i="19"/>
  <c r="T61" i="19"/>
  <c r="T58" i="19"/>
  <c r="T64" i="19"/>
  <c r="T63" i="19"/>
  <c r="T69" i="19"/>
  <c r="D66" i="19"/>
  <c r="R53" i="31"/>
  <c r="K31" i="17"/>
  <c r="L31" i="17" s="1"/>
  <c r="AR32" i="17"/>
  <c r="K35" i="17"/>
  <c r="L35" i="17" s="1"/>
  <c r="T37" i="17"/>
  <c r="AR50" i="17"/>
  <c r="T51" i="17"/>
  <c r="T77" i="17"/>
  <c r="K92" i="17"/>
  <c r="L92" i="17" s="1"/>
  <c r="K97" i="17"/>
  <c r="L97" i="17" s="1"/>
  <c r="E60" i="18"/>
  <c r="H59" i="18" s="1"/>
  <c r="I59" i="18" s="1"/>
  <c r="J59" i="18" s="1"/>
  <c r="D74" i="18"/>
  <c r="R80" i="18"/>
  <c r="AS32" i="17"/>
  <c r="AR36" i="17"/>
  <c r="AR45" i="17"/>
  <c r="K47" i="17"/>
  <c r="L47" i="17" s="1"/>
  <c r="AS50" i="17"/>
  <c r="T66" i="17"/>
  <c r="AK94" i="17"/>
  <c r="T95" i="17"/>
  <c r="AK99" i="17"/>
  <c r="T100" i="17"/>
  <c r="K108" i="17"/>
  <c r="L108" i="17" s="1"/>
  <c r="K111" i="17"/>
  <c r="L111" i="17" s="1"/>
  <c r="T124" i="17"/>
  <c r="K125" i="17"/>
  <c r="L125" i="17" s="1"/>
  <c r="AU130" i="17"/>
  <c r="AV132" i="17"/>
  <c r="T144" i="17"/>
  <c r="K29" i="18"/>
  <c r="L29" i="18" s="1"/>
  <c r="T31" i="18"/>
  <c r="T35" i="18"/>
  <c r="R58" i="18"/>
  <c r="O58" i="18"/>
  <c r="R105" i="18"/>
  <c r="O105" i="18"/>
  <c r="R107" i="18"/>
  <c r="R146" i="18"/>
  <c r="AS35" i="19"/>
  <c r="AS31" i="19"/>
  <c r="AS27" i="19"/>
  <c r="AS34" i="19"/>
  <c r="AS30" i="19"/>
  <c r="AS37" i="19"/>
  <c r="AS26" i="19"/>
  <c r="AS33" i="19"/>
  <c r="AS29" i="19"/>
  <c r="AS32" i="19"/>
  <c r="AS28" i="19"/>
  <c r="D61" i="19"/>
  <c r="E46" i="19"/>
  <c r="H45" i="19" s="1"/>
  <c r="I45" i="19" s="1"/>
  <c r="J45" i="19" s="1"/>
  <c r="D64" i="19"/>
  <c r="E49" i="19"/>
  <c r="H48" i="19" s="1"/>
  <c r="I48" i="19" s="1"/>
  <c r="J48" i="19" s="1"/>
  <c r="L59" i="19"/>
  <c r="D62" i="31"/>
  <c r="E47" i="31"/>
  <c r="H46" i="31" s="1"/>
  <c r="I46" i="31" s="1"/>
  <c r="J46" i="31" s="1"/>
  <c r="T116" i="17"/>
  <c r="R126" i="18"/>
  <c r="D73" i="19"/>
  <c r="E59" i="19"/>
  <c r="H58" i="19" s="1"/>
  <c r="I58" i="19" s="1"/>
  <c r="J58" i="19" s="1"/>
  <c r="R74" i="19"/>
  <c r="K28" i="17"/>
  <c r="L28" i="17" s="1"/>
  <c r="AR29" i="17"/>
  <c r="T30" i="17"/>
  <c r="K50" i="17"/>
  <c r="L50" i="17" s="1"/>
  <c r="AR53" i="17"/>
  <c r="K76" i="17"/>
  <c r="L76" i="17" s="1"/>
  <c r="K79" i="17"/>
  <c r="L79" i="17" s="1"/>
  <c r="AK90" i="17"/>
  <c r="K93" i="17"/>
  <c r="L93" i="17" s="1"/>
  <c r="K98" i="17"/>
  <c r="L98" i="17" s="1"/>
  <c r="T107" i="17"/>
  <c r="AU109" i="17"/>
  <c r="K121" i="17"/>
  <c r="L121" i="17" s="1"/>
  <c r="K123" i="17"/>
  <c r="L123" i="17" s="1"/>
  <c r="AU128" i="17"/>
  <c r="AS30" i="18"/>
  <c r="AS34" i="18"/>
  <c r="D65" i="18"/>
  <c r="E50" i="18"/>
  <c r="H49" i="18" s="1"/>
  <c r="I49" i="18" s="1"/>
  <c r="J49" i="18" s="1"/>
  <c r="AS29" i="17"/>
  <c r="K32" i="17"/>
  <c r="L32" i="17" s="1"/>
  <c r="AR33" i="17"/>
  <c r="K36" i="17"/>
  <c r="L36" i="17" s="1"/>
  <c r="AR43" i="17"/>
  <c r="K45" i="17"/>
  <c r="L45" i="17" s="1"/>
  <c r="AS53" i="17"/>
  <c r="AR74" i="17"/>
  <c r="AR80" i="17"/>
  <c r="T81" i="17"/>
  <c r="AR83" i="17"/>
  <c r="T84" i="17"/>
  <c r="AL90" i="17"/>
  <c r="T91" i="17"/>
  <c r="AK95" i="17"/>
  <c r="AK100" i="17"/>
  <c r="K132" i="17"/>
  <c r="L132" i="17" s="1"/>
  <c r="E43" i="18"/>
  <c r="H42" i="18" s="1"/>
  <c r="I42" i="18" s="1"/>
  <c r="J42" i="18" s="1"/>
  <c r="D58" i="18"/>
  <c r="D63" i="18"/>
  <c r="E48" i="18"/>
  <c r="H47" i="18" s="1"/>
  <c r="I47" i="18" s="1"/>
  <c r="J47" i="18" s="1"/>
  <c r="R139" i="18"/>
  <c r="D83" i="19"/>
  <c r="E69" i="19"/>
  <c r="H68" i="19" s="1"/>
  <c r="I68" i="19" s="1"/>
  <c r="J68" i="19" s="1"/>
  <c r="AR26" i="17"/>
  <c r="E51" i="17"/>
  <c r="H50" i="17" s="1"/>
  <c r="I50" i="17" s="1"/>
  <c r="J50" i="17" s="1"/>
  <c r="AS74" i="17"/>
  <c r="T75" i="17"/>
  <c r="AS80" i="17"/>
  <c r="AL95" i="17"/>
  <c r="AU126" i="17"/>
  <c r="AS27" i="18"/>
  <c r="K30" i="18"/>
  <c r="L30" i="18" s="1"/>
  <c r="AR35" i="18"/>
  <c r="D81" i="18"/>
  <c r="E44" i="18"/>
  <c r="H43" i="18" s="1"/>
  <c r="I43" i="18" s="1"/>
  <c r="J43" i="18" s="1"/>
  <c r="K46" i="18"/>
  <c r="L46" i="18" s="1"/>
  <c r="AR49" i="18"/>
  <c r="T50" i="18"/>
  <c r="K66" i="18"/>
  <c r="L66" i="18" s="1"/>
  <c r="D67" i="18"/>
  <c r="K69" i="18"/>
  <c r="L69" i="18" s="1"/>
  <c r="AR75" i="18"/>
  <c r="T76" i="18"/>
  <c r="AR78" i="18"/>
  <c r="T79" i="18"/>
  <c r="AK92" i="18"/>
  <c r="K95" i="18"/>
  <c r="L95" i="18" s="1"/>
  <c r="AK97" i="18"/>
  <c r="T98" i="18"/>
  <c r="K100" i="18"/>
  <c r="L100" i="18" s="1"/>
  <c r="T121" i="18"/>
  <c r="T123" i="18"/>
  <c r="K124" i="18"/>
  <c r="L124" i="18" s="1"/>
  <c r="AU129" i="18"/>
  <c r="AV131" i="18"/>
  <c r="K144" i="18"/>
  <c r="L144" i="18" s="1"/>
  <c r="K147" i="18"/>
  <c r="L147" i="18" s="1"/>
  <c r="K31" i="19"/>
  <c r="L31" i="19" s="1"/>
  <c r="AR32" i="19"/>
  <c r="K35" i="19"/>
  <c r="L35" i="19" s="1"/>
  <c r="T37" i="19"/>
  <c r="T51" i="19"/>
  <c r="K61" i="19"/>
  <c r="L61" i="19" s="1"/>
  <c r="D62" i="19"/>
  <c r="AS66" i="19"/>
  <c r="K84" i="19"/>
  <c r="L84" i="19" s="1"/>
  <c r="AR44" i="18"/>
  <c r="T45" i="18"/>
  <c r="AR58" i="18"/>
  <c r="K60" i="18"/>
  <c r="L60" i="18" s="1"/>
  <c r="D61" i="18"/>
  <c r="K63" i="18"/>
  <c r="L63" i="18" s="1"/>
  <c r="AR67" i="18"/>
  <c r="AL92" i="18"/>
  <c r="T93" i="18"/>
  <c r="AL97" i="18"/>
  <c r="K113" i="18"/>
  <c r="L113" i="18" s="1"/>
  <c r="K116" i="18"/>
  <c r="L116" i="18" s="1"/>
  <c r="K122" i="18"/>
  <c r="L122" i="18" s="1"/>
  <c r="AV129" i="18"/>
  <c r="T132" i="18"/>
  <c r="AU136" i="18"/>
  <c r="K138" i="18"/>
  <c r="L138" i="18" s="1"/>
  <c r="K141" i="18"/>
  <c r="L141" i="18" s="1"/>
  <c r="AU145" i="18"/>
  <c r="AR36" i="19"/>
  <c r="AS50" i="19"/>
  <c r="AR59" i="19"/>
  <c r="K65" i="19"/>
  <c r="L65" i="19" s="1"/>
  <c r="AR67" i="19"/>
  <c r="R145" i="19"/>
  <c r="R44" i="31"/>
  <c r="AV111" i="31"/>
  <c r="AV108" i="31"/>
  <c r="AV114" i="31"/>
  <c r="AV105" i="31"/>
  <c r="AV110" i="31"/>
  <c r="AV107" i="31"/>
  <c r="AV116" i="31"/>
  <c r="AV113" i="31"/>
  <c r="AV109" i="31"/>
  <c r="AV115" i="31"/>
  <c r="AV112" i="31"/>
  <c r="AV106" i="31"/>
  <c r="R108" i="31"/>
  <c r="R115" i="31"/>
  <c r="AR42" i="18"/>
  <c r="E47" i="18"/>
  <c r="H46" i="18" s="1"/>
  <c r="I46" i="18" s="1"/>
  <c r="J46" i="18" s="1"/>
  <c r="K49" i="18"/>
  <c r="L49" i="18" s="1"/>
  <c r="AR52" i="18"/>
  <c r="T53" i="18"/>
  <c r="AS61" i="18"/>
  <c r="T62" i="18"/>
  <c r="AS64" i="18"/>
  <c r="K81" i="18"/>
  <c r="L81" i="18" s="1"/>
  <c r="K84" i="18"/>
  <c r="L84" i="18" s="1"/>
  <c r="K91" i="18"/>
  <c r="L91" i="18" s="1"/>
  <c r="K96" i="18"/>
  <c r="L96" i="18" s="1"/>
  <c r="AK98" i="18"/>
  <c r="AV105" i="18"/>
  <c r="T106" i="18"/>
  <c r="AU108" i="18"/>
  <c r="AU111" i="18"/>
  <c r="T112" i="18"/>
  <c r="AV114" i="18"/>
  <c r="T115" i="18"/>
  <c r="AV127" i="18"/>
  <c r="AV139" i="18"/>
  <c r="T140" i="18"/>
  <c r="AV142" i="18"/>
  <c r="K28" i="19"/>
  <c r="L28" i="19" s="1"/>
  <c r="AR29" i="19"/>
  <c r="T30" i="19"/>
  <c r="T34" i="19"/>
  <c r="E43" i="19"/>
  <c r="H42" i="19" s="1"/>
  <c r="I42" i="19" s="1"/>
  <c r="J42" i="19" s="1"/>
  <c r="P42" i="19" s="1"/>
  <c r="Q42" i="19" s="1"/>
  <c r="S42" i="19" s="1"/>
  <c r="U42" i="19" s="1"/>
  <c r="AQ42" i="19" s="1"/>
  <c r="K50" i="19"/>
  <c r="L50" i="19" s="1"/>
  <c r="AR53" i="19"/>
  <c r="AS62" i="19"/>
  <c r="K81" i="19"/>
  <c r="L81" i="19" s="1"/>
  <c r="AU105" i="19"/>
  <c r="K107" i="19"/>
  <c r="L107" i="19" s="1"/>
  <c r="AU108" i="19"/>
  <c r="T43" i="18"/>
  <c r="K44" i="18"/>
  <c r="L44" i="18" s="1"/>
  <c r="AR47" i="18"/>
  <c r="T48" i="18"/>
  <c r="AR73" i="18"/>
  <c r="K75" i="18"/>
  <c r="L75" i="18" s="1"/>
  <c r="K78" i="18"/>
  <c r="L78" i="18" s="1"/>
  <c r="AR82" i="18"/>
  <c r="AK93" i="18"/>
  <c r="T94" i="18"/>
  <c r="AL98" i="18"/>
  <c r="T99" i="18"/>
  <c r="AV108" i="18"/>
  <c r="T109" i="18"/>
  <c r="AV111" i="18"/>
  <c r="AU125" i="18"/>
  <c r="T128" i="18"/>
  <c r="K129" i="18"/>
  <c r="L129" i="18" s="1"/>
  <c r="K32" i="19"/>
  <c r="L32" i="19" s="1"/>
  <c r="AR33" i="19"/>
  <c r="K36" i="19"/>
  <c r="L36" i="19" s="1"/>
  <c r="T49" i="19"/>
  <c r="AS53" i="19"/>
  <c r="AR68" i="19"/>
  <c r="AR69" i="19"/>
  <c r="AR79" i="19"/>
  <c r="R97" i="31"/>
  <c r="K52" i="18"/>
  <c r="L52" i="18" s="1"/>
  <c r="K67" i="18"/>
  <c r="L67" i="18" s="1"/>
  <c r="D68" i="18"/>
  <c r="AR79" i="18"/>
  <c r="T80" i="18"/>
  <c r="T83" i="18"/>
  <c r="AK89" i="18"/>
  <c r="AR26" i="19"/>
  <c r="AR37" i="19"/>
  <c r="AS69" i="19"/>
  <c r="R89" i="31"/>
  <c r="O89" i="31"/>
  <c r="R93" i="31"/>
  <c r="AR50" i="18"/>
  <c r="T51" i="18"/>
  <c r="K64" i="18"/>
  <c r="L64" i="18" s="1"/>
  <c r="K92" i="18"/>
  <c r="L92" i="18" s="1"/>
  <c r="K97" i="18"/>
  <c r="L97" i="18" s="1"/>
  <c r="K114" i="18"/>
  <c r="L114" i="18" s="1"/>
  <c r="AU132" i="18"/>
  <c r="D110" i="19"/>
  <c r="E95" i="19"/>
  <c r="H94" i="19" s="1"/>
  <c r="I94" i="19" s="1"/>
  <c r="J94" i="19" s="1"/>
  <c r="AR63" i="19"/>
  <c r="D69" i="19"/>
  <c r="R136" i="19"/>
  <c r="O136" i="19"/>
  <c r="E63" i="20"/>
  <c r="H62" i="20" s="1"/>
  <c r="I62" i="20" s="1"/>
  <c r="J62" i="20" s="1"/>
  <c r="D77" i="20"/>
  <c r="AR45" i="18"/>
  <c r="K47" i="18"/>
  <c r="L47" i="18" s="1"/>
  <c r="AR59" i="18"/>
  <c r="AR65" i="18"/>
  <c r="T66" i="18"/>
  <c r="AR68" i="18"/>
  <c r="T69" i="18"/>
  <c r="AK94" i="18"/>
  <c r="T95" i="18"/>
  <c r="AK99" i="18"/>
  <c r="T100" i="18"/>
  <c r="K108" i="18"/>
  <c r="L108" i="18" s="1"/>
  <c r="K111" i="18"/>
  <c r="L111" i="18" s="1"/>
  <c r="T124" i="18"/>
  <c r="K125" i="18"/>
  <c r="L125" i="18" s="1"/>
  <c r="AU130" i="18"/>
  <c r="AV132" i="18"/>
  <c r="AU137" i="18"/>
  <c r="AU143" i="18"/>
  <c r="T144" i="18"/>
  <c r="AU146" i="18"/>
  <c r="T147" i="18"/>
  <c r="K29" i="19"/>
  <c r="L29" i="19" s="1"/>
  <c r="T31" i="19"/>
  <c r="T35" i="19"/>
  <c r="T42" i="19"/>
  <c r="K43" i="19"/>
  <c r="L43" i="19" s="1"/>
  <c r="K48" i="19"/>
  <c r="L48" i="19" s="1"/>
  <c r="AS51" i="19"/>
  <c r="T52" i="19"/>
  <c r="AR60" i="19"/>
  <c r="AS63" i="19"/>
  <c r="K67" i="19"/>
  <c r="L67" i="19" s="1"/>
  <c r="R94" i="19"/>
  <c r="R96" i="19"/>
  <c r="T46" i="18"/>
  <c r="AS59" i="18"/>
  <c r="T60" i="18"/>
  <c r="AR62" i="18"/>
  <c r="T63" i="18"/>
  <c r="AS65" i="18"/>
  <c r="AS68" i="18"/>
  <c r="K73" i="18"/>
  <c r="L73" i="18" s="1"/>
  <c r="K82" i="18"/>
  <c r="L82" i="18" s="1"/>
  <c r="AL94" i="18"/>
  <c r="AL99" i="18"/>
  <c r="AU106" i="18"/>
  <c r="AU112" i="18"/>
  <c r="T113" i="18"/>
  <c r="AU115" i="18"/>
  <c r="T116" i="18"/>
  <c r="T122" i="18"/>
  <c r="AV130" i="18"/>
  <c r="T138" i="18"/>
  <c r="AU140" i="18"/>
  <c r="T141" i="18"/>
  <c r="AV143" i="18"/>
  <c r="AV146" i="18"/>
  <c r="AR30" i="19"/>
  <c r="K33" i="19"/>
  <c r="L33" i="19" s="1"/>
  <c r="AR34" i="19"/>
  <c r="T47" i="19"/>
  <c r="AS60" i="19"/>
  <c r="AL92" i="19"/>
  <c r="R121" i="19"/>
  <c r="O121" i="19"/>
  <c r="R127" i="19"/>
  <c r="R140" i="31"/>
  <c r="R73" i="21"/>
  <c r="O73" i="21"/>
  <c r="K50" i="18"/>
  <c r="L50" i="18" s="1"/>
  <c r="AR53" i="18"/>
  <c r="AS62" i="18"/>
  <c r="K76" i="18"/>
  <c r="L76" i="18" s="1"/>
  <c r="K79" i="18"/>
  <c r="L79" i="18" s="1"/>
  <c r="AK90" i="18"/>
  <c r="K93" i="18"/>
  <c r="L93" i="18" s="1"/>
  <c r="K98" i="18"/>
  <c r="L98" i="18" s="1"/>
  <c r="AV106" i="18"/>
  <c r="T107" i="18"/>
  <c r="AU109" i="18"/>
  <c r="T110" i="18"/>
  <c r="AV112" i="18"/>
  <c r="K121" i="18"/>
  <c r="L121" i="18" s="1"/>
  <c r="K123" i="18"/>
  <c r="L123" i="18" s="1"/>
  <c r="AU128" i="18"/>
  <c r="AV140" i="18"/>
  <c r="K26" i="19"/>
  <c r="L26" i="19" s="1"/>
  <c r="K37" i="19"/>
  <c r="L37" i="19" s="1"/>
  <c r="AS46" i="19"/>
  <c r="K51" i="19"/>
  <c r="L51" i="19" s="1"/>
  <c r="R147" i="19"/>
  <c r="K45" i="18"/>
  <c r="L45" i="18" s="1"/>
  <c r="AR48" i="18"/>
  <c r="T49" i="18"/>
  <c r="K68" i="18"/>
  <c r="L68" i="18" s="1"/>
  <c r="AR80" i="18"/>
  <c r="T81" i="18"/>
  <c r="AR83" i="18"/>
  <c r="T84" i="18"/>
  <c r="AK95" i="18"/>
  <c r="AK100" i="18"/>
  <c r="T131" i="18"/>
  <c r="K132" i="18"/>
  <c r="L132" i="18" s="1"/>
  <c r="AR27" i="19"/>
  <c r="T50" i="19"/>
  <c r="K69" i="19"/>
  <c r="L69" i="19" s="1"/>
  <c r="K66" i="19"/>
  <c r="L66" i="19" s="1"/>
  <c r="K68" i="19"/>
  <c r="L68" i="19" s="1"/>
  <c r="K63" i="19"/>
  <c r="L63" i="19" s="1"/>
  <c r="E64" i="19"/>
  <c r="H63" i="19" s="1"/>
  <c r="I63" i="19" s="1"/>
  <c r="J63" i="19" s="1"/>
  <c r="AS64" i="19"/>
  <c r="AR78" i="19"/>
  <c r="AR75" i="19"/>
  <c r="AR84" i="19"/>
  <c r="AR81" i="19"/>
  <c r="K80" i="19"/>
  <c r="L80" i="19" s="1"/>
  <c r="K77" i="19"/>
  <c r="L77" i="19" s="1"/>
  <c r="AR83" i="19"/>
  <c r="AR80" i="19"/>
  <c r="AR74" i="19"/>
  <c r="K82" i="19"/>
  <c r="L82" i="19" s="1"/>
  <c r="K73" i="19"/>
  <c r="L73" i="19" s="1"/>
  <c r="AR82" i="19"/>
  <c r="K78" i="19"/>
  <c r="L78" i="19" s="1"/>
  <c r="K75" i="19"/>
  <c r="L75" i="19" s="1"/>
  <c r="AR73" i="19"/>
  <c r="AL96" i="19"/>
  <c r="AL91" i="19"/>
  <c r="AL90" i="19"/>
  <c r="AL99" i="19"/>
  <c r="AL94" i="19"/>
  <c r="AL89" i="19"/>
  <c r="AL98" i="19"/>
  <c r="AU110" i="19"/>
  <c r="AU107" i="19"/>
  <c r="AU116" i="19"/>
  <c r="AU113" i="19"/>
  <c r="K112" i="19"/>
  <c r="L112" i="19" s="1"/>
  <c r="K109" i="19"/>
  <c r="L109" i="19" s="1"/>
  <c r="K106" i="19"/>
  <c r="L106" i="19" s="1"/>
  <c r="K115" i="19"/>
  <c r="L115" i="19" s="1"/>
  <c r="AU109" i="19"/>
  <c r="AU115" i="19"/>
  <c r="AU112" i="19"/>
  <c r="AU106" i="19"/>
  <c r="K111" i="19"/>
  <c r="L111" i="19" s="1"/>
  <c r="K108" i="19"/>
  <c r="L108" i="19" s="1"/>
  <c r="K114" i="19"/>
  <c r="L114" i="19" s="1"/>
  <c r="K105" i="19"/>
  <c r="L105" i="19" s="1"/>
  <c r="K62" i="18"/>
  <c r="L62" i="18" s="1"/>
  <c r="K65" i="18"/>
  <c r="L65" i="18" s="1"/>
  <c r="T75" i="18"/>
  <c r="AR77" i="18"/>
  <c r="K89" i="18"/>
  <c r="L89" i="18" s="1"/>
  <c r="AL95" i="18"/>
  <c r="K115" i="18"/>
  <c r="L115" i="18" s="1"/>
  <c r="AU126" i="18"/>
  <c r="T129" i="18"/>
  <c r="K130" i="18"/>
  <c r="L130" i="18" s="1"/>
  <c r="K137" i="18"/>
  <c r="L137" i="18" s="1"/>
  <c r="K140" i="18"/>
  <c r="L140" i="18" s="1"/>
  <c r="K143" i="18"/>
  <c r="L143" i="18" s="1"/>
  <c r="K30" i="19"/>
  <c r="L30" i="19" s="1"/>
  <c r="T32" i="19"/>
  <c r="AR44" i="19"/>
  <c r="T45" i="19"/>
  <c r="AS49" i="19"/>
  <c r="E52" i="19"/>
  <c r="H51" i="19" s="1"/>
  <c r="I51" i="19" s="1"/>
  <c r="J51" i="19" s="1"/>
  <c r="AR58" i="19"/>
  <c r="K60" i="19"/>
  <c r="L60" i="19" s="1"/>
  <c r="O89" i="19"/>
  <c r="R123" i="19"/>
  <c r="D115" i="31"/>
  <c r="E100" i="31"/>
  <c r="H99" i="31" s="1"/>
  <c r="I99" i="31" s="1"/>
  <c r="J99" i="31" s="1"/>
  <c r="AR51" i="18"/>
  <c r="K53" i="18"/>
  <c r="L53" i="18" s="1"/>
  <c r="T58" i="18"/>
  <c r="AR66" i="18"/>
  <c r="T67" i="18"/>
  <c r="AR69" i="18"/>
  <c r="K99" i="18"/>
  <c r="L99" i="18" s="1"/>
  <c r="K106" i="18"/>
  <c r="L106" i="18" s="1"/>
  <c r="K109" i="18"/>
  <c r="L109" i="18" s="1"/>
  <c r="K112" i="18"/>
  <c r="L112" i="18" s="1"/>
  <c r="AU124" i="18"/>
  <c r="AV126" i="18"/>
  <c r="T136" i="18"/>
  <c r="AU144" i="18"/>
  <c r="T145" i="18"/>
  <c r="AU147" i="18"/>
  <c r="AR31" i="19"/>
  <c r="K34" i="19"/>
  <c r="L34" i="19" s="1"/>
  <c r="AS58" i="19"/>
  <c r="E61" i="19"/>
  <c r="H60" i="19" s="1"/>
  <c r="I60" i="19" s="1"/>
  <c r="J60" i="19" s="1"/>
  <c r="AR61" i="19"/>
  <c r="AR65" i="19"/>
  <c r="K76" i="19"/>
  <c r="L76" i="19" s="1"/>
  <c r="E79" i="19"/>
  <c r="H78" i="19" s="1"/>
  <c r="I78" i="19" s="1"/>
  <c r="J78" i="19" s="1"/>
  <c r="R93" i="19"/>
  <c r="R125" i="19"/>
  <c r="R59" i="31"/>
  <c r="R62" i="31"/>
  <c r="R111" i="31"/>
  <c r="K43" i="18"/>
  <c r="L43" i="18" s="1"/>
  <c r="AR60" i="18"/>
  <c r="T61" i="18"/>
  <c r="AS66" i="18"/>
  <c r="AK91" i="18"/>
  <c r="T92" i="18"/>
  <c r="K94" i="18"/>
  <c r="L94" i="18" s="1"/>
  <c r="T105" i="18"/>
  <c r="AU113" i="18"/>
  <c r="AU122" i="18"/>
  <c r="AU138" i="18"/>
  <c r="T139" i="18"/>
  <c r="AV144" i="18"/>
  <c r="AR42" i="19"/>
  <c r="K49" i="19"/>
  <c r="L49" i="19" s="1"/>
  <c r="AS61" i="19"/>
  <c r="AS65" i="19"/>
  <c r="R91" i="19"/>
  <c r="AU111" i="19"/>
  <c r="AV131" i="19"/>
  <c r="AV126" i="19"/>
  <c r="AV128" i="19"/>
  <c r="AV130" i="19"/>
  <c r="AV132" i="19"/>
  <c r="AV127" i="19"/>
  <c r="R75" i="31"/>
  <c r="R109" i="31"/>
  <c r="AU110" i="20"/>
  <c r="AU107" i="20"/>
  <c r="AU116" i="20"/>
  <c r="AU113" i="20"/>
  <c r="K112" i="20"/>
  <c r="L112" i="20" s="1"/>
  <c r="K109" i="20"/>
  <c r="L109" i="20" s="1"/>
  <c r="K106" i="20"/>
  <c r="L106" i="20" s="1"/>
  <c r="K115" i="20"/>
  <c r="L115" i="20" s="1"/>
  <c r="AU109" i="20"/>
  <c r="AU115" i="20"/>
  <c r="AU112" i="20"/>
  <c r="AU106" i="20"/>
  <c r="K111" i="20"/>
  <c r="L111" i="20" s="1"/>
  <c r="K108" i="20"/>
  <c r="L108" i="20" s="1"/>
  <c r="AU111" i="20"/>
  <c r="AU108" i="20"/>
  <c r="AU114" i="20"/>
  <c r="K110" i="20"/>
  <c r="L110" i="20" s="1"/>
  <c r="AU105" i="20"/>
  <c r="K114" i="20"/>
  <c r="L114" i="20" s="1"/>
  <c r="K116" i="20"/>
  <c r="L116" i="20" s="1"/>
  <c r="K105" i="20"/>
  <c r="L105" i="20" s="1"/>
  <c r="K107" i="20"/>
  <c r="L107" i="20" s="1"/>
  <c r="K113" i="20"/>
  <c r="L113" i="20" s="1"/>
  <c r="R131" i="20"/>
  <c r="D59" i="21"/>
  <c r="E44" i="21"/>
  <c r="H43" i="21" s="1"/>
  <c r="I43" i="21" s="1"/>
  <c r="J43" i="21" s="1"/>
  <c r="D76" i="21"/>
  <c r="E62" i="21"/>
  <c r="H61" i="21" s="1"/>
  <c r="I61" i="21" s="1"/>
  <c r="J61" i="21" s="1"/>
  <c r="AK93" i="19"/>
  <c r="T94" i="19"/>
  <c r="T99" i="19"/>
  <c r="AV108" i="19"/>
  <c r="T109" i="19"/>
  <c r="AV111" i="19"/>
  <c r="AU129" i="19"/>
  <c r="AU131" i="19"/>
  <c r="K126" i="19"/>
  <c r="L126" i="19" s="1"/>
  <c r="K128" i="19"/>
  <c r="L128" i="19" s="1"/>
  <c r="K130" i="19"/>
  <c r="L130" i="19" s="1"/>
  <c r="AU126" i="19"/>
  <c r="K132" i="19"/>
  <c r="L132" i="19" s="1"/>
  <c r="AU128" i="19"/>
  <c r="AU130" i="19"/>
  <c r="K129" i="19"/>
  <c r="L129" i="19" s="1"/>
  <c r="AU125" i="19"/>
  <c r="K131" i="19"/>
  <c r="L131" i="19" s="1"/>
  <c r="AU127" i="19"/>
  <c r="E67" i="31"/>
  <c r="H66" i="31" s="1"/>
  <c r="I66" i="31" s="1"/>
  <c r="J66" i="31" s="1"/>
  <c r="D81" i="31"/>
  <c r="T126" i="31"/>
  <c r="T128" i="31"/>
  <c r="T130" i="31"/>
  <c r="T132" i="31"/>
  <c r="T123" i="31"/>
  <c r="T121" i="31"/>
  <c r="T125" i="31"/>
  <c r="T127" i="31"/>
  <c r="T131" i="31"/>
  <c r="T122" i="31"/>
  <c r="D82" i="20"/>
  <c r="E68" i="20"/>
  <c r="H67" i="20" s="1"/>
  <c r="I67" i="20" s="1"/>
  <c r="J67" i="20" s="1"/>
  <c r="R47" i="21"/>
  <c r="AS76" i="19"/>
  <c r="T77" i="19"/>
  <c r="AS79" i="19"/>
  <c r="T90" i="19"/>
  <c r="K92" i="19"/>
  <c r="L92" i="19" s="1"/>
  <c r="K97" i="19"/>
  <c r="L97" i="19" s="1"/>
  <c r="AV121" i="19"/>
  <c r="AV123" i="19"/>
  <c r="T51" i="31"/>
  <c r="T48" i="31"/>
  <c r="T43" i="31"/>
  <c r="T53" i="31"/>
  <c r="T45" i="31"/>
  <c r="T50" i="31"/>
  <c r="T47" i="31"/>
  <c r="T52" i="31"/>
  <c r="T42" i="31"/>
  <c r="T49" i="31"/>
  <c r="T46" i="31"/>
  <c r="E62" i="31"/>
  <c r="H61" i="31" s="1"/>
  <c r="I61" i="31" s="1"/>
  <c r="J61" i="31" s="1"/>
  <c r="D89" i="31"/>
  <c r="T95" i="19"/>
  <c r="AK99" i="19"/>
  <c r="T100" i="19"/>
  <c r="T124" i="19"/>
  <c r="AV129" i="19"/>
  <c r="K35" i="31"/>
  <c r="L35" i="31" s="1"/>
  <c r="AR32" i="31"/>
  <c r="K31" i="31"/>
  <c r="L31" i="31" s="1"/>
  <c r="AR28" i="31"/>
  <c r="K27" i="31"/>
  <c r="L27" i="31" s="1"/>
  <c r="AR35" i="31"/>
  <c r="K34" i="31"/>
  <c r="L34" i="31" s="1"/>
  <c r="AR31" i="31"/>
  <c r="K30" i="31"/>
  <c r="L30" i="31" s="1"/>
  <c r="AR27" i="31"/>
  <c r="K37" i="31"/>
  <c r="L37" i="31" s="1"/>
  <c r="K26" i="31"/>
  <c r="L26" i="31" s="1"/>
  <c r="AR34" i="31"/>
  <c r="K33" i="31"/>
  <c r="L33" i="31" s="1"/>
  <c r="AR30" i="31"/>
  <c r="K29" i="31"/>
  <c r="L29" i="31" s="1"/>
  <c r="K36" i="31"/>
  <c r="L36" i="31" s="1"/>
  <c r="AR33" i="31"/>
  <c r="K32" i="31"/>
  <c r="L32" i="31" s="1"/>
  <c r="AR29" i="31"/>
  <c r="K28" i="31"/>
  <c r="L28" i="31" s="1"/>
  <c r="E60" i="31"/>
  <c r="H59" i="31" s="1"/>
  <c r="I59" i="31" s="1"/>
  <c r="J59" i="31" s="1"/>
  <c r="D74" i="31"/>
  <c r="R99" i="31"/>
  <c r="R130" i="31"/>
  <c r="T113" i="19"/>
  <c r="T116" i="19"/>
  <c r="T122" i="19"/>
  <c r="AS64" i="31"/>
  <c r="AS61" i="31"/>
  <c r="AS67" i="31"/>
  <c r="AS58" i="31"/>
  <c r="AS63" i="31"/>
  <c r="AS60" i="31"/>
  <c r="AS69" i="31"/>
  <c r="AS66" i="31"/>
  <c r="AS62" i="31"/>
  <c r="AS68" i="31"/>
  <c r="AS65" i="31"/>
  <c r="AS59" i="31"/>
  <c r="R64" i="31"/>
  <c r="R80" i="31"/>
  <c r="R114" i="31"/>
  <c r="K98" i="19"/>
  <c r="L98" i="19" s="1"/>
  <c r="R141" i="19"/>
  <c r="D92" i="31"/>
  <c r="E77" i="31"/>
  <c r="H76" i="31" s="1"/>
  <c r="I76" i="31" s="1"/>
  <c r="J76" i="31" s="1"/>
  <c r="E61" i="31"/>
  <c r="H60" i="31" s="1"/>
  <c r="I60" i="31" s="1"/>
  <c r="J60" i="31" s="1"/>
  <c r="D75" i="31"/>
  <c r="E70" i="31"/>
  <c r="H69" i="31" s="1"/>
  <c r="I69" i="31" s="1"/>
  <c r="J69" i="31" s="1"/>
  <c r="D84" i="31"/>
  <c r="R78" i="31"/>
  <c r="R137" i="31"/>
  <c r="R69" i="20"/>
  <c r="R141" i="20"/>
  <c r="T81" i="19"/>
  <c r="T84" i="19"/>
  <c r="T91" i="19"/>
  <c r="AK95" i="19"/>
  <c r="T96" i="19"/>
  <c r="AK100" i="19"/>
  <c r="AV109" i="19"/>
  <c r="T142" i="19"/>
  <c r="T139" i="19"/>
  <c r="T145" i="19"/>
  <c r="T136" i="19"/>
  <c r="T141" i="19"/>
  <c r="T138" i="19"/>
  <c r="T147" i="19"/>
  <c r="T144" i="19"/>
  <c r="T140" i="19"/>
  <c r="T146" i="19"/>
  <c r="T143" i="19"/>
  <c r="T137" i="19"/>
  <c r="O58" i="31"/>
  <c r="P58" i="31" s="1"/>
  <c r="Q58" i="31" s="1"/>
  <c r="S58" i="31" s="1"/>
  <c r="U58" i="31" s="1"/>
  <c r="E69" i="31"/>
  <c r="H68" i="31" s="1"/>
  <c r="I68" i="31" s="1"/>
  <c r="J68" i="31" s="1"/>
  <c r="R112" i="31"/>
  <c r="R141" i="31"/>
  <c r="D63" i="20"/>
  <c r="E48" i="20"/>
  <c r="H47" i="20" s="1"/>
  <c r="I47" i="20" s="1"/>
  <c r="J47" i="20" s="1"/>
  <c r="R60" i="20"/>
  <c r="R63" i="20"/>
  <c r="D73" i="21"/>
  <c r="E59" i="21"/>
  <c r="H58" i="21" s="1"/>
  <c r="I58" i="21" s="1"/>
  <c r="J58" i="21" s="1"/>
  <c r="D64" i="21"/>
  <c r="E49" i="21"/>
  <c r="H48" i="21" s="1"/>
  <c r="I48" i="21" s="1"/>
  <c r="J48" i="21" s="1"/>
  <c r="T125" i="19"/>
  <c r="T127" i="19"/>
  <c r="T129" i="19"/>
  <c r="T131" i="19"/>
  <c r="T128" i="19"/>
  <c r="T130" i="19"/>
  <c r="T132" i="19"/>
  <c r="R106" i="31"/>
  <c r="R58" i="20"/>
  <c r="O58" i="20"/>
  <c r="R138" i="20"/>
  <c r="R123" i="21"/>
  <c r="AS77" i="19"/>
  <c r="K99" i="19"/>
  <c r="L99" i="19" s="1"/>
  <c r="AU124" i="19"/>
  <c r="R139" i="19"/>
  <c r="E81" i="31"/>
  <c r="H80" i="31" s="1"/>
  <c r="I80" i="31" s="1"/>
  <c r="J80" i="31" s="1"/>
  <c r="D96" i="31"/>
  <c r="AV124" i="19"/>
  <c r="R47" i="31"/>
  <c r="R74" i="31"/>
  <c r="D111" i="31"/>
  <c r="E96" i="31"/>
  <c r="H95" i="31" s="1"/>
  <c r="I95" i="31" s="1"/>
  <c r="J95" i="31" s="1"/>
  <c r="R52" i="20"/>
  <c r="R145" i="20"/>
  <c r="T108" i="19"/>
  <c r="AV113" i="19"/>
  <c r="AV116" i="19"/>
  <c r="AV122" i="19"/>
  <c r="R42" i="31"/>
  <c r="AQ58" i="31"/>
  <c r="R90" i="31"/>
  <c r="L125" i="31"/>
  <c r="AV146" i="31"/>
  <c r="AV142" i="31"/>
  <c r="AV145" i="31"/>
  <c r="AV147" i="31"/>
  <c r="AV144" i="31"/>
  <c r="AV139" i="31"/>
  <c r="AV136" i="31"/>
  <c r="AV143" i="31"/>
  <c r="AV141" i="31"/>
  <c r="AV138" i="31"/>
  <c r="AV140" i="31"/>
  <c r="AV137" i="31"/>
  <c r="R53" i="21"/>
  <c r="R62" i="21"/>
  <c r="T82" i="19"/>
  <c r="K90" i="19"/>
  <c r="L90" i="19" s="1"/>
  <c r="AU132" i="19"/>
  <c r="AR36" i="31"/>
  <c r="T129" i="31"/>
  <c r="O136" i="31"/>
  <c r="R144" i="31"/>
  <c r="R64" i="20"/>
  <c r="T76" i="19"/>
  <c r="AS81" i="19"/>
  <c r="AK92" i="19"/>
  <c r="K95" i="19"/>
  <c r="L95" i="19" s="1"/>
  <c r="AK97" i="19"/>
  <c r="T121" i="19"/>
  <c r="T123" i="19"/>
  <c r="K124" i="19"/>
  <c r="L124" i="19" s="1"/>
  <c r="L142" i="19"/>
  <c r="E64" i="31"/>
  <c r="H63" i="31" s="1"/>
  <c r="I63" i="31" s="1"/>
  <c r="J63" i="31" s="1"/>
  <c r="D78" i="31"/>
  <c r="R138" i="31"/>
  <c r="R30" i="20"/>
  <c r="R35" i="20"/>
  <c r="R136" i="20"/>
  <c r="O136" i="20"/>
  <c r="R139" i="20"/>
  <c r="AV136" i="19"/>
  <c r="AU139" i="19"/>
  <c r="AU142" i="19"/>
  <c r="AV145" i="19"/>
  <c r="AS36" i="31"/>
  <c r="AS45" i="31"/>
  <c r="K73" i="31"/>
  <c r="L73" i="31" s="1"/>
  <c r="K82" i="31"/>
  <c r="L82" i="31" s="1"/>
  <c r="R91" i="31"/>
  <c r="AL94" i="31"/>
  <c r="R96" i="31"/>
  <c r="AL99" i="31"/>
  <c r="AU106" i="31"/>
  <c r="AU112" i="31"/>
  <c r="T113" i="31"/>
  <c r="AU115" i="31"/>
  <c r="T116" i="31"/>
  <c r="AV130" i="31"/>
  <c r="T141" i="31"/>
  <c r="T144" i="31"/>
  <c r="R31" i="20"/>
  <c r="D123" i="20"/>
  <c r="E108" i="20"/>
  <c r="H107" i="20" s="1"/>
  <c r="I107" i="20" s="1"/>
  <c r="J107" i="20" s="1"/>
  <c r="D58" i="20"/>
  <c r="E65" i="20"/>
  <c r="H64" i="20" s="1"/>
  <c r="I64" i="20" s="1"/>
  <c r="J64" i="20" s="1"/>
  <c r="D79" i="20"/>
  <c r="T143" i="20"/>
  <c r="D62" i="21"/>
  <c r="E47" i="21"/>
  <c r="H46" i="21" s="1"/>
  <c r="I46" i="21" s="1"/>
  <c r="J46" i="21" s="1"/>
  <c r="AS67" i="21"/>
  <c r="AS69" i="21"/>
  <c r="AS66" i="21"/>
  <c r="AS68" i="21"/>
  <c r="AS62" i="21"/>
  <c r="AS63" i="21"/>
  <c r="AS61" i="21"/>
  <c r="AS58" i="21"/>
  <c r="AS64" i="21"/>
  <c r="AS65" i="21"/>
  <c r="AS60" i="21"/>
  <c r="E84" i="21"/>
  <c r="H83" i="21" s="1"/>
  <c r="I83" i="21" s="1"/>
  <c r="J83" i="21" s="1"/>
  <c r="D99" i="21"/>
  <c r="R28" i="22"/>
  <c r="AV139" i="19"/>
  <c r="AV142" i="19"/>
  <c r="T30" i="31"/>
  <c r="T34" i="31"/>
  <c r="E43" i="31"/>
  <c r="H42" i="31" s="1"/>
  <c r="I42" i="31" s="1"/>
  <c r="J42" i="31" s="1"/>
  <c r="P42" i="31" s="1"/>
  <c r="Q42" i="31" s="1"/>
  <c r="S42" i="31" s="1"/>
  <c r="U42" i="31" s="1"/>
  <c r="AQ42" i="31" s="1"/>
  <c r="AU42" i="31" s="1"/>
  <c r="K50" i="31"/>
  <c r="L50" i="31" s="1"/>
  <c r="AR53" i="31"/>
  <c r="K76" i="31"/>
  <c r="L76" i="31" s="1"/>
  <c r="K79" i="31"/>
  <c r="L79" i="31" s="1"/>
  <c r="K121" i="31"/>
  <c r="L121" i="31" s="1"/>
  <c r="K123" i="31"/>
  <c r="L123" i="31" s="1"/>
  <c r="AU128" i="31"/>
  <c r="AR50" i="20"/>
  <c r="E69" i="20"/>
  <c r="H68" i="20" s="1"/>
  <c r="I68" i="20" s="1"/>
  <c r="J68" i="20" s="1"/>
  <c r="D83" i="20"/>
  <c r="K100" i="20"/>
  <c r="L100" i="20" s="1"/>
  <c r="AK97" i="20"/>
  <c r="K95" i="20"/>
  <c r="L95" i="20" s="1"/>
  <c r="AK92" i="20"/>
  <c r="K90" i="20"/>
  <c r="L90" i="20" s="1"/>
  <c r="AK96" i="20"/>
  <c r="K94" i="20"/>
  <c r="L94" i="20" s="1"/>
  <c r="AK91" i="20"/>
  <c r="K99" i="20"/>
  <c r="L99" i="20" s="1"/>
  <c r="K89" i="20"/>
  <c r="L89" i="20" s="1"/>
  <c r="AK100" i="20"/>
  <c r="AK95" i="20"/>
  <c r="K98" i="20"/>
  <c r="L98" i="20" s="1"/>
  <c r="K93" i="20"/>
  <c r="L93" i="20" s="1"/>
  <c r="AK90" i="20"/>
  <c r="AK99" i="20"/>
  <c r="AK94" i="20"/>
  <c r="AK93" i="20"/>
  <c r="AK98" i="20"/>
  <c r="K96" i="20"/>
  <c r="L96" i="20" s="1"/>
  <c r="K91" i="20"/>
  <c r="L91" i="20" s="1"/>
  <c r="K97" i="20"/>
  <c r="L97" i="20" s="1"/>
  <c r="D69" i="21"/>
  <c r="E54" i="21"/>
  <c r="H53" i="21" s="1"/>
  <c r="I53" i="21" s="1"/>
  <c r="J53" i="21" s="1"/>
  <c r="D75" i="21"/>
  <c r="E61" i="21"/>
  <c r="H60" i="21" s="1"/>
  <c r="I60" i="21" s="1"/>
  <c r="J60" i="21" s="1"/>
  <c r="AS29" i="31"/>
  <c r="AR43" i="31"/>
  <c r="K45" i="31"/>
  <c r="L45" i="31" s="1"/>
  <c r="AR48" i="31"/>
  <c r="AS53" i="31"/>
  <c r="K68" i="31"/>
  <c r="L68" i="31" s="1"/>
  <c r="AR74" i="31"/>
  <c r="AR80" i="31"/>
  <c r="T81" i="31"/>
  <c r="AR83" i="31"/>
  <c r="T84" i="31"/>
  <c r="T91" i="31"/>
  <c r="T96" i="31"/>
  <c r="AK100" i="31"/>
  <c r="AV128" i="31"/>
  <c r="K132" i="31"/>
  <c r="L132" i="31" s="1"/>
  <c r="R142" i="21"/>
  <c r="AU137" i="19"/>
  <c r="AU143" i="19"/>
  <c r="AU146" i="19"/>
  <c r="T31" i="31"/>
  <c r="T35" i="31"/>
  <c r="K43" i="31"/>
  <c r="L43" i="31" s="1"/>
  <c r="K48" i="31"/>
  <c r="L48" i="31" s="1"/>
  <c r="AS51" i="31"/>
  <c r="AR60" i="31"/>
  <c r="T61" i="31"/>
  <c r="AR63" i="31"/>
  <c r="T64" i="31"/>
  <c r="K83" i="31"/>
  <c r="L83" i="31" s="1"/>
  <c r="T92" i="31"/>
  <c r="K94" i="31"/>
  <c r="L94" i="31" s="1"/>
  <c r="AK96" i="31"/>
  <c r="T97" i="31"/>
  <c r="AU113" i="31"/>
  <c r="AU116" i="31"/>
  <c r="AU122" i="31"/>
  <c r="AV124" i="31"/>
  <c r="K128" i="31"/>
  <c r="L128" i="31" s="1"/>
  <c r="T139" i="31"/>
  <c r="T142" i="31"/>
  <c r="R73" i="20"/>
  <c r="O73" i="20"/>
  <c r="AU140" i="19"/>
  <c r="AV143" i="19"/>
  <c r="AV146" i="19"/>
  <c r="R92" i="20"/>
  <c r="K35" i="21"/>
  <c r="L35" i="21" s="1"/>
  <c r="AR32" i="21"/>
  <c r="K31" i="21"/>
  <c r="L31" i="21" s="1"/>
  <c r="AR28" i="21"/>
  <c r="K27" i="21"/>
  <c r="L27" i="21" s="1"/>
  <c r="AR35" i="21"/>
  <c r="K34" i="21"/>
  <c r="L34" i="21" s="1"/>
  <c r="AR31" i="21"/>
  <c r="K30" i="21"/>
  <c r="L30" i="21" s="1"/>
  <c r="AR27" i="21"/>
  <c r="K37" i="21"/>
  <c r="L37" i="21" s="1"/>
  <c r="K26" i="21"/>
  <c r="L26" i="21" s="1"/>
  <c r="AR34" i="21"/>
  <c r="K33" i="21"/>
  <c r="L33" i="21" s="1"/>
  <c r="AR30" i="21"/>
  <c r="K29" i="21"/>
  <c r="L29" i="21" s="1"/>
  <c r="K36" i="21"/>
  <c r="L36" i="21" s="1"/>
  <c r="AR33" i="21"/>
  <c r="K32" i="21"/>
  <c r="L32" i="21" s="1"/>
  <c r="AR29" i="21"/>
  <c r="K28" i="21"/>
  <c r="L28" i="21" s="1"/>
  <c r="AR36" i="21"/>
  <c r="R76" i="21"/>
  <c r="AV140" i="19"/>
  <c r="AS30" i="31"/>
  <c r="AS34" i="31"/>
  <c r="AS46" i="31"/>
  <c r="E49" i="31"/>
  <c r="H48" i="31" s="1"/>
  <c r="I48" i="31" s="1"/>
  <c r="J48" i="31" s="1"/>
  <c r="K51" i="31"/>
  <c r="L51" i="31" s="1"/>
  <c r="T73" i="31"/>
  <c r="AR81" i="31"/>
  <c r="T82" i="31"/>
  <c r="AR84" i="31"/>
  <c r="K126" i="31"/>
  <c r="L126" i="31" s="1"/>
  <c r="AU131" i="31"/>
  <c r="L142" i="20"/>
  <c r="E64" i="21"/>
  <c r="H63" i="21" s="1"/>
  <c r="I63" i="21" s="1"/>
  <c r="J63" i="21" s="1"/>
  <c r="D78" i="21"/>
  <c r="K146" i="19"/>
  <c r="L146" i="19" s="1"/>
  <c r="T28" i="31"/>
  <c r="E44" i="31"/>
  <c r="H43" i="31" s="1"/>
  <c r="I43" i="31" s="1"/>
  <c r="J43" i="31" s="1"/>
  <c r="K46" i="31"/>
  <c r="L46" i="31" s="1"/>
  <c r="AR49" i="31"/>
  <c r="K66" i="31"/>
  <c r="L66" i="31" s="1"/>
  <c r="D67" i="31"/>
  <c r="K69" i="31"/>
  <c r="L69" i="31" s="1"/>
  <c r="AR75" i="31"/>
  <c r="T76" i="31"/>
  <c r="AR78" i="31"/>
  <c r="T79" i="31"/>
  <c r="AS81" i="31"/>
  <c r="AS84" i="31"/>
  <c r="AK92" i="31"/>
  <c r="K95" i="31"/>
  <c r="L95" i="31" s="1"/>
  <c r="AK97" i="31"/>
  <c r="T98" i="31"/>
  <c r="K100" i="31"/>
  <c r="L100" i="31" s="1"/>
  <c r="K124" i="31"/>
  <c r="L124" i="31" s="1"/>
  <c r="AU129" i="31"/>
  <c r="AV131" i="31"/>
  <c r="K146" i="31"/>
  <c r="L146" i="31" s="1"/>
  <c r="AU146" i="31"/>
  <c r="K145" i="31"/>
  <c r="L145" i="31" s="1"/>
  <c r="AU142" i="31"/>
  <c r="AU145" i="31"/>
  <c r="AU143" i="31"/>
  <c r="E67" i="20"/>
  <c r="H66" i="20" s="1"/>
  <c r="I66" i="20" s="1"/>
  <c r="J66" i="20" s="1"/>
  <c r="R63" i="21"/>
  <c r="K137" i="19"/>
  <c r="L137" i="19" s="1"/>
  <c r="K140" i="19"/>
  <c r="L140" i="19" s="1"/>
  <c r="K143" i="19"/>
  <c r="L143" i="19" s="1"/>
  <c r="AS27" i="31"/>
  <c r="AR44" i="31"/>
  <c r="AS49" i="31"/>
  <c r="AR58" i="31"/>
  <c r="K60" i="31"/>
  <c r="L60" i="31" s="1"/>
  <c r="K63" i="31"/>
  <c r="L63" i="31" s="1"/>
  <c r="AR67" i="31"/>
  <c r="AS75" i="31"/>
  <c r="AS78" i="31"/>
  <c r="AL92" i="31"/>
  <c r="T93" i="31"/>
  <c r="AL97" i="31"/>
  <c r="K113" i="31"/>
  <c r="L113" i="31" s="1"/>
  <c r="K116" i="31"/>
  <c r="L116" i="31" s="1"/>
  <c r="K122" i="31"/>
  <c r="L122" i="31" s="1"/>
  <c r="AV129" i="31"/>
  <c r="L147" i="31"/>
  <c r="T64" i="20"/>
  <c r="T61" i="20"/>
  <c r="T67" i="20"/>
  <c r="T58" i="20"/>
  <c r="T63" i="20"/>
  <c r="T60" i="20"/>
  <c r="T69" i="20"/>
  <c r="T66" i="20"/>
  <c r="T62" i="20"/>
  <c r="D61" i="20"/>
  <c r="R59" i="21"/>
  <c r="AU144" i="19"/>
  <c r="AU147" i="19"/>
  <c r="T36" i="31"/>
  <c r="AS44" i="31"/>
  <c r="T59" i="31"/>
  <c r="AR61" i="31"/>
  <c r="AR64" i="31"/>
  <c r="T65" i="31"/>
  <c r="T89" i="31"/>
  <c r="AU105" i="31"/>
  <c r="K107" i="31"/>
  <c r="L107" i="31" s="1"/>
  <c r="K110" i="31"/>
  <c r="L110" i="31" s="1"/>
  <c r="AU114" i="31"/>
  <c r="AU127" i="31"/>
  <c r="K131" i="31"/>
  <c r="L131" i="31" s="1"/>
  <c r="T137" i="31"/>
  <c r="R34" i="20"/>
  <c r="E60" i="20"/>
  <c r="H59" i="20" s="1"/>
  <c r="I59" i="20" s="1"/>
  <c r="J59" i="20" s="1"/>
  <c r="D74" i="20"/>
  <c r="E61" i="20"/>
  <c r="H60" i="20" s="1"/>
  <c r="I60" i="20" s="1"/>
  <c r="J60" i="20" s="1"/>
  <c r="E66" i="20"/>
  <c r="H65" i="20" s="1"/>
  <c r="I65" i="20" s="1"/>
  <c r="J65" i="20" s="1"/>
  <c r="D80" i="20"/>
  <c r="R44" i="21"/>
  <c r="R66" i="21"/>
  <c r="AU138" i="19"/>
  <c r="AU141" i="19"/>
  <c r="AV144" i="19"/>
  <c r="AS31" i="31"/>
  <c r="AS35" i="31"/>
  <c r="K49" i="31"/>
  <c r="L49" i="31" s="1"/>
  <c r="AR52" i="31"/>
  <c r="K81" i="31"/>
  <c r="L81" i="31" s="1"/>
  <c r="K84" i="31"/>
  <c r="L84" i="31" s="1"/>
  <c r="AV127" i="31"/>
  <c r="AR49" i="20"/>
  <c r="K46" i="20"/>
  <c r="L46" i="20" s="1"/>
  <c r="K51" i="20"/>
  <c r="L51" i="20" s="1"/>
  <c r="AR46" i="20"/>
  <c r="K48" i="20"/>
  <c r="L48" i="20" s="1"/>
  <c r="K43" i="20"/>
  <c r="L43" i="20" s="1"/>
  <c r="K53" i="20"/>
  <c r="L53" i="20" s="1"/>
  <c r="AR51" i="20"/>
  <c r="AR48" i="20"/>
  <c r="K45" i="20"/>
  <c r="L45" i="20" s="1"/>
  <c r="AR43" i="20"/>
  <c r="AR53" i="20"/>
  <c r="K50" i="20"/>
  <c r="L50" i="20" s="1"/>
  <c r="K47" i="20"/>
  <c r="L47" i="20" s="1"/>
  <c r="AR45" i="20"/>
  <c r="AR47" i="20"/>
  <c r="K44" i="20"/>
  <c r="L44" i="20" s="1"/>
  <c r="AR52" i="20"/>
  <c r="K49" i="20"/>
  <c r="L49" i="20" s="1"/>
  <c r="AR42" i="20"/>
  <c r="R67" i="20"/>
  <c r="T142" i="20"/>
  <c r="T139" i="20"/>
  <c r="T145" i="20"/>
  <c r="T136" i="20"/>
  <c r="T141" i="20"/>
  <c r="T138" i="20"/>
  <c r="T147" i="20"/>
  <c r="T144" i="20"/>
  <c r="T140" i="20"/>
  <c r="AR26" i="21"/>
  <c r="R93" i="21"/>
  <c r="AS52" i="31"/>
  <c r="AU125" i="31"/>
  <c r="K129" i="31"/>
  <c r="L129" i="31" s="1"/>
  <c r="R61" i="20"/>
  <c r="R69" i="21"/>
  <c r="R82" i="21"/>
  <c r="T33" i="31"/>
  <c r="E50" i="31"/>
  <c r="H49" i="31" s="1"/>
  <c r="I49" i="31" s="1"/>
  <c r="J49" i="31" s="1"/>
  <c r="K52" i="31"/>
  <c r="L52" i="31" s="1"/>
  <c r="K67" i="31"/>
  <c r="L67" i="31" s="1"/>
  <c r="AS73" i="31"/>
  <c r="T74" i="31"/>
  <c r="AR76" i="31"/>
  <c r="T80" i="31"/>
  <c r="AS82" i="31"/>
  <c r="T83" i="31"/>
  <c r="AL93" i="31"/>
  <c r="AU121" i="31"/>
  <c r="AU123" i="31"/>
  <c r="AV125" i="31"/>
  <c r="T147" i="31"/>
  <c r="T146" i="31"/>
  <c r="T143" i="31"/>
  <c r="R127" i="20"/>
  <c r="K144" i="19"/>
  <c r="L144" i="19" s="1"/>
  <c r="K61" i="31"/>
  <c r="L61" i="31" s="1"/>
  <c r="AS76" i="31"/>
  <c r="K92" i="31"/>
  <c r="L92" i="31" s="1"/>
  <c r="K105" i="31"/>
  <c r="L105" i="31" s="1"/>
  <c r="AV121" i="31"/>
  <c r="K127" i="31"/>
  <c r="L127" i="31" s="1"/>
  <c r="K139" i="31"/>
  <c r="L139" i="31" s="1"/>
  <c r="K142" i="31"/>
  <c r="L142" i="31" s="1"/>
  <c r="K42" i="20"/>
  <c r="L42" i="20" s="1"/>
  <c r="D97" i="20"/>
  <c r="T111" i="20"/>
  <c r="T108" i="20"/>
  <c r="T114" i="20"/>
  <c r="T105" i="20"/>
  <c r="T110" i="20"/>
  <c r="T107" i="20"/>
  <c r="T116" i="20"/>
  <c r="T113" i="20"/>
  <c r="T109" i="20"/>
  <c r="T115" i="20"/>
  <c r="T112" i="20"/>
  <c r="T106" i="20"/>
  <c r="T137" i="20"/>
  <c r="AR37" i="21"/>
  <c r="T51" i="21"/>
  <c r="T48" i="21"/>
  <c r="T43" i="21"/>
  <c r="T53" i="21"/>
  <c r="T45" i="21"/>
  <c r="T50" i="21"/>
  <c r="T47" i="21"/>
  <c r="T52" i="21"/>
  <c r="T42" i="21"/>
  <c r="T49" i="21"/>
  <c r="AS59" i="21"/>
  <c r="R64" i="21"/>
  <c r="AS31" i="20"/>
  <c r="AS35" i="20"/>
  <c r="T53" i="20"/>
  <c r="AS61" i="20"/>
  <c r="AS64" i="20"/>
  <c r="K81" i="20"/>
  <c r="L81" i="20" s="1"/>
  <c r="K84" i="20"/>
  <c r="L84" i="20" s="1"/>
  <c r="AV105" i="20"/>
  <c r="AV114" i="20"/>
  <c r="AV127" i="20"/>
  <c r="AV142" i="20"/>
  <c r="T34" i="21"/>
  <c r="E43" i="21"/>
  <c r="H42" i="21" s="1"/>
  <c r="I42" i="21" s="1"/>
  <c r="J42" i="21" s="1"/>
  <c r="K50" i="21"/>
  <c r="L50" i="21" s="1"/>
  <c r="AR53" i="21"/>
  <c r="R125" i="21"/>
  <c r="R131" i="21"/>
  <c r="R43" i="22"/>
  <c r="K27" i="20"/>
  <c r="L27" i="20" s="1"/>
  <c r="T29" i="20"/>
  <c r="AS42" i="20"/>
  <c r="T43" i="20"/>
  <c r="T48" i="20"/>
  <c r="AS52" i="20"/>
  <c r="AR73" i="20"/>
  <c r="K75" i="20"/>
  <c r="L75" i="20" s="1"/>
  <c r="K78" i="20"/>
  <c r="L78" i="20" s="1"/>
  <c r="AR82" i="20"/>
  <c r="T94" i="20"/>
  <c r="AL98" i="20"/>
  <c r="T99" i="20"/>
  <c r="AV108" i="20"/>
  <c r="AV111" i="20"/>
  <c r="AU125" i="20"/>
  <c r="T128" i="20"/>
  <c r="K129" i="20"/>
  <c r="L129" i="20" s="1"/>
  <c r="R79" i="21"/>
  <c r="AS32" i="20"/>
  <c r="AR36" i="20"/>
  <c r="AS50" i="20"/>
  <c r="AR59" i="20"/>
  <c r="AR65" i="20"/>
  <c r="AR68" i="20"/>
  <c r="T95" i="20"/>
  <c r="T100" i="20"/>
  <c r="T124" i="20"/>
  <c r="K125" i="20"/>
  <c r="L125" i="20" s="1"/>
  <c r="AU130" i="20"/>
  <c r="AV132" i="20"/>
  <c r="AU137" i="20"/>
  <c r="AU143" i="20"/>
  <c r="AU146" i="20"/>
  <c r="T31" i="21"/>
  <c r="T35" i="21"/>
  <c r="K43" i="21"/>
  <c r="L43" i="21" s="1"/>
  <c r="K48" i="21"/>
  <c r="L48" i="21" s="1"/>
  <c r="AS51" i="21"/>
  <c r="AR60" i="21"/>
  <c r="T61" i="21"/>
  <c r="D67" i="21"/>
  <c r="T69" i="21"/>
  <c r="D66" i="22"/>
  <c r="E51" i="22"/>
  <c r="H50" i="22" s="1"/>
  <c r="I50" i="22" s="1"/>
  <c r="J50" i="22" s="1"/>
  <c r="AS36" i="20"/>
  <c r="AS45" i="20"/>
  <c r="T46" i="20"/>
  <c r="AS59" i="20"/>
  <c r="AR62" i="20"/>
  <c r="AS65" i="20"/>
  <c r="AS68" i="20"/>
  <c r="K82" i="20"/>
  <c r="L82" i="20" s="1"/>
  <c r="AL94" i="20"/>
  <c r="AL99" i="20"/>
  <c r="T122" i="20"/>
  <c r="AV130" i="20"/>
  <c r="AV137" i="20"/>
  <c r="AU140" i="20"/>
  <c r="AV143" i="20"/>
  <c r="AV146" i="20"/>
  <c r="AR46" i="21"/>
  <c r="E67" i="21"/>
  <c r="H66" i="21" s="1"/>
  <c r="I66" i="21" s="1"/>
  <c r="J66" i="21" s="1"/>
  <c r="K68" i="21"/>
  <c r="L68" i="21" s="1"/>
  <c r="R122" i="21"/>
  <c r="K28" i="20"/>
  <c r="L28" i="20" s="1"/>
  <c r="AR29" i="20"/>
  <c r="T30" i="20"/>
  <c r="T34" i="20"/>
  <c r="AS62" i="20"/>
  <c r="K76" i="20"/>
  <c r="L76" i="20" s="1"/>
  <c r="K79" i="20"/>
  <c r="L79" i="20" s="1"/>
  <c r="AV106" i="20"/>
  <c r="AV112" i="20"/>
  <c r="AV115" i="20"/>
  <c r="K121" i="20"/>
  <c r="L121" i="20" s="1"/>
  <c r="K123" i="20"/>
  <c r="L123" i="20" s="1"/>
  <c r="AU128" i="20"/>
  <c r="AV140" i="20"/>
  <c r="AS30" i="21"/>
  <c r="AS34" i="21"/>
  <c r="AS46" i="21"/>
  <c r="K51" i="21"/>
  <c r="L51" i="21" s="1"/>
  <c r="T63" i="21"/>
  <c r="T82" i="21"/>
  <c r="T73" i="21"/>
  <c r="T78" i="21"/>
  <c r="T75" i="21"/>
  <c r="T84" i="21"/>
  <c r="T81" i="21"/>
  <c r="T83" i="21"/>
  <c r="T80" i="21"/>
  <c r="T74" i="21"/>
  <c r="L95" i="21"/>
  <c r="L98" i="21"/>
  <c r="R73" i="22"/>
  <c r="O73" i="22"/>
  <c r="P73" i="22" s="1"/>
  <c r="Q73" i="22" s="1"/>
  <c r="AS29" i="20"/>
  <c r="K32" i="20"/>
  <c r="L32" i="20" s="1"/>
  <c r="AR33" i="20"/>
  <c r="K36" i="20"/>
  <c r="L36" i="20" s="1"/>
  <c r="T49" i="20"/>
  <c r="AS53" i="20"/>
  <c r="K68" i="20"/>
  <c r="L68" i="20" s="1"/>
  <c r="AR74" i="20"/>
  <c r="AR80" i="20"/>
  <c r="T81" i="20"/>
  <c r="AR83" i="20"/>
  <c r="T84" i="20"/>
  <c r="AL90" i="20"/>
  <c r="T91" i="20"/>
  <c r="T96" i="20"/>
  <c r="AV109" i="20"/>
  <c r="AV128" i="20"/>
  <c r="T131" i="20"/>
  <c r="K132" i="20"/>
  <c r="L132" i="20" s="1"/>
  <c r="K146" i="20"/>
  <c r="L146" i="20" s="1"/>
  <c r="T28" i="21"/>
  <c r="K46" i="21"/>
  <c r="L46" i="21" s="1"/>
  <c r="AR49" i="21"/>
  <c r="AR64" i="21"/>
  <c r="AR63" i="21"/>
  <c r="AR69" i="21"/>
  <c r="AR66" i="21"/>
  <c r="K65" i="21"/>
  <c r="L65" i="21" s="1"/>
  <c r="K67" i="21"/>
  <c r="L67" i="21" s="1"/>
  <c r="R124" i="21"/>
  <c r="D64" i="22"/>
  <c r="E49" i="22"/>
  <c r="H48" i="22" s="1"/>
  <c r="I48" i="22" s="1"/>
  <c r="J48" i="22" s="1"/>
  <c r="R61" i="23"/>
  <c r="AR26" i="20"/>
  <c r="T27" i="20"/>
  <c r="AS33" i="20"/>
  <c r="AR37" i="20"/>
  <c r="AS43" i="20"/>
  <c r="T44" i="20"/>
  <c r="AS48" i="20"/>
  <c r="E51" i="20"/>
  <c r="H50" i="20" s="1"/>
  <c r="I50" i="20" s="1"/>
  <c r="J50" i="20" s="1"/>
  <c r="K59" i="20"/>
  <c r="L59" i="20" s="1"/>
  <c r="K62" i="20"/>
  <c r="L62" i="20" s="1"/>
  <c r="K65" i="20"/>
  <c r="L65" i="20" s="1"/>
  <c r="D69" i="20"/>
  <c r="AS74" i="20"/>
  <c r="T75" i="20"/>
  <c r="AR77" i="20"/>
  <c r="T78" i="20"/>
  <c r="AS80" i="20"/>
  <c r="AS83" i="20"/>
  <c r="AL95" i="20"/>
  <c r="AL100" i="20"/>
  <c r="AU126" i="20"/>
  <c r="T129" i="20"/>
  <c r="K130" i="20"/>
  <c r="L130" i="20" s="1"/>
  <c r="K137" i="20"/>
  <c r="L137" i="20" s="1"/>
  <c r="K140" i="20"/>
  <c r="L140" i="20" s="1"/>
  <c r="K143" i="20"/>
  <c r="L143" i="20" s="1"/>
  <c r="AS27" i="21"/>
  <c r="T32" i="21"/>
  <c r="AR44" i="21"/>
  <c r="AS49" i="21"/>
  <c r="AR58" i="21"/>
  <c r="K60" i="21"/>
  <c r="L60" i="21" s="1"/>
  <c r="T89" i="21"/>
  <c r="T93" i="21"/>
  <c r="T97" i="21"/>
  <c r="T92" i="21"/>
  <c r="T96" i="21"/>
  <c r="T91" i="21"/>
  <c r="T100" i="21"/>
  <c r="T95" i="21"/>
  <c r="T90" i="21"/>
  <c r="T99" i="21"/>
  <c r="T94" i="21"/>
  <c r="D89" i="22"/>
  <c r="AS37" i="20"/>
  <c r="AR66" i="20"/>
  <c r="AR69" i="20"/>
  <c r="AS77" i="20"/>
  <c r="AU124" i="20"/>
  <c r="AV126" i="20"/>
  <c r="AU144" i="20"/>
  <c r="AU147" i="20"/>
  <c r="T36" i="21"/>
  <c r="O89" i="22"/>
  <c r="R89" i="22"/>
  <c r="K29" i="20"/>
  <c r="L29" i="20" s="1"/>
  <c r="T31" i="20"/>
  <c r="T35" i="20"/>
  <c r="AS51" i="20"/>
  <c r="T52" i="20"/>
  <c r="AR60" i="20"/>
  <c r="AR63" i="20"/>
  <c r="AS66" i="20"/>
  <c r="AS69" i="20"/>
  <c r="K83" i="20"/>
  <c r="L83" i="20" s="1"/>
  <c r="T92" i="20"/>
  <c r="T97" i="20"/>
  <c r="AU122" i="20"/>
  <c r="AV124" i="20"/>
  <c r="T127" i="20"/>
  <c r="K128" i="20"/>
  <c r="L128" i="20" s="1"/>
  <c r="AU138" i="20"/>
  <c r="AU141" i="20"/>
  <c r="AV144" i="20"/>
  <c r="AV147" i="20"/>
  <c r="AS31" i="21"/>
  <c r="AS35" i="21"/>
  <c r="K49" i="21"/>
  <c r="L49" i="21" s="1"/>
  <c r="AR52" i="21"/>
  <c r="D65" i="21"/>
  <c r="AR30" i="20"/>
  <c r="K33" i="20"/>
  <c r="L33" i="20" s="1"/>
  <c r="AR34" i="20"/>
  <c r="T47" i="20"/>
  <c r="AS60" i="20"/>
  <c r="K74" i="20"/>
  <c r="L74" i="20" s="1"/>
  <c r="K77" i="20"/>
  <c r="L77" i="20" s="1"/>
  <c r="K80" i="20"/>
  <c r="L80" i="20" s="1"/>
  <c r="AL91" i="20"/>
  <c r="AV113" i="20"/>
  <c r="AV116" i="20"/>
  <c r="D97" i="21"/>
  <c r="E82" i="21"/>
  <c r="H81" i="21" s="1"/>
  <c r="I81" i="21" s="1"/>
  <c r="J81" i="21" s="1"/>
  <c r="AS52" i="21"/>
  <c r="K26" i="20"/>
  <c r="L26" i="20" s="1"/>
  <c r="AS30" i="20"/>
  <c r="T73" i="20"/>
  <c r="AR81" i="20"/>
  <c r="T82" i="20"/>
  <c r="AR84" i="20"/>
  <c r="AV107" i="20"/>
  <c r="K126" i="20"/>
  <c r="L126" i="20" s="1"/>
  <c r="AU131" i="20"/>
  <c r="T33" i="21"/>
  <c r="K52" i="21"/>
  <c r="L52" i="21" s="1"/>
  <c r="K58" i="21"/>
  <c r="L58" i="21" s="1"/>
  <c r="T68" i="21"/>
  <c r="T65" i="21"/>
  <c r="T64" i="21"/>
  <c r="T67" i="21"/>
  <c r="AR62" i="21"/>
  <c r="AR68" i="21"/>
  <c r="R121" i="21"/>
  <c r="O121" i="21"/>
  <c r="K66" i="20"/>
  <c r="L66" i="20" s="1"/>
  <c r="AS81" i="20"/>
  <c r="K124" i="20"/>
  <c r="L124" i="20" s="1"/>
  <c r="K144" i="20"/>
  <c r="L144" i="20" s="1"/>
  <c r="T26" i="21"/>
  <c r="K42" i="21"/>
  <c r="L42" i="21" s="1"/>
  <c r="K61" i="21"/>
  <c r="L61" i="21" s="1"/>
  <c r="L100" i="21"/>
  <c r="R53" i="22"/>
  <c r="D99" i="22"/>
  <c r="E84" i="22"/>
  <c r="H83" i="22" s="1"/>
  <c r="I83" i="22" s="1"/>
  <c r="J83" i="22" s="1"/>
  <c r="AR73" i="21"/>
  <c r="K75" i="21"/>
  <c r="L75" i="21" s="1"/>
  <c r="K78" i="21"/>
  <c r="L78" i="21" s="1"/>
  <c r="AR82" i="21"/>
  <c r="AK93" i="21"/>
  <c r="AL98" i="21"/>
  <c r="AV108" i="21"/>
  <c r="T109" i="21"/>
  <c r="AV111" i="21"/>
  <c r="AU125" i="21"/>
  <c r="K129" i="21"/>
  <c r="L129" i="21" s="1"/>
  <c r="L76" i="22"/>
  <c r="L97" i="22"/>
  <c r="R110" i="22"/>
  <c r="AS73" i="21"/>
  <c r="AR76" i="21"/>
  <c r="AR79" i="21"/>
  <c r="AS82" i="21"/>
  <c r="AK89" i="21"/>
  <c r="AL93" i="21"/>
  <c r="AU121" i="21"/>
  <c r="AU123" i="21"/>
  <c r="T131" i="21"/>
  <c r="AU132" i="21"/>
  <c r="AS35" i="22"/>
  <c r="AS31" i="22"/>
  <c r="AS27" i="22"/>
  <c r="AS34" i="22"/>
  <c r="AS30" i="22"/>
  <c r="AS37" i="22"/>
  <c r="AS33" i="22"/>
  <c r="AS29" i="22"/>
  <c r="AS32" i="22"/>
  <c r="AS28" i="22"/>
  <c r="R60" i="22"/>
  <c r="K92" i="21"/>
  <c r="L92" i="21" s="1"/>
  <c r="K97" i="21"/>
  <c r="L97" i="21" s="1"/>
  <c r="K105" i="21"/>
  <c r="L105" i="21" s="1"/>
  <c r="K114" i="21"/>
  <c r="L114" i="21" s="1"/>
  <c r="E44" i="22"/>
  <c r="H43" i="22" s="1"/>
  <c r="I43" i="22" s="1"/>
  <c r="J43" i="22" s="1"/>
  <c r="D59" i="22"/>
  <c r="R111" i="22"/>
  <c r="R131" i="22"/>
  <c r="R138" i="22"/>
  <c r="AK94" i="21"/>
  <c r="AK99" i="21"/>
  <c r="K108" i="21"/>
  <c r="L108" i="21" s="1"/>
  <c r="K111" i="21"/>
  <c r="L111" i="21" s="1"/>
  <c r="L84" i="22"/>
  <c r="R95" i="22"/>
  <c r="AK95" i="21"/>
  <c r="AK100" i="21"/>
  <c r="R137" i="21"/>
  <c r="L75" i="22"/>
  <c r="L83" i="22"/>
  <c r="D124" i="22"/>
  <c r="E109" i="22"/>
  <c r="H108" i="22" s="1"/>
  <c r="I108" i="22" s="1"/>
  <c r="J108" i="22" s="1"/>
  <c r="R29" i="23"/>
  <c r="AS74" i="21"/>
  <c r="AR77" i="21"/>
  <c r="AS80" i="21"/>
  <c r="AS83" i="21"/>
  <c r="K89" i="21"/>
  <c r="L89" i="21" s="1"/>
  <c r="AL95" i="21"/>
  <c r="K115" i="21"/>
  <c r="L115" i="21" s="1"/>
  <c r="AU126" i="21"/>
  <c r="T129" i="21"/>
  <c r="K130" i="21"/>
  <c r="L130" i="21" s="1"/>
  <c r="R50" i="22"/>
  <c r="K99" i="21"/>
  <c r="L99" i="21" s="1"/>
  <c r="K106" i="21"/>
  <c r="L106" i="21" s="1"/>
  <c r="K109" i="21"/>
  <c r="L109" i="21" s="1"/>
  <c r="K112" i="21"/>
  <c r="L112" i="21" s="1"/>
  <c r="AU124" i="21"/>
  <c r="L79" i="22"/>
  <c r="L92" i="22"/>
  <c r="R127" i="22"/>
  <c r="R139" i="22"/>
  <c r="K83" i="21"/>
  <c r="L83" i="21" s="1"/>
  <c r="AK91" i="21"/>
  <c r="K94" i="21"/>
  <c r="L94" i="21" s="1"/>
  <c r="AK96" i="21"/>
  <c r="T105" i="21"/>
  <c r="AU113" i="21"/>
  <c r="T114" i="21"/>
  <c r="AU116" i="21"/>
  <c r="AU122" i="21"/>
  <c r="K128" i="21"/>
  <c r="L128" i="21" s="1"/>
  <c r="K80" i="21"/>
  <c r="L80" i="21" s="1"/>
  <c r="AU107" i="21"/>
  <c r="T108" i="21"/>
  <c r="AU110" i="21"/>
  <c r="T111" i="21"/>
  <c r="AV116" i="21"/>
  <c r="T98" i="22"/>
  <c r="T97" i="22"/>
  <c r="T92" i="22"/>
  <c r="T96" i="22"/>
  <c r="T91" i="22"/>
  <c r="T90" i="22"/>
  <c r="T89" i="22"/>
  <c r="T100" i="22"/>
  <c r="T95" i="22"/>
  <c r="R32" i="23"/>
  <c r="AR81" i="21"/>
  <c r="AR84" i="21"/>
  <c r="K90" i="21"/>
  <c r="L90" i="21" s="1"/>
  <c r="AV107" i="21"/>
  <c r="AV110" i="21"/>
  <c r="K126" i="21"/>
  <c r="L126" i="21" s="1"/>
  <c r="K132" i="21"/>
  <c r="L132" i="21" s="1"/>
  <c r="R27" i="22"/>
  <c r="R29" i="22"/>
  <c r="R63" i="22"/>
  <c r="R125" i="22"/>
  <c r="R139" i="21"/>
  <c r="T79" i="22"/>
  <c r="T76" i="22"/>
  <c r="T82" i="22"/>
  <c r="T73" i="22"/>
  <c r="T78" i="22"/>
  <c r="T75" i="22"/>
  <c r="T81" i="22"/>
  <c r="T77" i="22"/>
  <c r="T83" i="22"/>
  <c r="T80" i="22"/>
  <c r="T74" i="22"/>
  <c r="R90" i="22"/>
  <c r="K113" i="21"/>
  <c r="L113" i="21" s="1"/>
  <c r="K116" i="21"/>
  <c r="L116" i="21" s="1"/>
  <c r="D82" i="22"/>
  <c r="E68" i="22"/>
  <c r="H67" i="22" s="1"/>
  <c r="I67" i="22" s="1"/>
  <c r="J67" i="22" s="1"/>
  <c r="T84" i="22"/>
  <c r="E93" i="22"/>
  <c r="H92" i="22" s="1"/>
  <c r="I92" i="22" s="1"/>
  <c r="J92" i="22" s="1"/>
  <c r="AU105" i="21"/>
  <c r="K107" i="21"/>
  <c r="L107" i="21" s="1"/>
  <c r="K110" i="21"/>
  <c r="L110" i="21" s="1"/>
  <c r="AU114" i="21"/>
  <c r="AU127" i="21"/>
  <c r="T130" i="21"/>
  <c r="L78" i="22"/>
  <c r="L93" i="22"/>
  <c r="R122" i="22"/>
  <c r="K81" i="21"/>
  <c r="L81" i="21" s="1"/>
  <c r="K91" i="21"/>
  <c r="L91" i="21" s="1"/>
  <c r="K96" i="21"/>
  <c r="L96" i="21" s="1"/>
  <c r="AV105" i="21"/>
  <c r="T106" i="21"/>
  <c r="AU108" i="21"/>
  <c r="T112" i="21"/>
  <c r="AV130" i="21"/>
  <c r="AV131" i="21"/>
  <c r="AV127" i="21"/>
  <c r="AV147" i="21"/>
  <c r="AV144" i="21"/>
  <c r="AV140" i="21"/>
  <c r="AV146" i="21"/>
  <c r="AV143" i="21"/>
  <c r="AV137" i="21"/>
  <c r="E81" i="22"/>
  <c r="H80" i="22" s="1"/>
  <c r="I80" i="22" s="1"/>
  <c r="J80" i="22" s="1"/>
  <c r="D96" i="22"/>
  <c r="L82" i="22"/>
  <c r="T93" i="22"/>
  <c r="AR28" i="22"/>
  <c r="T33" i="22"/>
  <c r="AS47" i="22"/>
  <c r="K52" i="22"/>
  <c r="L52" i="22" s="1"/>
  <c r="K58" i="22"/>
  <c r="L58" i="22" s="1"/>
  <c r="K67" i="22"/>
  <c r="L67" i="22" s="1"/>
  <c r="AR76" i="22"/>
  <c r="AR79" i="22"/>
  <c r="AS82" i="22"/>
  <c r="AK92" i="22"/>
  <c r="D67" i="23"/>
  <c r="E52" i="23"/>
  <c r="H51" i="23" s="1"/>
  <c r="I51" i="23" s="1"/>
  <c r="J51" i="23" s="1"/>
  <c r="K144" i="21"/>
  <c r="L144" i="21" s="1"/>
  <c r="K147" i="21"/>
  <c r="L147" i="21" s="1"/>
  <c r="K31" i="22"/>
  <c r="L31" i="22" s="1"/>
  <c r="AR32" i="22"/>
  <c r="K35" i="22"/>
  <c r="L35" i="22" s="1"/>
  <c r="T37" i="22"/>
  <c r="K42" i="22"/>
  <c r="L42" i="22" s="1"/>
  <c r="AR50" i="22"/>
  <c r="T51" i="22"/>
  <c r="D62" i="22"/>
  <c r="AU112" i="22"/>
  <c r="R108" i="23"/>
  <c r="AU136" i="21"/>
  <c r="K138" i="21"/>
  <c r="L138" i="21" s="1"/>
  <c r="K141" i="21"/>
  <c r="L141" i="21" s="1"/>
  <c r="AU145" i="21"/>
  <c r="AR36" i="22"/>
  <c r="AR45" i="22"/>
  <c r="K47" i="22"/>
  <c r="L47" i="22" s="1"/>
  <c r="AS50" i="22"/>
  <c r="AR65" i="22"/>
  <c r="AR68" i="22"/>
  <c r="AU106" i="22"/>
  <c r="AU107" i="22"/>
  <c r="AR35" i="23"/>
  <c r="K34" i="23"/>
  <c r="L34" i="23" s="1"/>
  <c r="AR37" i="23"/>
  <c r="K33" i="23"/>
  <c r="L33" i="23" s="1"/>
  <c r="K31" i="23"/>
  <c r="L31" i="23" s="1"/>
  <c r="AR28" i="23"/>
  <c r="K27" i="23"/>
  <c r="L27" i="23" s="1"/>
  <c r="K35" i="23"/>
  <c r="L35" i="23" s="1"/>
  <c r="AR31" i="23"/>
  <c r="K37" i="23"/>
  <c r="L37" i="23" s="1"/>
  <c r="AR32" i="23"/>
  <c r="K30" i="23"/>
  <c r="L30" i="23" s="1"/>
  <c r="K36" i="23"/>
  <c r="L36" i="23" s="1"/>
  <c r="AR27" i="23"/>
  <c r="K26" i="23"/>
  <c r="L26" i="23" s="1"/>
  <c r="AR33" i="23"/>
  <c r="AR30" i="23"/>
  <c r="AR36" i="23"/>
  <c r="AR29" i="23"/>
  <c r="K28" i="23"/>
  <c r="L28" i="23" s="1"/>
  <c r="E82" i="23"/>
  <c r="H81" i="23" s="1"/>
  <c r="I81" i="23" s="1"/>
  <c r="J81" i="23" s="1"/>
  <c r="D97" i="23"/>
  <c r="AL89" i="23"/>
  <c r="AL93" i="23"/>
  <c r="AL98" i="23"/>
  <c r="AL99" i="23"/>
  <c r="AL95" i="23"/>
  <c r="AL94" i="23"/>
  <c r="AL92" i="23"/>
  <c r="AL90" i="23"/>
  <c r="AL97" i="23"/>
  <c r="AL100" i="23"/>
  <c r="AL91" i="23"/>
  <c r="AL96" i="23"/>
  <c r="K32" i="22"/>
  <c r="L32" i="22" s="1"/>
  <c r="AR33" i="22"/>
  <c r="K36" i="22"/>
  <c r="L36" i="22" s="1"/>
  <c r="AR43" i="22"/>
  <c r="K45" i="22"/>
  <c r="L45" i="22" s="1"/>
  <c r="AR48" i="22"/>
  <c r="T49" i="22"/>
  <c r="AS53" i="22"/>
  <c r="K68" i="22"/>
  <c r="L68" i="22" s="1"/>
  <c r="AR80" i="22"/>
  <c r="AR83" i="22"/>
  <c r="L143" i="22"/>
  <c r="E69" i="23"/>
  <c r="H68" i="23" s="1"/>
  <c r="I68" i="23" s="1"/>
  <c r="J68" i="23" s="1"/>
  <c r="D83" i="23"/>
  <c r="K136" i="21"/>
  <c r="L136" i="21" s="1"/>
  <c r="K145" i="21"/>
  <c r="L145" i="21" s="1"/>
  <c r="AR26" i="22"/>
  <c r="AR37" i="22"/>
  <c r="T44" i="22"/>
  <c r="AS48" i="22"/>
  <c r="K59" i="22"/>
  <c r="L59" i="22" s="1"/>
  <c r="K62" i="22"/>
  <c r="L62" i="22" s="1"/>
  <c r="K65" i="22"/>
  <c r="L65" i="22" s="1"/>
  <c r="D69" i="22"/>
  <c r="AS83" i="22"/>
  <c r="AK99" i="22"/>
  <c r="T111" i="22"/>
  <c r="T114" i="22"/>
  <c r="T105" i="22"/>
  <c r="T110" i="22"/>
  <c r="T107" i="22"/>
  <c r="T115" i="22"/>
  <c r="T112" i="22"/>
  <c r="T106" i="22"/>
  <c r="T142" i="22"/>
  <c r="T139" i="22"/>
  <c r="T145" i="22"/>
  <c r="T136" i="22"/>
  <c r="T140" i="22"/>
  <c r="T143" i="22"/>
  <c r="K116" i="22"/>
  <c r="L116" i="22" s="1"/>
  <c r="K113" i="22"/>
  <c r="L113" i="22" s="1"/>
  <c r="AU110" i="22"/>
  <c r="AU116" i="22"/>
  <c r="AU113" i="22"/>
  <c r="K112" i="22"/>
  <c r="L112" i="22" s="1"/>
  <c r="K109" i="22"/>
  <c r="L109" i="22" s="1"/>
  <c r="K106" i="22"/>
  <c r="L106" i="22" s="1"/>
  <c r="K115" i="22"/>
  <c r="L115" i="22" s="1"/>
  <c r="AU109" i="22"/>
  <c r="AU111" i="22"/>
  <c r="AU108" i="22"/>
  <c r="K48" i="22"/>
  <c r="L48" i="22" s="1"/>
  <c r="R74" i="23"/>
  <c r="T138" i="21"/>
  <c r="AU140" i="21"/>
  <c r="T141" i="21"/>
  <c r="K33" i="22"/>
  <c r="L33" i="22" s="1"/>
  <c r="AR34" i="22"/>
  <c r="AR46" i="22"/>
  <c r="T47" i="22"/>
  <c r="AS60" i="22"/>
  <c r="AS63" i="22"/>
  <c r="K74" i="22"/>
  <c r="L74" i="22" s="1"/>
  <c r="K77" i="22"/>
  <c r="L77" i="22" s="1"/>
  <c r="K80" i="22"/>
  <c r="L80" i="22" s="1"/>
  <c r="L140" i="22"/>
  <c r="AR26" i="23"/>
  <c r="K26" i="22"/>
  <c r="L26" i="22" s="1"/>
  <c r="K37" i="22"/>
  <c r="L37" i="22" s="1"/>
  <c r="K51" i="22"/>
  <c r="L51" i="22" s="1"/>
  <c r="D75" i="22"/>
  <c r="D78" i="22"/>
  <c r="AR81" i="22"/>
  <c r="K107" i="22"/>
  <c r="L107" i="22" s="1"/>
  <c r="K108" i="22"/>
  <c r="L108" i="22" s="1"/>
  <c r="L137" i="22"/>
  <c r="R77" i="23"/>
  <c r="K146" i="21"/>
  <c r="L146" i="21" s="1"/>
  <c r="AR27" i="22"/>
  <c r="T28" i="22"/>
  <c r="K46" i="22"/>
  <c r="L46" i="22" s="1"/>
  <c r="AR49" i="22"/>
  <c r="T50" i="22"/>
  <c r="K66" i="22"/>
  <c r="L66" i="22" s="1"/>
  <c r="K69" i="22"/>
  <c r="L69" i="22" s="1"/>
  <c r="K105" i="22"/>
  <c r="L105" i="22" s="1"/>
  <c r="D93" i="23"/>
  <c r="E78" i="23"/>
  <c r="H77" i="23" s="1"/>
  <c r="I77" i="23" s="1"/>
  <c r="J77" i="23" s="1"/>
  <c r="E65" i="23"/>
  <c r="H64" i="23" s="1"/>
  <c r="I64" i="23" s="1"/>
  <c r="J64" i="23" s="1"/>
  <c r="D79" i="23"/>
  <c r="K140" i="21"/>
  <c r="L140" i="21" s="1"/>
  <c r="K143" i="21"/>
  <c r="L143" i="21" s="1"/>
  <c r="AR44" i="22"/>
  <c r="AS50" i="23"/>
  <c r="AS47" i="23"/>
  <c r="AS52" i="23"/>
  <c r="AS44" i="23"/>
  <c r="AS48" i="23"/>
  <c r="AS43" i="23"/>
  <c r="AS51" i="23"/>
  <c r="AS49" i="23"/>
  <c r="AS46" i="23"/>
  <c r="R80" i="23"/>
  <c r="R94" i="23"/>
  <c r="AU144" i="21"/>
  <c r="T145" i="21"/>
  <c r="AU147" i="21"/>
  <c r="AR31" i="22"/>
  <c r="K34" i="22"/>
  <c r="L34" i="22" s="1"/>
  <c r="AS58" i="22"/>
  <c r="T59" i="22"/>
  <c r="AR61" i="22"/>
  <c r="T65" i="22"/>
  <c r="AS67" i="22"/>
  <c r="T68" i="22"/>
  <c r="T108" i="22"/>
  <c r="AU115" i="22"/>
  <c r="AU138" i="21"/>
  <c r="T139" i="21"/>
  <c r="AR42" i="22"/>
  <c r="K49" i="22"/>
  <c r="L49" i="22" s="1"/>
  <c r="AS61" i="22"/>
  <c r="K81" i="22"/>
  <c r="L81" i="22" s="1"/>
  <c r="K100" i="22"/>
  <c r="L100" i="22" s="1"/>
  <c r="AK97" i="22"/>
  <c r="AK96" i="22"/>
  <c r="K94" i="22"/>
  <c r="L94" i="22" s="1"/>
  <c r="AK91" i="22"/>
  <c r="K99" i="22"/>
  <c r="L99" i="22" s="1"/>
  <c r="AK100" i="22"/>
  <c r="AK95" i="22"/>
  <c r="K98" i="22"/>
  <c r="L98" i="22" s="1"/>
  <c r="AK98" i="22"/>
  <c r="K96" i="22"/>
  <c r="L96" i="22" s="1"/>
  <c r="K91" i="22"/>
  <c r="L91" i="22" s="1"/>
  <c r="K114" i="22"/>
  <c r="L114" i="22" s="1"/>
  <c r="R48" i="23"/>
  <c r="R83" i="23"/>
  <c r="AV105" i="22"/>
  <c r="AV114" i="22"/>
  <c r="AV127" i="22"/>
  <c r="AV139" i="22"/>
  <c r="AV142" i="22"/>
  <c r="AS37" i="23"/>
  <c r="L73" i="23"/>
  <c r="R116" i="23"/>
  <c r="R63" i="24"/>
  <c r="AU125" i="22"/>
  <c r="T128" i="22"/>
  <c r="K129" i="22"/>
  <c r="L129" i="22" s="1"/>
  <c r="R111" i="23"/>
  <c r="R130" i="23"/>
  <c r="E60" i="24"/>
  <c r="H59" i="24" s="1"/>
  <c r="I59" i="24" s="1"/>
  <c r="J59" i="24" s="1"/>
  <c r="D74" i="24"/>
  <c r="AS79" i="23"/>
  <c r="AS76" i="23"/>
  <c r="AS82" i="23"/>
  <c r="AS73" i="23"/>
  <c r="AS84" i="23"/>
  <c r="AS81" i="23"/>
  <c r="AS77" i="23"/>
  <c r="AS83" i="23"/>
  <c r="AS80" i="23"/>
  <c r="AS74" i="23"/>
  <c r="D100" i="23"/>
  <c r="AV131" i="23"/>
  <c r="AV122" i="23"/>
  <c r="AV124" i="23"/>
  <c r="AV126" i="23"/>
  <c r="AV123" i="23"/>
  <c r="AV121" i="23"/>
  <c r="AV125" i="23"/>
  <c r="AV132" i="23"/>
  <c r="AV129" i="23"/>
  <c r="AV130" i="23"/>
  <c r="AV127" i="23"/>
  <c r="AV128" i="23"/>
  <c r="R43" i="24"/>
  <c r="AR53" i="23"/>
  <c r="K50" i="23"/>
  <c r="L50" i="23" s="1"/>
  <c r="K47" i="23"/>
  <c r="L47" i="23" s="1"/>
  <c r="AR45" i="23"/>
  <c r="AR50" i="23"/>
  <c r="K52" i="23"/>
  <c r="L52" i="23" s="1"/>
  <c r="AR52" i="23"/>
  <c r="K49" i="23"/>
  <c r="L49" i="23" s="1"/>
  <c r="AR42" i="23"/>
  <c r="AR49" i="23"/>
  <c r="K46" i="23"/>
  <c r="L46" i="23" s="1"/>
  <c r="K53" i="23"/>
  <c r="L53" i="23" s="1"/>
  <c r="AR51" i="23"/>
  <c r="T51" i="23"/>
  <c r="T48" i="23"/>
  <c r="T53" i="23"/>
  <c r="T50" i="23"/>
  <c r="T44" i="23"/>
  <c r="K45" i="23"/>
  <c r="L45" i="23" s="1"/>
  <c r="D75" i="23"/>
  <c r="R125" i="23"/>
  <c r="R47" i="24"/>
  <c r="AV112" i="22"/>
  <c r="AV115" i="22"/>
  <c r="K121" i="22"/>
  <c r="L121" i="22" s="1"/>
  <c r="K123" i="22"/>
  <c r="L123" i="22" s="1"/>
  <c r="AU128" i="22"/>
  <c r="AV140" i="22"/>
  <c r="T34" i="23"/>
  <c r="T33" i="23"/>
  <c r="T36" i="23"/>
  <c r="AS30" i="23"/>
  <c r="D59" i="23"/>
  <c r="E44" i="23"/>
  <c r="H43" i="23" s="1"/>
  <c r="I43" i="23" s="1"/>
  <c r="J43" i="23" s="1"/>
  <c r="R63" i="23"/>
  <c r="L78" i="23"/>
  <c r="R131" i="23"/>
  <c r="R29" i="24"/>
  <c r="AV109" i="22"/>
  <c r="T131" i="22"/>
  <c r="K132" i="22"/>
  <c r="L132" i="22" s="1"/>
  <c r="K146" i="22"/>
  <c r="L146" i="22" s="1"/>
  <c r="T28" i="23"/>
  <c r="K44" i="23"/>
  <c r="L44" i="23" s="1"/>
  <c r="K51" i="23"/>
  <c r="L51" i="23" s="1"/>
  <c r="R60" i="23"/>
  <c r="L75" i="23"/>
  <c r="D94" i="23"/>
  <c r="R35" i="24"/>
  <c r="AU126" i="22"/>
  <c r="T129" i="22"/>
  <c r="K130" i="22"/>
  <c r="L130" i="22" s="1"/>
  <c r="K42" i="23"/>
  <c r="L42" i="23" s="1"/>
  <c r="R146" i="23"/>
  <c r="AU124" i="22"/>
  <c r="AU144" i="22"/>
  <c r="AU147" i="22"/>
  <c r="AS32" i="23"/>
  <c r="K43" i="23"/>
  <c r="L43" i="23" s="1"/>
  <c r="T77" i="23"/>
  <c r="T83" i="23"/>
  <c r="T80" i="23"/>
  <c r="T74" i="23"/>
  <c r="T79" i="23"/>
  <c r="T76" i="23"/>
  <c r="T78" i="23"/>
  <c r="T75" i="23"/>
  <c r="R90" i="23"/>
  <c r="AU122" i="22"/>
  <c r="T127" i="22"/>
  <c r="K128" i="22"/>
  <c r="L128" i="22" s="1"/>
  <c r="AU138" i="22"/>
  <c r="AU141" i="22"/>
  <c r="AV144" i="22"/>
  <c r="AV147" i="22"/>
  <c r="T45" i="23"/>
  <c r="T46" i="23"/>
  <c r="T47" i="23"/>
  <c r="E59" i="23"/>
  <c r="H58" i="23" s="1"/>
  <c r="I58" i="23" s="1"/>
  <c r="J58" i="23" s="1"/>
  <c r="P58" i="23" s="1"/>
  <c r="Q58" i="23" s="1"/>
  <c r="S58" i="23" s="1"/>
  <c r="U58" i="23" s="1"/>
  <c r="AQ58" i="23" s="1"/>
  <c r="AU58" i="23" s="1"/>
  <c r="D73" i="23"/>
  <c r="K100" i="24"/>
  <c r="L100" i="24" s="1"/>
  <c r="AK97" i="24"/>
  <c r="K95" i="24"/>
  <c r="L95" i="24" s="1"/>
  <c r="AK92" i="24"/>
  <c r="K90" i="24"/>
  <c r="L90" i="24" s="1"/>
  <c r="AK96" i="24"/>
  <c r="K94" i="24"/>
  <c r="L94" i="24" s="1"/>
  <c r="AK91" i="24"/>
  <c r="K99" i="24"/>
  <c r="L99" i="24" s="1"/>
  <c r="K89" i="24"/>
  <c r="L89" i="24" s="1"/>
  <c r="AK100" i="24"/>
  <c r="AK95" i="24"/>
  <c r="K98" i="24"/>
  <c r="L98" i="24" s="1"/>
  <c r="K93" i="24"/>
  <c r="L93" i="24" s="1"/>
  <c r="AK90" i="24"/>
  <c r="AK99" i="24"/>
  <c r="AK94" i="24"/>
  <c r="AK93" i="24"/>
  <c r="AK98" i="24"/>
  <c r="K96" i="24"/>
  <c r="L96" i="24" s="1"/>
  <c r="K91" i="24"/>
  <c r="L91" i="24" s="1"/>
  <c r="K97" i="24"/>
  <c r="L97" i="24" s="1"/>
  <c r="AK89" i="24"/>
  <c r="K92" i="24"/>
  <c r="L92" i="24" s="1"/>
  <c r="AV138" i="22"/>
  <c r="AS35" i="23"/>
  <c r="AS33" i="23"/>
  <c r="T37" i="23"/>
  <c r="AR48" i="23"/>
  <c r="R98" i="23"/>
  <c r="E63" i="24"/>
  <c r="H62" i="24" s="1"/>
  <c r="I62" i="24" s="1"/>
  <c r="J62" i="24" s="1"/>
  <c r="D77" i="24"/>
  <c r="T125" i="22"/>
  <c r="K126" i="22"/>
  <c r="L126" i="22" s="1"/>
  <c r="AU131" i="22"/>
  <c r="R141" i="23"/>
  <c r="T121" i="22"/>
  <c r="T123" i="22"/>
  <c r="K124" i="22"/>
  <c r="L124" i="22" s="1"/>
  <c r="AU129" i="22"/>
  <c r="K144" i="22"/>
  <c r="L144" i="22" s="1"/>
  <c r="K147" i="22"/>
  <c r="L147" i="22" s="1"/>
  <c r="AS28" i="23"/>
  <c r="T42" i="23"/>
  <c r="T43" i="23"/>
  <c r="AS78" i="23"/>
  <c r="L82" i="23"/>
  <c r="R113" i="23"/>
  <c r="R46" i="24"/>
  <c r="R58" i="24"/>
  <c r="O58" i="24"/>
  <c r="K141" i="22"/>
  <c r="L141" i="22" s="1"/>
  <c r="T35" i="23"/>
  <c r="D65" i="23"/>
  <c r="E50" i="23"/>
  <c r="H49" i="23" s="1"/>
  <c r="I49" i="23" s="1"/>
  <c r="J49" i="23" s="1"/>
  <c r="E62" i="23"/>
  <c r="H61" i="23" s="1"/>
  <c r="I61" i="23" s="1"/>
  <c r="J61" i="23" s="1"/>
  <c r="D76" i="23"/>
  <c r="E51" i="23"/>
  <c r="H50" i="23" s="1"/>
  <c r="I50" i="23" s="1"/>
  <c r="J50" i="23" s="1"/>
  <c r="K59" i="23"/>
  <c r="L59" i="23" s="1"/>
  <c r="K62" i="23"/>
  <c r="L62" i="23" s="1"/>
  <c r="K65" i="23"/>
  <c r="L65" i="23" s="1"/>
  <c r="AR77" i="23"/>
  <c r="K89" i="23"/>
  <c r="L89" i="23" s="1"/>
  <c r="AK99" i="23"/>
  <c r="AU114" i="23"/>
  <c r="K110" i="23"/>
  <c r="L110" i="23" s="1"/>
  <c r="K107" i="23"/>
  <c r="L107" i="23" s="1"/>
  <c r="AU105" i="23"/>
  <c r="AU110" i="23"/>
  <c r="AU107" i="23"/>
  <c r="AU116" i="23"/>
  <c r="AU113" i="23"/>
  <c r="K112" i="23"/>
  <c r="L112" i="23" s="1"/>
  <c r="K109" i="23"/>
  <c r="L109" i="23" s="1"/>
  <c r="K106" i="23"/>
  <c r="L106" i="23" s="1"/>
  <c r="AU109" i="23"/>
  <c r="K114" i="23"/>
  <c r="L114" i="23" s="1"/>
  <c r="K105" i="23"/>
  <c r="L105" i="23" s="1"/>
  <c r="R124" i="23"/>
  <c r="E50" i="24"/>
  <c r="H49" i="24" s="1"/>
  <c r="I49" i="24" s="1"/>
  <c r="J49" i="24" s="1"/>
  <c r="D65" i="24"/>
  <c r="R52" i="24"/>
  <c r="R114" i="24"/>
  <c r="K66" i="23"/>
  <c r="L66" i="23" s="1"/>
  <c r="K69" i="23"/>
  <c r="L69" i="23" s="1"/>
  <c r="AK92" i="23"/>
  <c r="K95" i="23"/>
  <c r="L95" i="23" s="1"/>
  <c r="AK97" i="23"/>
  <c r="D82" i="24"/>
  <c r="E68" i="24"/>
  <c r="H67" i="24" s="1"/>
  <c r="I67" i="24" s="1"/>
  <c r="J67" i="24" s="1"/>
  <c r="R67" i="24"/>
  <c r="T59" i="23"/>
  <c r="AR61" i="23"/>
  <c r="AR64" i="23"/>
  <c r="T65" i="23"/>
  <c r="AS67" i="23"/>
  <c r="T68" i="23"/>
  <c r="K100" i="23"/>
  <c r="L100" i="23" s="1"/>
  <c r="E47" i="23"/>
  <c r="H46" i="23" s="1"/>
  <c r="I46" i="23" s="1"/>
  <c r="J46" i="23" s="1"/>
  <c r="AS61" i="23"/>
  <c r="T62" i="23"/>
  <c r="AS64" i="23"/>
  <c r="K81" i="23"/>
  <c r="L81" i="23" s="1"/>
  <c r="K84" i="23"/>
  <c r="L84" i="23" s="1"/>
  <c r="K91" i="23"/>
  <c r="L91" i="23" s="1"/>
  <c r="K96" i="23"/>
  <c r="L96" i="23" s="1"/>
  <c r="AU111" i="23"/>
  <c r="L132" i="23"/>
  <c r="R143" i="23"/>
  <c r="AS51" i="24"/>
  <c r="AS53" i="24"/>
  <c r="AS50" i="24"/>
  <c r="AS52" i="24"/>
  <c r="AS45" i="24"/>
  <c r="AS47" i="24"/>
  <c r="AS42" i="24"/>
  <c r="AS44" i="24"/>
  <c r="AS46" i="24"/>
  <c r="AS48" i="24"/>
  <c r="AS43" i="24"/>
  <c r="E59" i="24"/>
  <c r="H58" i="24" s="1"/>
  <c r="I58" i="24" s="1"/>
  <c r="J58" i="24" s="1"/>
  <c r="D73" i="24"/>
  <c r="AK93" i="23"/>
  <c r="R48" i="24"/>
  <c r="E62" i="24"/>
  <c r="H61" i="24" s="1"/>
  <c r="I61" i="24" s="1"/>
  <c r="J61" i="24" s="1"/>
  <c r="D76" i="24"/>
  <c r="R63" i="25"/>
  <c r="K67" i="23"/>
  <c r="L67" i="23" s="1"/>
  <c r="AR76" i="23"/>
  <c r="AR79" i="23"/>
  <c r="AK89" i="23"/>
  <c r="T100" i="23"/>
  <c r="T130" i="23"/>
  <c r="T123" i="23"/>
  <c r="T121" i="23"/>
  <c r="T125" i="23"/>
  <c r="T127" i="23"/>
  <c r="T129" i="23"/>
  <c r="T126" i="23"/>
  <c r="T128" i="23"/>
  <c r="E69" i="24"/>
  <c r="H68" i="24" s="1"/>
  <c r="I68" i="24" s="1"/>
  <c r="J68" i="24" s="1"/>
  <c r="D83" i="24"/>
  <c r="K92" i="23"/>
  <c r="L92" i="23" s="1"/>
  <c r="K97" i="23"/>
  <c r="L97" i="23" s="1"/>
  <c r="K99" i="23"/>
  <c r="L99" i="23" s="1"/>
  <c r="R122" i="23"/>
  <c r="AK94" i="23"/>
  <c r="AK100" i="23"/>
  <c r="T50" i="24"/>
  <c r="T52" i="24"/>
  <c r="T53" i="24"/>
  <c r="T46" i="24"/>
  <c r="T48" i="24"/>
  <c r="T43" i="24"/>
  <c r="T51" i="24"/>
  <c r="T45" i="24"/>
  <c r="T44" i="24"/>
  <c r="R136" i="24"/>
  <c r="O136" i="24"/>
  <c r="K76" i="23"/>
  <c r="L76" i="23" s="1"/>
  <c r="AK90" i="23"/>
  <c r="K93" i="23"/>
  <c r="L93" i="23" s="1"/>
  <c r="T122" i="23"/>
  <c r="R137" i="23"/>
  <c r="AV108" i="23"/>
  <c r="T109" i="23"/>
  <c r="AV111" i="23"/>
  <c r="AU125" i="23"/>
  <c r="K129" i="23"/>
  <c r="L129" i="23" s="1"/>
  <c r="AS29" i="24"/>
  <c r="K32" i="24"/>
  <c r="L32" i="24" s="1"/>
  <c r="AR33" i="24"/>
  <c r="K36" i="24"/>
  <c r="L36" i="24" s="1"/>
  <c r="AR43" i="24"/>
  <c r="K45" i="24"/>
  <c r="L45" i="24" s="1"/>
  <c r="AR48" i="24"/>
  <c r="L60" i="24"/>
  <c r="L105" i="24"/>
  <c r="AU123" i="23"/>
  <c r="K136" i="23"/>
  <c r="L136" i="23" s="1"/>
  <c r="K145" i="23"/>
  <c r="L145" i="23" s="1"/>
  <c r="AR26" i="24"/>
  <c r="AR37" i="24"/>
  <c r="R79" i="25"/>
  <c r="K127" i="23"/>
  <c r="L127" i="23" s="1"/>
  <c r="AU132" i="23"/>
  <c r="K139" i="23"/>
  <c r="L139" i="23" s="1"/>
  <c r="K142" i="23"/>
  <c r="L142" i="23" s="1"/>
  <c r="L113" i="24"/>
  <c r="AV106" i="23"/>
  <c r="T107" i="23"/>
  <c r="T110" i="23"/>
  <c r="AV112" i="23"/>
  <c r="AV115" i="23"/>
  <c r="K121" i="23"/>
  <c r="L121" i="23" s="1"/>
  <c r="K123" i="23"/>
  <c r="L123" i="23" s="1"/>
  <c r="AU128" i="23"/>
  <c r="AV140" i="23"/>
  <c r="K26" i="24"/>
  <c r="L26" i="24" s="1"/>
  <c r="K37" i="24"/>
  <c r="L37" i="24" s="1"/>
  <c r="D75" i="24"/>
  <c r="E61" i="24"/>
  <c r="H60" i="24" s="1"/>
  <c r="I60" i="24" s="1"/>
  <c r="J60" i="24" s="1"/>
  <c r="R73" i="24"/>
  <c r="O73" i="24"/>
  <c r="L116" i="24"/>
  <c r="R142" i="24"/>
  <c r="K51" i="24"/>
  <c r="L51" i="24" s="1"/>
  <c r="K53" i="24"/>
  <c r="L53" i="24" s="1"/>
  <c r="AR51" i="24"/>
  <c r="AR53" i="24"/>
  <c r="K50" i="24"/>
  <c r="L50" i="24" s="1"/>
  <c r="AR52" i="24"/>
  <c r="AR44" i="24"/>
  <c r="T64" i="24"/>
  <c r="T61" i="24"/>
  <c r="T67" i="24"/>
  <c r="T58" i="24"/>
  <c r="T63" i="24"/>
  <c r="T60" i="24"/>
  <c r="T69" i="24"/>
  <c r="T66" i="24"/>
  <c r="T62" i="24"/>
  <c r="T68" i="24"/>
  <c r="T65" i="24"/>
  <c r="T59" i="24"/>
  <c r="T111" i="24"/>
  <c r="T108" i="24"/>
  <c r="T114" i="24"/>
  <c r="T105" i="24"/>
  <c r="T110" i="24"/>
  <c r="T107" i="24"/>
  <c r="T116" i="24"/>
  <c r="T113" i="24"/>
  <c r="T109" i="24"/>
  <c r="T115" i="24"/>
  <c r="T112" i="24"/>
  <c r="T106" i="24"/>
  <c r="AU124" i="23"/>
  <c r="T136" i="23"/>
  <c r="AU144" i="23"/>
  <c r="T145" i="23"/>
  <c r="AU147" i="23"/>
  <c r="AR31" i="24"/>
  <c r="K34" i="24"/>
  <c r="L34" i="24" s="1"/>
  <c r="AR35" i="24"/>
  <c r="T36" i="24"/>
  <c r="D78" i="24"/>
  <c r="E64" i="24"/>
  <c r="H63" i="24" s="1"/>
  <c r="I63" i="24" s="1"/>
  <c r="J63" i="24" s="1"/>
  <c r="K49" i="24"/>
  <c r="L49" i="24" s="1"/>
  <c r="L61" i="24"/>
  <c r="T114" i="23"/>
  <c r="AU122" i="23"/>
  <c r="K128" i="23"/>
  <c r="L128" i="23" s="1"/>
  <c r="AU138" i="23"/>
  <c r="T139" i="23"/>
  <c r="AU141" i="23"/>
  <c r="T142" i="23"/>
  <c r="AV144" i="23"/>
  <c r="AV147" i="23"/>
  <c r="AS35" i="24"/>
  <c r="AR42" i="24"/>
  <c r="E47" i="24"/>
  <c r="H46" i="24" s="1"/>
  <c r="I46" i="24" s="1"/>
  <c r="J46" i="24" s="1"/>
  <c r="E65" i="24"/>
  <c r="H64" i="24" s="1"/>
  <c r="I64" i="24" s="1"/>
  <c r="J64" i="24" s="1"/>
  <c r="D79" i="24"/>
  <c r="R122" i="24"/>
  <c r="R143" i="24"/>
  <c r="T108" i="23"/>
  <c r="AV113" i="23"/>
  <c r="AV116" i="23"/>
  <c r="AV138" i="23"/>
  <c r="AV141" i="23"/>
  <c r="K27" i="24"/>
  <c r="L27" i="24" s="1"/>
  <c r="T29" i="24"/>
  <c r="K44" i="24"/>
  <c r="L44" i="24" s="1"/>
  <c r="AR47" i="24"/>
  <c r="AV107" i="23"/>
  <c r="K126" i="23"/>
  <c r="L126" i="23" s="1"/>
  <c r="AU131" i="23"/>
  <c r="AR28" i="24"/>
  <c r="L64" i="24"/>
  <c r="L69" i="24"/>
  <c r="R74" i="24"/>
  <c r="AU129" i="23"/>
  <c r="K144" i="23"/>
  <c r="L144" i="23" s="1"/>
  <c r="K147" i="23"/>
  <c r="L147" i="23" s="1"/>
  <c r="K31" i="24"/>
  <c r="L31" i="24" s="1"/>
  <c r="AR32" i="24"/>
  <c r="K42" i="24"/>
  <c r="L42" i="24" s="1"/>
  <c r="D97" i="24"/>
  <c r="R137" i="24"/>
  <c r="R82" i="25"/>
  <c r="AU127" i="23"/>
  <c r="AV136" i="23"/>
  <c r="T137" i="23"/>
  <c r="AU139" i="23"/>
  <c r="T143" i="23"/>
  <c r="AU110" i="24"/>
  <c r="AU107" i="24"/>
  <c r="AU116" i="24"/>
  <c r="AU113" i="24"/>
  <c r="K112" i="24"/>
  <c r="L112" i="24" s="1"/>
  <c r="K109" i="24"/>
  <c r="L109" i="24" s="1"/>
  <c r="K106" i="24"/>
  <c r="L106" i="24" s="1"/>
  <c r="K115" i="24"/>
  <c r="L115" i="24" s="1"/>
  <c r="AU109" i="24"/>
  <c r="AU115" i="24"/>
  <c r="AU112" i="24"/>
  <c r="AU106" i="24"/>
  <c r="K111" i="24"/>
  <c r="L111" i="24" s="1"/>
  <c r="K108" i="24"/>
  <c r="L108" i="24" s="1"/>
  <c r="AU111" i="24"/>
  <c r="AU108" i="24"/>
  <c r="AU114" i="24"/>
  <c r="K110" i="24"/>
  <c r="L110" i="24" s="1"/>
  <c r="K107" i="24"/>
  <c r="L107" i="24" s="1"/>
  <c r="AU105" i="24"/>
  <c r="E43" i="25"/>
  <c r="H42" i="25" s="1"/>
  <c r="I42" i="25" s="1"/>
  <c r="J42" i="25" s="1"/>
  <c r="D58" i="25"/>
  <c r="AR61" i="24"/>
  <c r="AR64" i="24"/>
  <c r="AS67" i="24"/>
  <c r="T89" i="24"/>
  <c r="AS37" i="25"/>
  <c r="AS26" i="25"/>
  <c r="AS29" i="25"/>
  <c r="AS36" i="25"/>
  <c r="AS32" i="25"/>
  <c r="AS28" i="25"/>
  <c r="AS35" i="25"/>
  <c r="AS31" i="25"/>
  <c r="AS34" i="25"/>
  <c r="AS30" i="25"/>
  <c r="D76" i="25"/>
  <c r="E62" i="25"/>
  <c r="H61" i="25" s="1"/>
  <c r="I61" i="25" s="1"/>
  <c r="J61" i="25" s="1"/>
  <c r="AS61" i="24"/>
  <c r="AS64" i="24"/>
  <c r="K81" i="24"/>
  <c r="L81" i="24" s="1"/>
  <c r="K84" i="24"/>
  <c r="L84" i="24" s="1"/>
  <c r="AV114" i="24"/>
  <c r="T129" i="24"/>
  <c r="AV142" i="24"/>
  <c r="AV139" i="24"/>
  <c r="AV145" i="24"/>
  <c r="AV136" i="24"/>
  <c r="AV147" i="24"/>
  <c r="AV144" i="24"/>
  <c r="AV140" i="24"/>
  <c r="AV146" i="24"/>
  <c r="AV143" i="24"/>
  <c r="AV137" i="24"/>
  <c r="D82" i="25"/>
  <c r="E68" i="25"/>
  <c r="H67" i="25" s="1"/>
  <c r="I67" i="25" s="1"/>
  <c r="J67" i="25" s="1"/>
  <c r="R59" i="25"/>
  <c r="E61" i="25"/>
  <c r="H60" i="25" s="1"/>
  <c r="I60" i="25" s="1"/>
  <c r="J60" i="25" s="1"/>
  <c r="R65" i="25"/>
  <c r="AR73" i="24"/>
  <c r="K75" i="24"/>
  <c r="L75" i="24" s="1"/>
  <c r="K78" i="24"/>
  <c r="L78" i="24" s="1"/>
  <c r="AR82" i="24"/>
  <c r="T94" i="24"/>
  <c r="AL98" i="24"/>
  <c r="T99" i="24"/>
  <c r="AV111" i="24"/>
  <c r="AU132" i="24"/>
  <c r="K127" i="24"/>
  <c r="L127" i="24" s="1"/>
  <c r="K129" i="24"/>
  <c r="L129" i="24" s="1"/>
  <c r="AU125" i="24"/>
  <c r="K131" i="24"/>
  <c r="L131" i="24" s="1"/>
  <c r="AU127" i="24"/>
  <c r="AU129" i="24"/>
  <c r="K124" i="24"/>
  <c r="L124" i="24" s="1"/>
  <c r="AU131" i="24"/>
  <c r="K126" i="24"/>
  <c r="L126" i="24" s="1"/>
  <c r="K128" i="24"/>
  <c r="L128" i="24" s="1"/>
  <c r="AU122" i="24"/>
  <c r="K132" i="24"/>
  <c r="L132" i="24" s="1"/>
  <c r="AU128" i="24"/>
  <c r="K123" i="24"/>
  <c r="L123" i="24" s="1"/>
  <c r="AU130" i="24"/>
  <c r="K125" i="24"/>
  <c r="L125" i="24" s="1"/>
  <c r="K53" i="25"/>
  <c r="L53" i="25" s="1"/>
  <c r="AR51" i="25"/>
  <c r="AR48" i="25"/>
  <c r="K45" i="25"/>
  <c r="L45" i="25" s="1"/>
  <c r="AR43" i="25"/>
  <c r="AR53" i="25"/>
  <c r="K50" i="25"/>
  <c r="L50" i="25" s="1"/>
  <c r="K47" i="25"/>
  <c r="L47" i="25" s="1"/>
  <c r="AR45" i="25"/>
  <c r="AR50" i="25"/>
  <c r="K42" i="25"/>
  <c r="L42" i="25" s="1"/>
  <c r="K52" i="25"/>
  <c r="L52" i="25" s="1"/>
  <c r="AR52" i="25"/>
  <c r="K49" i="25"/>
  <c r="L49" i="25" s="1"/>
  <c r="AR42" i="25"/>
  <c r="AR49" i="25"/>
  <c r="K46" i="25"/>
  <c r="L46" i="25" s="1"/>
  <c r="K51" i="25"/>
  <c r="L51" i="25" s="1"/>
  <c r="AR46" i="25"/>
  <c r="K48" i="25"/>
  <c r="L48" i="25" s="1"/>
  <c r="K43" i="25"/>
  <c r="L43" i="25" s="1"/>
  <c r="R128" i="25"/>
  <c r="R84" i="26"/>
  <c r="AR59" i="24"/>
  <c r="AR65" i="24"/>
  <c r="AR68" i="24"/>
  <c r="T95" i="24"/>
  <c r="T100" i="24"/>
  <c r="AU124" i="24"/>
  <c r="AR62" i="24"/>
  <c r="AS65" i="24"/>
  <c r="AS68" i="24"/>
  <c r="K82" i="24"/>
  <c r="L82" i="24" s="1"/>
  <c r="AL94" i="24"/>
  <c r="AL99" i="24"/>
  <c r="AS62" i="24"/>
  <c r="K76" i="24"/>
  <c r="L76" i="24" s="1"/>
  <c r="K79" i="24"/>
  <c r="L79" i="24" s="1"/>
  <c r="AV112" i="24"/>
  <c r="AV115" i="24"/>
  <c r="K121" i="24"/>
  <c r="L121" i="24" s="1"/>
  <c r="AS62" i="25"/>
  <c r="AS68" i="25"/>
  <c r="AS65" i="25"/>
  <c r="AS59" i="25"/>
  <c r="AS69" i="25"/>
  <c r="AS64" i="25"/>
  <c r="AS61" i="25"/>
  <c r="AS63" i="25"/>
  <c r="AS60" i="25"/>
  <c r="AS66" i="25"/>
  <c r="D97" i="25"/>
  <c r="E98" i="25" s="1"/>
  <c r="H97" i="25" s="1"/>
  <c r="I97" i="25" s="1"/>
  <c r="J97" i="25" s="1"/>
  <c r="E82" i="25"/>
  <c r="H81" i="25" s="1"/>
  <c r="I81" i="25" s="1"/>
  <c r="J81" i="25" s="1"/>
  <c r="K68" i="24"/>
  <c r="L68" i="24" s="1"/>
  <c r="AR74" i="24"/>
  <c r="AR80" i="24"/>
  <c r="T81" i="24"/>
  <c r="AR83" i="24"/>
  <c r="T84" i="24"/>
  <c r="AL90" i="24"/>
  <c r="T91" i="24"/>
  <c r="T96" i="24"/>
  <c r="AV109" i="24"/>
  <c r="AU123" i="24"/>
  <c r="AU126" i="24"/>
  <c r="K130" i="24"/>
  <c r="L130" i="24" s="1"/>
  <c r="R145" i="24"/>
  <c r="D79" i="25"/>
  <c r="E65" i="25"/>
  <c r="H64" i="25" s="1"/>
  <c r="I64" i="25" s="1"/>
  <c r="J64" i="25" s="1"/>
  <c r="E51" i="24"/>
  <c r="H50" i="24" s="1"/>
  <c r="I50" i="24" s="1"/>
  <c r="J50" i="24" s="1"/>
  <c r="K59" i="24"/>
  <c r="L59" i="24" s="1"/>
  <c r="K62" i="24"/>
  <c r="L62" i="24" s="1"/>
  <c r="K65" i="24"/>
  <c r="L65" i="24" s="1"/>
  <c r="D69" i="24"/>
  <c r="AS74" i="24"/>
  <c r="T75" i="24"/>
  <c r="AR77" i="24"/>
  <c r="T78" i="24"/>
  <c r="AS80" i="24"/>
  <c r="AS83" i="24"/>
  <c r="AL95" i="24"/>
  <c r="AL100" i="24"/>
  <c r="T126" i="24"/>
  <c r="T128" i="24"/>
  <c r="T130" i="24"/>
  <c r="T132" i="24"/>
  <c r="T123" i="24"/>
  <c r="T125" i="24"/>
  <c r="T127" i="24"/>
  <c r="T131" i="24"/>
  <c r="T124" i="24"/>
  <c r="D91" i="25"/>
  <c r="E92" i="25" s="1"/>
  <c r="H91" i="25" s="1"/>
  <c r="I91" i="25" s="1"/>
  <c r="J91" i="25" s="1"/>
  <c r="E76" i="25"/>
  <c r="H75" i="25" s="1"/>
  <c r="I75" i="25" s="1"/>
  <c r="J75" i="25" s="1"/>
  <c r="D63" i="25"/>
  <c r="E48" i="25"/>
  <c r="H47" i="25" s="1"/>
  <c r="I47" i="25" s="1"/>
  <c r="J47" i="25" s="1"/>
  <c r="R60" i="25"/>
  <c r="AR66" i="24"/>
  <c r="AR69" i="24"/>
  <c r="AS77" i="24"/>
  <c r="T140" i="24"/>
  <c r="T146" i="24"/>
  <c r="T143" i="24"/>
  <c r="T137" i="24"/>
  <c r="T142" i="24"/>
  <c r="T139" i="24"/>
  <c r="T141" i="24"/>
  <c r="T138" i="24"/>
  <c r="T147" i="24"/>
  <c r="T144" i="24"/>
  <c r="T145" i="24"/>
  <c r="R27" i="25"/>
  <c r="AR60" i="24"/>
  <c r="AR63" i="24"/>
  <c r="AS66" i="24"/>
  <c r="AS69" i="24"/>
  <c r="K83" i="24"/>
  <c r="L83" i="24" s="1"/>
  <c r="T97" i="24"/>
  <c r="R62" i="25"/>
  <c r="AS60" i="24"/>
  <c r="K77" i="24"/>
  <c r="L77" i="24" s="1"/>
  <c r="K80" i="24"/>
  <c r="L80" i="24" s="1"/>
  <c r="AL91" i="24"/>
  <c r="AV113" i="24"/>
  <c r="AV116" i="24"/>
  <c r="K44" i="25"/>
  <c r="L44" i="25" s="1"/>
  <c r="E66" i="25"/>
  <c r="H65" i="25" s="1"/>
  <c r="I65" i="25" s="1"/>
  <c r="J65" i="25" s="1"/>
  <c r="D80" i="25"/>
  <c r="E84" i="25"/>
  <c r="H83" i="25" s="1"/>
  <c r="I83" i="25" s="1"/>
  <c r="J83" i="25" s="1"/>
  <c r="D99" i="25"/>
  <c r="E100" i="25" s="1"/>
  <c r="H99" i="25" s="1"/>
  <c r="I99" i="25" s="1"/>
  <c r="J99" i="25" s="1"/>
  <c r="T73" i="24"/>
  <c r="AR81" i="24"/>
  <c r="T82" i="24"/>
  <c r="AR84" i="24"/>
  <c r="AV107" i="24"/>
  <c r="AS58" i="25"/>
  <c r="R127" i="25"/>
  <c r="K66" i="24"/>
  <c r="L66" i="24" s="1"/>
  <c r="AR75" i="24"/>
  <c r="T76" i="24"/>
  <c r="AS81" i="24"/>
  <c r="T121" i="24"/>
  <c r="AV123" i="24"/>
  <c r="AV127" i="24"/>
  <c r="AV129" i="24"/>
  <c r="AV131" i="24"/>
  <c r="AV124" i="24"/>
  <c r="AV128" i="24"/>
  <c r="AV130" i="24"/>
  <c r="AV132" i="24"/>
  <c r="K36" i="25"/>
  <c r="L36" i="25" s="1"/>
  <c r="AR33" i="25"/>
  <c r="K32" i="25"/>
  <c r="L32" i="25" s="1"/>
  <c r="AR29" i="25"/>
  <c r="K28" i="25"/>
  <c r="L28" i="25" s="1"/>
  <c r="AR36" i="25"/>
  <c r="K35" i="25"/>
  <c r="L35" i="25" s="1"/>
  <c r="AR32" i="25"/>
  <c r="K31" i="25"/>
  <c r="L31" i="25" s="1"/>
  <c r="AR28" i="25"/>
  <c r="AR27" i="25"/>
  <c r="K37" i="25"/>
  <c r="L37" i="25" s="1"/>
  <c r="K26" i="25"/>
  <c r="L26" i="25" s="1"/>
  <c r="AR34" i="25"/>
  <c r="K33" i="25"/>
  <c r="L33" i="25" s="1"/>
  <c r="AR30" i="25"/>
  <c r="K29" i="25"/>
  <c r="L29" i="25" s="1"/>
  <c r="AS27" i="25"/>
  <c r="D74" i="25"/>
  <c r="E60" i="25"/>
  <c r="H59" i="25" s="1"/>
  <c r="I59" i="25" s="1"/>
  <c r="J59" i="25" s="1"/>
  <c r="D62" i="25"/>
  <c r="E47" i="25"/>
  <c r="H46" i="25" s="1"/>
  <c r="I46" i="25" s="1"/>
  <c r="J46" i="25" s="1"/>
  <c r="R139" i="25"/>
  <c r="AU137" i="24"/>
  <c r="AU143" i="24"/>
  <c r="AU146" i="24"/>
  <c r="T31" i="25"/>
  <c r="T35" i="25"/>
  <c r="AR63" i="25"/>
  <c r="T64" i="25"/>
  <c r="R147" i="25"/>
  <c r="R81" i="26"/>
  <c r="R91" i="26"/>
  <c r="AU140" i="24"/>
  <c r="T47" i="25"/>
  <c r="K69" i="25"/>
  <c r="L69" i="25" s="1"/>
  <c r="R73" i="25"/>
  <c r="O73" i="25"/>
  <c r="R143" i="25"/>
  <c r="K146" i="24"/>
  <c r="L146" i="24" s="1"/>
  <c r="T28" i="25"/>
  <c r="E44" i="25"/>
  <c r="H43" i="25" s="1"/>
  <c r="I43" i="25" s="1"/>
  <c r="J43" i="25" s="1"/>
  <c r="K66" i="25"/>
  <c r="L66" i="25" s="1"/>
  <c r="AU138" i="24"/>
  <c r="AU141" i="24"/>
  <c r="T53" i="25"/>
  <c r="T62" i="25"/>
  <c r="T69" i="25"/>
  <c r="T33" i="25"/>
  <c r="K58" i="25"/>
  <c r="L58" i="25" s="1"/>
  <c r="K67" i="25"/>
  <c r="L67" i="25" s="1"/>
  <c r="R76" i="25"/>
  <c r="E66" i="26"/>
  <c r="H65" i="26" s="1"/>
  <c r="I65" i="26" s="1"/>
  <c r="J65" i="26" s="1"/>
  <c r="D80" i="26"/>
  <c r="D95" i="26"/>
  <c r="E80" i="26"/>
  <c r="H79" i="26" s="1"/>
  <c r="I79" i="26" s="1"/>
  <c r="J79" i="26" s="1"/>
  <c r="R37" i="27"/>
  <c r="K144" i="24"/>
  <c r="L144" i="24" s="1"/>
  <c r="K147" i="24"/>
  <c r="L147" i="24" s="1"/>
  <c r="T26" i="25"/>
  <c r="T37" i="25"/>
  <c r="E45" i="25"/>
  <c r="H44" i="25" s="1"/>
  <c r="I44" i="25" s="1"/>
  <c r="J44" i="25" s="1"/>
  <c r="T51" i="25"/>
  <c r="K61" i="25"/>
  <c r="L61" i="25" s="1"/>
  <c r="K64" i="25"/>
  <c r="L64" i="25" s="1"/>
  <c r="T79" i="25"/>
  <c r="T76" i="25"/>
  <c r="T82" i="25"/>
  <c r="T78" i="25"/>
  <c r="T75" i="25"/>
  <c r="T84" i="25"/>
  <c r="T81" i="25"/>
  <c r="T77" i="25"/>
  <c r="T83" i="25"/>
  <c r="T80" i="25"/>
  <c r="T74" i="25"/>
  <c r="L89" i="25"/>
  <c r="L93" i="25"/>
  <c r="L98" i="25"/>
  <c r="R30" i="26"/>
  <c r="AU136" i="24"/>
  <c r="K138" i="24"/>
  <c r="L138" i="24" s="1"/>
  <c r="K141" i="24"/>
  <c r="L141" i="24" s="1"/>
  <c r="AU145" i="24"/>
  <c r="AS50" i="25"/>
  <c r="D100" i="25"/>
  <c r="E101" i="25" s="1"/>
  <c r="H100" i="25" s="1"/>
  <c r="I100" i="25" s="1"/>
  <c r="J100" i="25" s="1"/>
  <c r="E85" i="25"/>
  <c r="H84" i="25" s="1"/>
  <c r="I84" i="25" s="1"/>
  <c r="J84" i="25" s="1"/>
  <c r="AR59" i="25"/>
  <c r="AR65" i="25"/>
  <c r="T66" i="25"/>
  <c r="AR68" i="25"/>
  <c r="R49" i="26"/>
  <c r="R105" i="26"/>
  <c r="O105" i="26"/>
  <c r="AU139" i="24"/>
  <c r="AU142" i="24"/>
  <c r="AR62" i="25"/>
  <c r="T63" i="25"/>
  <c r="R108" i="25"/>
  <c r="R113" i="25"/>
  <c r="E64" i="26"/>
  <c r="H63" i="26" s="1"/>
  <c r="I63" i="26" s="1"/>
  <c r="J63" i="26" s="1"/>
  <c r="D78" i="26"/>
  <c r="T30" i="25"/>
  <c r="R136" i="25"/>
  <c r="O136" i="25"/>
  <c r="P136" i="25" s="1"/>
  <c r="Q136" i="25" s="1"/>
  <c r="K68" i="25"/>
  <c r="L68" i="25" s="1"/>
  <c r="T89" i="25"/>
  <c r="T93" i="25"/>
  <c r="T98" i="25"/>
  <c r="T97" i="25"/>
  <c r="T92" i="25"/>
  <c r="T96" i="25"/>
  <c r="T91" i="25"/>
  <c r="T100" i="25"/>
  <c r="T95" i="25"/>
  <c r="T90" i="25"/>
  <c r="T99" i="25"/>
  <c r="T94" i="25"/>
  <c r="R123" i="25"/>
  <c r="K139" i="24"/>
  <c r="L139" i="24" s="1"/>
  <c r="T58" i="25"/>
  <c r="AR66" i="25"/>
  <c r="K84" i="25"/>
  <c r="L84" i="25" s="1"/>
  <c r="K81" i="25"/>
  <c r="L81" i="25" s="1"/>
  <c r="AR78" i="25"/>
  <c r="AR75" i="25"/>
  <c r="AR84" i="25"/>
  <c r="AR81" i="25"/>
  <c r="K80" i="25"/>
  <c r="L80" i="25" s="1"/>
  <c r="K77" i="25"/>
  <c r="L77" i="25" s="1"/>
  <c r="K74" i="25"/>
  <c r="L74" i="25" s="1"/>
  <c r="K83" i="25"/>
  <c r="L83" i="25" s="1"/>
  <c r="AR77" i="25"/>
  <c r="AR83" i="25"/>
  <c r="AR80" i="25"/>
  <c r="AR74" i="25"/>
  <c r="AR79" i="25"/>
  <c r="AR76" i="25"/>
  <c r="AR82" i="25"/>
  <c r="K78" i="25"/>
  <c r="L78" i="25" s="1"/>
  <c r="K75" i="25"/>
  <c r="L75" i="25" s="1"/>
  <c r="AR73" i="25"/>
  <c r="R138" i="25"/>
  <c r="AK93" i="25"/>
  <c r="AL98" i="25"/>
  <c r="AU109" i="25"/>
  <c r="K112" i="25"/>
  <c r="L112" i="25" s="1"/>
  <c r="AU113" i="25"/>
  <c r="AU128" i="25"/>
  <c r="K130" i="25"/>
  <c r="L130" i="25" s="1"/>
  <c r="T140" i="25"/>
  <c r="T144" i="25"/>
  <c r="E61" i="26"/>
  <c r="H60" i="26" s="1"/>
  <c r="I60" i="26" s="1"/>
  <c r="J60" i="26" s="1"/>
  <c r="D75" i="26"/>
  <c r="R78" i="26"/>
  <c r="R96" i="26"/>
  <c r="R128" i="26"/>
  <c r="AS82" i="25"/>
  <c r="AK89" i="25"/>
  <c r="AL93" i="25"/>
  <c r="K105" i="25"/>
  <c r="L105" i="25" s="1"/>
  <c r="AV109" i="25"/>
  <c r="AV113" i="25"/>
  <c r="K116" i="25"/>
  <c r="L116" i="25" s="1"/>
  <c r="AU123" i="25"/>
  <c r="K125" i="25"/>
  <c r="L125" i="25" s="1"/>
  <c r="AV128" i="25"/>
  <c r="T129" i="25"/>
  <c r="AV139" i="25"/>
  <c r="K142" i="25"/>
  <c r="L142" i="25" s="1"/>
  <c r="AU143" i="25"/>
  <c r="K146" i="25"/>
  <c r="L146" i="25" s="1"/>
  <c r="AS76" i="25"/>
  <c r="AS79" i="25"/>
  <c r="K92" i="25"/>
  <c r="L92" i="25" s="1"/>
  <c r="K97" i="25"/>
  <c r="L97" i="25" s="1"/>
  <c r="AU106" i="25"/>
  <c r="T107" i="25"/>
  <c r="AV123" i="25"/>
  <c r="T124" i="25"/>
  <c r="AU136" i="25"/>
  <c r="T137" i="25"/>
  <c r="AV143" i="25"/>
  <c r="AU147" i="25"/>
  <c r="R44" i="26"/>
  <c r="AK94" i="25"/>
  <c r="AK99" i="25"/>
  <c r="AV106" i="25"/>
  <c r="K109" i="25"/>
  <c r="L109" i="25" s="1"/>
  <c r="T111" i="25"/>
  <c r="AU121" i="25"/>
  <c r="AU131" i="25"/>
  <c r="AV147" i="25"/>
  <c r="AS37" i="26"/>
  <c r="AS33" i="26"/>
  <c r="AS36" i="26"/>
  <c r="AS32" i="26"/>
  <c r="AS34" i="26"/>
  <c r="D84" i="26"/>
  <c r="E70" i="26"/>
  <c r="H69" i="26" s="1"/>
  <c r="I69" i="26" s="1"/>
  <c r="J69" i="26" s="1"/>
  <c r="AL90" i="25"/>
  <c r="AK95" i="25"/>
  <c r="AK100" i="25"/>
  <c r="K106" i="25"/>
  <c r="L106" i="25" s="1"/>
  <c r="T108" i="25"/>
  <c r="AU129" i="25"/>
  <c r="K131" i="25"/>
  <c r="L131" i="25" s="1"/>
  <c r="AS74" i="25"/>
  <c r="AS80" i="25"/>
  <c r="AS83" i="25"/>
  <c r="AL95" i="25"/>
  <c r="AL100" i="25"/>
  <c r="AU107" i="25"/>
  <c r="T112" i="25"/>
  <c r="K121" i="25"/>
  <c r="L121" i="25" s="1"/>
  <c r="AU124" i="25"/>
  <c r="AV129" i="25"/>
  <c r="T130" i="25"/>
  <c r="T138" i="25"/>
  <c r="AS77" i="25"/>
  <c r="K99" i="25"/>
  <c r="L99" i="25" s="1"/>
  <c r="T105" i="25"/>
  <c r="AV107" i="25"/>
  <c r="K110" i="25"/>
  <c r="L110" i="25" s="1"/>
  <c r="AU111" i="25"/>
  <c r="K114" i="25"/>
  <c r="L114" i="25" s="1"/>
  <c r="T116" i="25"/>
  <c r="AV124" i="25"/>
  <c r="K126" i="25"/>
  <c r="L126" i="25" s="1"/>
  <c r="AV137" i="25"/>
  <c r="K140" i="25"/>
  <c r="L140" i="25" s="1"/>
  <c r="T142" i="25"/>
  <c r="K28" i="26"/>
  <c r="L28" i="26" s="1"/>
  <c r="E60" i="26"/>
  <c r="H59" i="26" s="1"/>
  <c r="I59" i="26" s="1"/>
  <c r="J59" i="26" s="1"/>
  <c r="D74" i="26"/>
  <c r="AK91" i="25"/>
  <c r="K94" i="25"/>
  <c r="L94" i="25" s="1"/>
  <c r="AK96" i="25"/>
  <c r="AV111" i="25"/>
  <c r="AU115" i="25"/>
  <c r="T125" i="25"/>
  <c r="AU132" i="25"/>
  <c r="AU141" i="25"/>
  <c r="K144" i="25"/>
  <c r="L144" i="25" s="1"/>
  <c r="AU145" i="25"/>
  <c r="T146" i="25"/>
  <c r="AS29" i="26"/>
  <c r="AL91" i="25"/>
  <c r="AL96" i="25"/>
  <c r="AV115" i="25"/>
  <c r="AU127" i="25"/>
  <c r="K129" i="25"/>
  <c r="L129" i="25" s="1"/>
  <c r="AV132" i="25"/>
  <c r="AV141" i="25"/>
  <c r="AV145" i="25"/>
  <c r="AR34" i="26"/>
  <c r="K33" i="26"/>
  <c r="L33" i="26" s="1"/>
  <c r="AR37" i="26"/>
  <c r="K36" i="26"/>
  <c r="L36" i="26" s="1"/>
  <c r="AR33" i="26"/>
  <c r="K32" i="26"/>
  <c r="L32" i="26" s="1"/>
  <c r="AR36" i="26"/>
  <c r="K35" i="26"/>
  <c r="L35" i="26" s="1"/>
  <c r="AR32" i="26"/>
  <c r="K31" i="26"/>
  <c r="L31" i="26" s="1"/>
  <c r="AR35" i="26"/>
  <c r="K34" i="26"/>
  <c r="L34" i="26" s="1"/>
  <c r="AR31" i="26"/>
  <c r="K37" i="26"/>
  <c r="L37" i="26" s="1"/>
  <c r="AR26" i="26"/>
  <c r="K90" i="25"/>
  <c r="L90" i="25" s="1"/>
  <c r="K107" i="25"/>
  <c r="L107" i="25" s="1"/>
  <c r="AU108" i="25"/>
  <c r="T109" i="25"/>
  <c r="T113" i="25"/>
  <c r="AV122" i="25"/>
  <c r="K124" i="25"/>
  <c r="L124" i="25" s="1"/>
  <c r="AV127" i="25"/>
  <c r="T128" i="25"/>
  <c r="K137" i="25"/>
  <c r="L137" i="25" s="1"/>
  <c r="T139" i="25"/>
  <c r="AS26" i="26"/>
  <c r="AS81" i="25"/>
  <c r="AS84" i="25"/>
  <c r="AK92" i="25"/>
  <c r="K95" i="25"/>
  <c r="L95" i="25" s="1"/>
  <c r="AK97" i="25"/>
  <c r="K100" i="25"/>
  <c r="L100" i="25" s="1"/>
  <c r="AV108" i="25"/>
  <c r="K111" i="25"/>
  <c r="L111" i="25" s="1"/>
  <c r="AU112" i="25"/>
  <c r="K115" i="25"/>
  <c r="L115" i="25" s="1"/>
  <c r="AU130" i="25"/>
  <c r="AU138" i="25"/>
  <c r="T143" i="25"/>
  <c r="K29" i="26"/>
  <c r="L29" i="26" s="1"/>
  <c r="AS35" i="26"/>
  <c r="AL92" i="25"/>
  <c r="AU105" i="25"/>
  <c r="AV112" i="25"/>
  <c r="AU116" i="25"/>
  <c r="AV130" i="25"/>
  <c r="K132" i="25"/>
  <c r="L132" i="25" s="1"/>
  <c r="T136" i="25"/>
  <c r="K141" i="25"/>
  <c r="L141" i="25" s="1"/>
  <c r="AU142" i="25"/>
  <c r="K145" i="25"/>
  <c r="L145" i="25" s="1"/>
  <c r="AR30" i="26"/>
  <c r="E63" i="26"/>
  <c r="H62" i="26" s="1"/>
  <c r="I62" i="26" s="1"/>
  <c r="J62" i="26" s="1"/>
  <c r="D77" i="26"/>
  <c r="D66" i="26"/>
  <c r="E51" i="26"/>
  <c r="H50" i="26" s="1"/>
  <c r="I50" i="26" s="1"/>
  <c r="J50" i="26" s="1"/>
  <c r="K80" i="26"/>
  <c r="L80" i="26" s="1"/>
  <c r="K77" i="26"/>
  <c r="L77" i="26" s="1"/>
  <c r="K74" i="26"/>
  <c r="L74" i="26" s="1"/>
  <c r="K83" i="26"/>
  <c r="L83" i="26" s="1"/>
  <c r="AR77" i="26"/>
  <c r="AR83" i="26"/>
  <c r="AR80" i="26"/>
  <c r="AR74" i="26"/>
  <c r="K79" i="26"/>
  <c r="L79" i="26" s="1"/>
  <c r="K76" i="26"/>
  <c r="L76" i="26" s="1"/>
  <c r="K82" i="26"/>
  <c r="L82" i="26" s="1"/>
  <c r="K73" i="26"/>
  <c r="L73" i="26" s="1"/>
  <c r="AR79" i="26"/>
  <c r="AR76" i="26"/>
  <c r="AR78" i="26"/>
  <c r="AR75" i="26"/>
  <c r="AR84" i="26"/>
  <c r="AR81" i="26"/>
  <c r="AV105" i="25"/>
  <c r="K122" i="25"/>
  <c r="L122" i="25" s="1"/>
  <c r="AU125" i="25"/>
  <c r="T131" i="25"/>
  <c r="AV142" i="25"/>
  <c r="K26" i="26"/>
  <c r="L26" i="26" s="1"/>
  <c r="T35" i="26"/>
  <c r="T34" i="26"/>
  <c r="T37" i="26"/>
  <c r="T33" i="26"/>
  <c r="T36" i="26"/>
  <c r="T32" i="26"/>
  <c r="AS30" i="26"/>
  <c r="R49" i="27"/>
  <c r="K91" i="25"/>
  <c r="L91" i="25" s="1"/>
  <c r="K96" i="25"/>
  <c r="L96" i="25" s="1"/>
  <c r="T110" i="25"/>
  <c r="AR27" i="26"/>
  <c r="AS31" i="26"/>
  <c r="R58" i="26"/>
  <c r="O58" i="26"/>
  <c r="K75" i="26"/>
  <c r="L75" i="26" s="1"/>
  <c r="AS46" i="26"/>
  <c r="K51" i="26"/>
  <c r="L51" i="26" s="1"/>
  <c r="R27" i="27"/>
  <c r="O27" i="27"/>
  <c r="P27" i="27" s="1"/>
  <c r="Q27" i="27" s="1"/>
  <c r="S27" i="27" s="1"/>
  <c r="E44" i="26"/>
  <c r="H43" i="26" s="1"/>
  <c r="I43" i="26" s="1"/>
  <c r="J43" i="26" s="1"/>
  <c r="K46" i="26"/>
  <c r="L46" i="26" s="1"/>
  <c r="AR49" i="26"/>
  <c r="T50" i="26"/>
  <c r="K66" i="26"/>
  <c r="L66" i="26" s="1"/>
  <c r="D67" i="26"/>
  <c r="K69" i="26"/>
  <c r="L69" i="26" s="1"/>
  <c r="T79" i="26"/>
  <c r="AS81" i="26"/>
  <c r="AS84" i="26"/>
  <c r="K95" i="26"/>
  <c r="L95" i="26" s="1"/>
  <c r="AK97" i="26"/>
  <c r="K100" i="26"/>
  <c r="L100" i="26" s="1"/>
  <c r="D66" i="27"/>
  <c r="E51" i="27"/>
  <c r="H50" i="27" s="1"/>
  <c r="I50" i="27" s="1"/>
  <c r="J50" i="27" s="1"/>
  <c r="AR44" i="26"/>
  <c r="T45" i="26"/>
  <c r="AS49" i="26"/>
  <c r="D58" i="26"/>
  <c r="AR58" i="26"/>
  <c r="K60" i="26"/>
  <c r="L60" i="26" s="1"/>
  <c r="D61" i="26"/>
  <c r="K63" i="26"/>
  <c r="L63" i="26" s="1"/>
  <c r="AR67" i="26"/>
  <c r="AS75" i="26"/>
  <c r="AS78" i="26"/>
  <c r="AL97" i="26"/>
  <c r="AU115" i="26"/>
  <c r="AU112" i="26"/>
  <c r="AU114" i="26"/>
  <c r="K116" i="26"/>
  <c r="L116" i="26" s="1"/>
  <c r="K112" i="26"/>
  <c r="L112" i="26" s="1"/>
  <c r="K115" i="26"/>
  <c r="L115" i="26" s="1"/>
  <c r="AV112" i="26"/>
  <c r="R123" i="26"/>
  <c r="O136" i="26"/>
  <c r="R136" i="26"/>
  <c r="R44" i="27"/>
  <c r="AS44" i="26"/>
  <c r="AS58" i="26"/>
  <c r="T59" i="26"/>
  <c r="AR61" i="26"/>
  <c r="AR64" i="26"/>
  <c r="T65" i="26"/>
  <c r="AS67" i="26"/>
  <c r="T68" i="26"/>
  <c r="AU105" i="26"/>
  <c r="K107" i="26"/>
  <c r="L107" i="26" s="1"/>
  <c r="K110" i="26"/>
  <c r="L110" i="26" s="1"/>
  <c r="AU111" i="26"/>
  <c r="AS47" i="26"/>
  <c r="K52" i="26"/>
  <c r="L52" i="26" s="1"/>
  <c r="K67" i="26"/>
  <c r="L67" i="26" s="1"/>
  <c r="D68" i="26"/>
  <c r="AS37" i="27"/>
  <c r="AS26" i="27"/>
  <c r="AS33" i="27"/>
  <c r="AS29" i="27"/>
  <c r="AS36" i="27"/>
  <c r="AS32" i="27"/>
  <c r="AS28" i="27"/>
  <c r="AS27" i="27"/>
  <c r="AS34" i="27"/>
  <c r="AS30" i="27"/>
  <c r="R30" i="27"/>
  <c r="R58" i="27"/>
  <c r="O58" i="27"/>
  <c r="K42" i="26"/>
  <c r="L42" i="26" s="1"/>
  <c r="E45" i="26"/>
  <c r="H44" i="26" s="1"/>
  <c r="I44" i="26" s="1"/>
  <c r="J44" i="26" s="1"/>
  <c r="AR50" i="26"/>
  <c r="T51" i="26"/>
  <c r="K61" i="26"/>
  <c r="L61" i="26" s="1"/>
  <c r="K64" i="26"/>
  <c r="L64" i="26" s="1"/>
  <c r="AS76" i="26"/>
  <c r="T77" i="26"/>
  <c r="AS79" i="26"/>
  <c r="K92" i="26"/>
  <c r="L92" i="26" s="1"/>
  <c r="K97" i="26"/>
  <c r="L97" i="26" s="1"/>
  <c r="T116" i="26"/>
  <c r="T113" i="26"/>
  <c r="T115" i="26"/>
  <c r="E60" i="27"/>
  <c r="H59" i="27" s="1"/>
  <c r="I59" i="27" s="1"/>
  <c r="J59" i="27" s="1"/>
  <c r="D74" i="27"/>
  <c r="AR45" i="26"/>
  <c r="K47" i="26"/>
  <c r="L47" i="26" s="1"/>
  <c r="AS50" i="26"/>
  <c r="AR59" i="26"/>
  <c r="AR65" i="26"/>
  <c r="T66" i="26"/>
  <c r="AR68" i="26"/>
  <c r="T69" i="26"/>
  <c r="AK94" i="26"/>
  <c r="T95" i="26"/>
  <c r="AK99" i="26"/>
  <c r="T100" i="26"/>
  <c r="K108" i="26"/>
  <c r="L108" i="26" s="1"/>
  <c r="K111" i="26"/>
  <c r="L111" i="26" s="1"/>
  <c r="K113" i="26"/>
  <c r="L113" i="26" s="1"/>
  <c r="R114" i="26"/>
  <c r="AU116" i="26"/>
  <c r="R122" i="26"/>
  <c r="AV129" i="27"/>
  <c r="AV131" i="27"/>
  <c r="AV122" i="27"/>
  <c r="AV124" i="27"/>
  <c r="AV126" i="27"/>
  <c r="AV128" i="27"/>
  <c r="AV130" i="27"/>
  <c r="AV132" i="27"/>
  <c r="AV123" i="27"/>
  <c r="AV121" i="27"/>
  <c r="AV125" i="27"/>
  <c r="AV127" i="27"/>
  <c r="AS45" i="26"/>
  <c r="T46" i="26"/>
  <c r="AS59" i="26"/>
  <c r="T60" i="26"/>
  <c r="AR62" i="26"/>
  <c r="T63" i="26"/>
  <c r="AS65" i="26"/>
  <c r="AS68" i="26"/>
  <c r="AL94" i="26"/>
  <c r="AL99" i="26"/>
  <c r="AU106" i="26"/>
  <c r="T114" i="26"/>
  <c r="AV116" i="26"/>
  <c r="R26" i="27"/>
  <c r="S26" i="27" s="1"/>
  <c r="U26" i="27" s="1"/>
  <c r="AQ26" i="27" s="1"/>
  <c r="AU26" i="27" s="1"/>
  <c r="R123" i="27"/>
  <c r="E48" i="26"/>
  <c r="H47" i="26" s="1"/>
  <c r="I47" i="26" s="1"/>
  <c r="J47" i="26" s="1"/>
  <c r="K50" i="26"/>
  <c r="L50" i="26" s="1"/>
  <c r="AR53" i="26"/>
  <c r="AS62" i="26"/>
  <c r="AK90" i="26"/>
  <c r="K93" i="26"/>
  <c r="L93" i="26" s="1"/>
  <c r="K98" i="26"/>
  <c r="L98" i="26" s="1"/>
  <c r="AV106" i="26"/>
  <c r="T107" i="26"/>
  <c r="AU109" i="26"/>
  <c r="T110" i="26"/>
  <c r="AR43" i="26"/>
  <c r="K45" i="26"/>
  <c r="L45" i="26" s="1"/>
  <c r="AR48" i="26"/>
  <c r="T49" i="26"/>
  <c r="AS53" i="26"/>
  <c r="K68" i="26"/>
  <c r="L68" i="26" s="1"/>
  <c r="T81" i="26"/>
  <c r="T84" i="26"/>
  <c r="T91" i="26"/>
  <c r="AK95" i="26"/>
  <c r="T96" i="26"/>
  <c r="AK100" i="26"/>
  <c r="AS43" i="26"/>
  <c r="T44" i="26"/>
  <c r="AS48" i="26"/>
  <c r="K59" i="26"/>
  <c r="L59" i="26" s="1"/>
  <c r="K62" i="26"/>
  <c r="L62" i="26" s="1"/>
  <c r="K65" i="26"/>
  <c r="L65" i="26" s="1"/>
  <c r="AS74" i="26"/>
  <c r="T75" i="26"/>
  <c r="AS80" i="26"/>
  <c r="AS83" i="26"/>
  <c r="K89" i="26"/>
  <c r="L89" i="26" s="1"/>
  <c r="AL95" i="26"/>
  <c r="AL100" i="26"/>
  <c r="AS35" i="27"/>
  <c r="R131" i="27"/>
  <c r="AR51" i="26"/>
  <c r="K53" i="26"/>
  <c r="L53" i="26" s="1"/>
  <c r="T58" i="26"/>
  <c r="AR66" i="26"/>
  <c r="T67" i="26"/>
  <c r="AR69" i="26"/>
  <c r="K99" i="26"/>
  <c r="L99" i="26" s="1"/>
  <c r="K106" i="26"/>
  <c r="L106" i="26" s="1"/>
  <c r="AV111" i="26"/>
  <c r="AV114" i="26"/>
  <c r="AV115" i="26"/>
  <c r="K109" i="26"/>
  <c r="L109" i="26" s="1"/>
  <c r="K43" i="26"/>
  <c r="L43" i="26" s="1"/>
  <c r="K48" i="26"/>
  <c r="L48" i="26" s="1"/>
  <c r="T52" i="26"/>
  <c r="AR60" i="26"/>
  <c r="T61" i="26"/>
  <c r="AS66" i="26"/>
  <c r="AS69" i="26"/>
  <c r="AK91" i="26"/>
  <c r="T92" i="26"/>
  <c r="K94" i="26"/>
  <c r="L94" i="26" s="1"/>
  <c r="T105" i="26"/>
  <c r="T112" i="26"/>
  <c r="R121" i="26"/>
  <c r="AS60" i="26"/>
  <c r="AL91" i="26"/>
  <c r="AU107" i="26"/>
  <c r="T108" i="26"/>
  <c r="AU110" i="26"/>
  <c r="T111" i="26"/>
  <c r="R84" i="27"/>
  <c r="AU128" i="26"/>
  <c r="E61" i="27"/>
  <c r="H60" i="27" s="1"/>
  <c r="I60" i="27" s="1"/>
  <c r="J60" i="27" s="1"/>
  <c r="D75" i="27"/>
  <c r="K51" i="27"/>
  <c r="L51" i="27" s="1"/>
  <c r="AR78" i="27"/>
  <c r="AR75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AR83" i="27"/>
  <c r="AR80" i="27"/>
  <c r="AR74" i="27"/>
  <c r="K82" i="27"/>
  <c r="L82" i="27" s="1"/>
  <c r="K73" i="27"/>
  <c r="L73" i="27" s="1"/>
  <c r="AR79" i="27"/>
  <c r="AR76" i="27"/>
  <c r="AR82" i="27"/>
  <c r="K78" i="27"/>
  <c r="L78" i="27" s="1"/>
  <c r="K75" i="27"/>
  <c r="L75" i="27" s="1"/>
  <c r="AR73" i="27"/>
  <c r="R98" i="27"/>
  <c r="R142" i="27"/>
  <c r="AV128" i="26"/>
  <c r="T131" i="26"/>
  <c r="K132" i="26"/>
  <c r="L132" i="26" s="1"/>
  <c r="K146" i="26"/>
  <c r="L146" i="26" s="1"/>
  <c r="T28" i="27"/>
  <c r="K46" i="27"/>
  <c r="L46" i="27" s="1"/>
  <c r="AR49" i="27"/>
  <c r="T50" i="27"/>
  <c r="E69" i="27"/>
  <c r="H68" i="27" s="1"/>
  <c r="I68" i="27" s="1"/>
  <c r="J68" i="27" s="1"/>
  <c r="D83" i="27"/>
  <c r="AR64" i="27"/>
  <c r="AR61" i="27"/>
  <c r="AR67" i="27"/>
  <c r="K63" i="27"/>
  <c r="L63" i="27" s="1"/>
  <c r="K60" i="27"/>
  <c r="L60" i="27" s="1"/>
  <c r="K69" i="27"/>
  <c r="L69" i="27" s="1"/>
  <c r="K66" i="27"/>
  <c r="L66" i="27" s="1"/>
  <c r="AR63" i="27"/>
  <c r="AR60" i="27"/>
  <c r="AR69" i="27"/>
  <c r="AR66" i="27"/>
  <c r="K65" i="27"/>
  <c r="L65" i="27" s="1"/>
  <c r="K62" i="27"/>
  <c r="L62" i="27" s="1"/>
  <c r="K68" i="27"/>
  <c r="L68" i="27" s="1"/>
  <c r="AR62" i="27"/>
  <c r="AR68" i="27"/>
  <c r="AR65" i="27"/>
  <c r="AR59" i="27"/>
  <c r="K64" i="27"/>
  <c r="L64" i="27" s="1"/>
  <c r="K61" i="27"/>
  <c r="L61" i="27" s="1"/>
  <c r="K67" i="27"/>
  <c r="L67" i="27" s="1"/>
  <c r="AU126" i="26"/>
  <c r="T129" i="26"/>
  <c r="K130" i="26"/>
  <c r="L130" i="26" s="1"/>
  <c r="K137" i="26"/>
  <c r="L137" i="26" s="1"/>
  <c r="K140" i="26"/>
  <c r="L140" i="26" s="1"/>
  <c r="K143" i="26"/>
  <c r="L143" i="26" s="1"/>
  <c r="T32" i="27"/>
  <c r="AR44" i="27"/>
  <c r="T45" i="27"/>
  <c r="E74" i="27"/>
  <c r="H73" i="27" s="1"/>
  <c r="I73" i="27" s="1"/>
  <c r="J73" i="27" s="1"/>
  <c r="D89" i="27"/>
  <c r="K81" i="27"/>
  <c r="L81" i="27" s="1"/>
  <c r="T89" i="27"/>
  <c r="T93" i="27"/>
  <c r="T98" i="27"/>
  <c r="T97" i="27"/>
  <c r="T92" i="27"/>
  <c r="T96" i="27"/>
  <c r="T91" i="27"/>
  <c r="T100" i="27"/>
  <c r="T95" i="27"/>
  <c r="T90" i="27"/>
  <c r="T99" i="27"/>
  <c r="T94" i="27"/>
  <c r="R145" i="27"/>
  <c r="AU124" i="26"/>
  <c r="AV126" i="26"/>
  <c r="T136" i="26"/>
  <c r="AU144" i="26"/>
  <c r="T145" i="26"/>
  <c r="AU147" i="26"/>
  <c r="AR31" i="27"/>
  <c r="K34" i="27"/>
  <c r="L34" i="27" s="1"/>
  <c r="AR35" i="27"/>
  <c r="T36" i="27"/>
  <c r="AS44" i="27"/>
  <c r="E64" i="27"/>
  <c r="H63" i="27" s="1"/>
  <c r="I63" i="27" s="1"/>
  <c r="J63" i="27" s="1"/>
  <c r="D78" i="27"/>
  <c r="T125" i="26"/>
  <c r="K126" i="26"/>
  <c r="L126" i="26" s="1"/>
  <c r="AU131" i="26"/>
  <c r="T33" i="27"/>
  <c r="E62" i="27"/>
  <c r="H61" i="27" s="1"/>
  <c r="I61" i="27" s="1"/>
  <c r="J61" i="27" s="1"/>
  <c r="D76" i="27"/>
  <c r="K52" i="27"/>
  <c r="L52" i="27" s="1"/>
  <c r="T68" i="27"/>
  <c r="T65" i="27"/>
  <c r="T59" i="27"/>
  <c r="T64" i="27"/>
  <c r="T61" i="27"/>
  <c r="T67" i="27"/>
  <c r="T63" i="27"/>
  <c r="T60" i="27"/>
  <c r="T69" i="27"/>
  <c r="T66" i="27"/>
  <c r="AS67" i="27"/>
  <c r="AS63" i="27"/>
  <c r="AS60" i="27"/>
  <c r="AS69" i="27"/>
  <c r="AS66" i="27"/>
  <c r="AS68" i="27"/>
  <c r="AS65" i="27"/>
  <c r="AS59" i="27"/>
  <c r="T121" i="26"/>
  <c r="T123" i="26"/>
  <c r="K124" i="26"/>
  <c r="L124" i="26" s="1"/>
  <c r="AU129" i="26"/>
  <c r="AV131" i="26"/>
  <c r="K144" i="26"/>
  <c r="L144" i="26" s="1"/>
  <c r="K147" i="26"/>
  <c r="L147" i="26" s="1"/>
  <c r="T26" i="27"/>
  <c r="K31" i="27"/>
  <c r="L31" i="27" s="1"/>
  <c r="AR32" i="27"/>
  <c r="K35" i="27"/>
  <c r="L35" i="27" s="1"/>
  <c r="T37" i="27"/>
  <c r="K42" i="27"/>
  <c r="L42" i="27" s="1"/>
  <c r="E45" i="27"/>
  <c r="H44" i="27" s="1"/>
  <c r="I44" i="27" s="1"/>
  <c r="J44" i="27" s="1"/>
  <c r="AR50" i="27"/>
  <c r="T51" i="27"/>
  <c r="AS64" i="27"/>
  <c r="K79" i="27"/>
  <c r="L79" i="27" s="1"/>
  <c r="D82" i="27"/>
  <c r="L91" i="27"/>
  <c r="R121" i="27"/>
  <c r="O121" i="27"/>
  <c r="AV129" i="26"/>
  <c r="T132" i="26"/>
  <c r="AU136" i="26"/>
  <c r="K138" i="26"/>
  <c r="L138" i="26" s="1"/>
  <c r="K141" i="26"/>
  <c r="L141" i="26" s="1"/>
  <c r="AU145" i="26"/>
  <c r="AR36" i="27"/>
  <c r="AR45" i="27"/>
  <c r="K47" i="27"/>
  <c r="L47" i="27" s="1"/>
  <c r="E70" i="27"/>
  <c r="H69" i="27" s="1"/>
  <c r="I69" i="27" s="1"/>
  <c r="J69" i="27" s="1"/>
  <c r="D84" i="27"/>
  <c r="E59" i="27"/>
  <c r="H58" i="27" s="1"/>
  <c r="I58" i="27" s="1"/>
  <c r="J58" i="27" s="1"/>
  <c r="T62" i="27"/>
  <c r="K76" i="27"/>
  <c r="L76" i="27" s="1"/>
  <c r="R136" i="27"/>
  <c r="O136" i="27"/>
  <c r="AU127" i="26"/>
  <c r="T130" i="26"/>
  <c r="K131" i="26"/>
  <c r="L131" i="26" s="1"/>
  <c r="AV136" i="26"/>
  <c r="T137" i="26"/>
  <c r="AU139" i="26"/>
  <c r="AU142" i="26"/>
  <c r="T143" i="26"/>
  <c r="AV145" i="26"/>
  <c r="T146" i="26"/>
  <c r="AS45" i="27"/>
  <c r="T46" i="27"/>
  <c r="E65" i="27"/>
  <c r="H64" i="27" s="1"/>
  <c r="I64" i="27" s="1"/>
  <c r="J64" i="27" s="1"/>
  <c r="D79" i="27"/>
  <c r="E53" i="27"/>
  <c r="H52" i="27" s="1"/>
  <c r="I52" i="27" s="1"/>
  <c r="J52" i="27" s="1"/>
  <c r="L96" i="27"/>
  <c r="AV127" i="26"/>
  <c r="AV139" i="26"/>
  <c r="T140" i="26"/>
  <c r="AV142" i="26"/>
  <c r="K28" i="27"/>
  <c r="L28" i="27" s="1"/>
  <c r="AR29" i="27"/>
  <c r="T30" i="27"/>
  <c r="T34" i="27"/>
  <c r="K50" i="27"/>
  <c r="L50" i="27" s="1"/>
  <c r="AR53" i="27"/>
  <c r="AU125" i="26"/>
  <c r="T128" i="26"/>
  <c r="K129" i="26"/>
  <c r="L129" i="26" s="1"/>
  <c r="K32" i="27"/>
  <c r="L32" i="27" s="1"/>
  <c r="AR33" i="27"/>
  <c r="K36" i="27"/>
  <c r="L36" i="27" s="1"/>
  <c r="AR43" i="27"/>
  <c r="K45" i="27"/>
  <c r="L45" i="27" s="1"/>
  <c r="AR48" i="27"/>
  <c r="T49" i="27"/>
  <c r="AS53" i="27"/>
  <c r="K59" i="27"/>
  <c r="L59" i="27" s="1"/>
  <c r="AS62" i="27"/>
  <c r="D80" i="27"/>
  <c r="L100" i="27"/>
  <c r="AU123" i="26"/>
  <c r="AV125" i="26"/>
  <c r="K145" i="26"/>
  <c r="L145" i="26" s="1"/>
  <c r="AR26" i="27"/>
  <c r="T27" i="27"/>
  <c r="AR37" i="27"/>
  <c r="AS43" i="27"/>
  <c r="T44" i="27"/>
  <c r="AS48" i="27"/>
  <c r="D77" i="27"/>
  <c r="R105" i="27"/>
  <c r="O105" i="27"/>
  <c r="AV123" i="26"/>
  <c r="T126" i="26"/>
  <c r="K127" i="26"/>
  <c r="L127" i="26" s="1"/>
  <c r="AU132" i="26"/>
  <c r="K139" i="26"/>
  <c r="L139" i="26" s="1"/>
  <c r="K142" i="26"/>
  <c r="L142" i="26" s="1"/>
  <c r="E46" i="27"/>
  <c r="H45" i="27" s="1"/>
  <c r="I45" i="27" s="1"/>
  <c r="J45" i="27" s="1"/>
  <c r="AR51" i="27"/>
  <c r="K53" i="27"/>
  <c r="L53" i="27" s="1"/>
  <c r="T58" i="27"/>
  <c r="L89" i="27"/>
  <c r="R139" i="27"/>
  <c r="T124" i="26"/>
  <c r="K125" i="26"/>
  <c r="L125" i="26" s="1"/>
  <c r="AV132" i="26"/>
  <c r="AU137" i="26"/>
  <c r="AU143" i="26"/>
  <c r="T144" i="26"/>
  <c r="AU146" i="26"/>
  <c r="T147" i="26"/>
  <c r="K29" i="27"/>
  <c r="L29" i="27" s="1"/>
  <c r="T31" i="27"/>
  <c r="T42" i="27"/>
  <c r="K43" i="27"/>
  <c r="L43" i="27" s="1"/>
  <c r="K48" i="27"/>
  <c r="L48" i="27" s="1"/>
  <c r="T52" i="27"/>
  <c r="L93" i="27"/>
  <c r="AV137" i="26"/>
  <c r="T138" i="26"/>
  <c r="AV143" i="26"/>
  <c r="AR30" i="27"/>
  <c r="K33" i="27"/>
  <c r="L33" i="27" s="1"/>
  <c r="R137" i="27"/>
  <c r="AU125" i="27"/>
  <c r="K129" i="27"/>
  <c r="L129" i="27" s="1"/>
  <c r="AU121" i="27"/>
  <c r="AU123" i="27"/>
  <c r="AS76" i="27"/>
  <c r="T77" i="27"/>
  <c r="AS79" i="27"/>
  <c r="K92" i="27"/>
  <c r="L92" i="27" s="1"/>
  <c r="K97" i="27"/>
  <c r="L97" i="27" s="1"/>
  <c r="K114" i="27"/>
  <c r="L114" i="27" s="1"/>
  <c r="K127" i="27"/>
  <c r="L127" i="27" s="1"/>
  <c r="AU132" i="27"/>
  <c r="AK94" i="27"/>
  <c r="AK99" i="27"/>
  <c r="K108" i="27"/>
  <c r="L108" i="27" s="1"/>
  <c r="K111" i="27"/>
  <c r="L111" i="27" s="1"/>
  <c r="K125" i="27"/>
  <c r="L125" i="27" s="1"/>
  <c r="AU130" i="27"/>
  <c r="T144" i="27"/>
  <c r="AU146" i="27"/>
  <c r="T147" i="27"/>
  <c r="AL94" i="27"/>
  <c r="AL99" i="27"/>
  <c r="AU106" i="27"/>
  <c r="AU112" i="27"/>
  <c r="T113" i="27"/>
  <c r="AU115" i="27"/>
  <c r="T116" i="27"/>
  <c r="T138" i="27"/>
  <c r="T141" i="27"/>
  <c r="AV146" i="27"/>
  <c r="T81" i="27"/>
  <c r="T84" i="27"/>
  <c r="AL90" i="27"/>
  <c r="AK95" i="27"/>
  <c r="AK100" i="27"/>
  <c r="AV109" i="27"/>
  <c r="T131" i="27"/>
  <c r="K132" i="27"/>
  <c r="L132" i="27" s="1"/>
  <c r="K146" i="27"/>
  <c r="L146" i="27" s="1"/>
  <c r="T75" i="27"/>
  <c r="T78" i="27"/>
  <c r="AS80" i="27"/>
  <c r="AS83" i="27"/>
  <c r="AL95" i="27"/>
  <c r="AL100" i="27"/>
  <c r="K115" i="27"/>
  <c r="L115" i="27" s="1"/>
  <c r="AU126" i="27"/>
  <c r="T129" i="27"/>
  <c r="K130" i="27"/>
  <c r="L130" i="27" s="1"/>
  <c r="K140" i="27"/>
  <c r="L140" i="27" s="1"/>
  <c r="K143" i="27"/>
  <c r="L143" i="27" s="1"/>
  <c r="AS77" i="27"/>
  <c r="K99" i="27"/>
  <c r="L99" i="27" s="1"/>
  <c r="K106" i="27"/>
  <c r="L106" i="27" s="1"/>
  <c r="K109" i="27"/>
  <c r="L109" i="27" s="1"/>
  <c r="K112" i="27"/>
  <c r="L112" i="27" s="1"/>
  <c r="AU124" i="27"/>
  <c r="T136" i="27"/>
  <c r="AU144" i="27"/>
  <c r="T145" i="27"/>
  <c r="AU147" i="27"/>
  <c r="AK91" i="27"/>
  <c r="K94" i="27"/>
  <c r="L94" i="27" s="1"/>
  <c r="AK96" i="27"/>
  <c r="T105" i="27"/>
  <c r="AU113" i="27"/>
  <c r="T114" i="27"/>
  <c r="AU116" i="27"/>
  <c r="AU122" i="27"/>
  <c r="T127" i="27"/>
  <c r="K128" i="27"/>
  <c r="L128" i="27" s="1"/>
  <c r="AU138" i="27"/>
  <c r="T139" i="27"/>
  <c r="AU141" i="27"/>
  <c r="T142" i="27"/>
  <c r="AV144" i="27"/>
  <c r="AV147" i="27"/>
  <c r="AL91" i="27"/>
  <c r="AL96" i="27"/>
  <c r="AU107" i="27"/>
  <c r="T108" i="27"/>
  <c r="AU110" i="27"/>
  <c r="AV113" i="27"/>
  <c r="AV116" i="27"/>
  <c r="AV138" i="27"/>
  <c r="AV141" i="27"/>
  <c r="T82" i="27"/>
  <c r="K90" i="27"/>
  <c r="L90" i="27" s="1"/>
  <c r="AV107" i="27"/>
  <c r="T125" i="27"/>
  <c r="K126" i="27"/>
  <c r="L126" i="27" s="1"/>
  <c r="AU131" i="27"/>
  <c r="T76" i="27"/>
  <c r="AS81" i="27"/>
  <c r="AS84" i="27"/>
  <c r="AK92" i="27"/>
  <c r="K95" i="27"/>
  <c r="L95" i="27" s="1"/>
  <c r="AK97" i="27"/>
  <c r="T121" i="27"/>
  <c r="T123" i="27"/>
  <c r="K124" i="27"/>
  <c r="L124" i="27" s="1"/>
  <c r="AU129" i="27"/>
  <c r="K144" i="27"/>
  <c r="L144" i="27" s="1"/>
  <c r="K147" i="27"/>
  <c r="L147" i="27" s="1"/>
  <c r="AS75" i="27"/>
  <c r="AL92" i="27"/>
  <c r="K113" i="27"/>
  <c r="L113" i="27" s="1"/>
  <c r="K116" i="27"/>
  <c r="L116" i="27" s="1"/>
  <c r="K122" i="27"/>
  <c r="L122" i="27" s="1"/>
  <c r="T132" i="27"/>
  <c r="AU136" i="27"/>
  <c r="K138" i="27"/>
  <c r="L138" i="27" s="1"/>
  <c r="K141" i="27"/>
  <c r="L141" i="27" s="1"/>
  <c r="AU145" i="27"/>
  <c r="AU105" i="27"/>
  <c r="K107" i="27"/>
  <c r="L107" i="27" s="1"/>
  <c r="K110" i="27"/>
  <c r="L110" i="27" s="1"/>
  <c r="AU127" i="27"/>
  <c r="AV136" i="27"/>
  <c r="T137" i="27"/>
  <c r="AU139" i="27"/>
  <c r="T143" i="27"/>
  <c r="O74" i="34" l="1"/>
  <c r="R74" i="34"/>
  <c r="D96" i="34"/>
  <c r="E81" i="34"/>
  <c r="H80" i="34" s="1"/>
  <c r="I80" i="34" s="1"/>
  <c r="J80" i="34" s="1"/>
  <c r="R99" i="34"/>
  <c r="R82" i="34"/>
  <c r="R93" i="34"/>
  <c r="R110" i="34"/>
  <c r="R132" i="34"/>
  <c r="R77" i="34"/>
  <c r="O89" i="34"/>
  <c r="P89" i="34" s="1"/>
  <c r="Q89" i="34" s="1"/>
  <c r="S89" i="34" s="1"/>
  <c r="U89" i="34" s="1"/>
  <c r="AJ89" i="34" s="1"/>
  <c r="AN89" i="34" s="1"/>
  <c r="R89" i="34"/>
  <c r="R46" i="34"/>
  <c r="R97" i="34"/>
  <c r="R107" i="34"/>
  <c r="R146" i="34"/>
  <c r="R130" i="34"/>
  <c r="R80" i="34"/>
  <c r="R51" i="34"/>
  <c r="E90" i="34"/>
  <c r="H89" i="34" s="1"/>
  <c r="I89" i="34" s="1"/>
  <c r="J89" i="34" s="1"/>
  <c r="D105" i="34"/>
  <c r="O61" i="34"/>
  <c r="R131" i="34"/>
  <c r="R44" i="34"/>
  <c r="O44" i="34"/>
  <c r="P44" i="34" s="1"/>
  <c r="Q44" i="34" s="1"/>
  <c r="S44" i="34" s="1"/>
  <c r="U44" i="34" s="1"/>
  <c r="AQ44" i="34" s="1"/>
  <c r="AU44" i="34" s="1"/>
  <c r="E78" i="34"/>
  <c r="H77" i="34" s="1"/>
  <c r="I77" i="34" s="1"/>
  <c r="J77" i="34" s="1"/>
  <c r="D93" i="34"/>
  <c r="R137" i="34"/>
  <c r="R113" i="34"/>
  <c r="E116" i="34"/>
  <c r="H115" i="34" s="1"/>
  <c r="I115" i="34" s="1"/>
  <c r="J115" i="34" s="1"/>
  <c r="D131" i="34"/>
  <c r="O73" i="34"/>
  <c r="P73" i="34" s="1"/>
  <c r="Q73" i="34" s="1"/>
  <c r="R73" i="34"/>
  <c r="R140" i="34"/>
  <c r="R98" i="34"/>
  <c r="R48" i="34"/>
  <c r="R76" i="34"/>
  <c r="R75" i="34"/>
  <c r="R123" i="34"/>
  <c r="R143" i="34"/>
  <c r="R122" i="34"/>
  <c r="O43" i="34"/>
  <c r="P43" i="34" s="1"/>
  <c r="Q43" i="34" s="1"/>
  <c r="R43" i="34"/>
  <c r="R81" i="34"/>
  <c r="S59" i="34"/>
  <c r="U59" i="34" s="1"/>
  <c r="AQ59" i="34" s="1"/>
  <c r="AU59" i="34" s="1"/>
  <c r="R96" i="34"/>
  <c r="R53" i="34"/>
  <c r="R84" i="34"/>
  <c r="R91" i="34"/>
  <c r="E114" i="34"/>
  <c r="H113" i="34" s="1"/>
  <c r="I113" i="34" s="1"/>
  <c r="J113" i="34" s="1"/>
  <c r="D129" i="34"/>
  <c r="R112" i="34"/>
  <c r="R78" i="34"/>
  <c r="R32" i="34"/>
  <c r="R100" i="34"/>
  <c r="R79" i="34"/>
  <c r="R109" i="34"/>
  <c r="D108" i="34"/>
  <c r="E93" i="34"/>
  <c r="H92" i="34" s="1"/>
  <c r="I92" i="34" s="1"/>
  <c r="J92" i="34" s="1"/>
  <c r="R45" i="34"/>
  <c r="R106" i="34"/>
  <c r="R95" i="34"/>
  <c r="R139" i="34"/>
  <c r="R115" i="34"/>
  <c r="E96" i="34"/>
  <c r="H95" i="34" s="1"/>
  <c r="I95" i="34" s="1"/>
  <c r="J95" i="34" s="1"/>
  <c r="D111" i="34"/>
  <c r="U42" i="34"/>
  <c r="AQ42" i="34" s="1"/>
  <c r="AU42" i="34" s="1"/>
  <c r="R142" i="34"/>
  <c r="R127" i="34"/>
  <c r="O29" i="34"/>
  <c r="R29" i="34"/>
  <c r="R90" i="34"/>
  <c r="R52" i="34"/>
  <c r="R50" i="34"/>
  <c r="O121" i="34"/>
  <c r="R121" i="34"/>
  <c r="R124" i="34"/>
  <c r="D126" i="34"/>
  <c r="E111" i="34"/>
  <c r="H110" i="34" s="1"/>
  <c r="I110" i="34" s="1"/>
  <c r="J110" i="34" s="1"/>
  <c r="D90" i="34"/>
  <c r="E75" i="34"/>
  <c r="H74" i="34" s="1"/>
  <c r="I74" i="34" s="1"/>
  <c r="J74" i="34" s="1"/>
  <c r="R125" i="34"/>
  <c r="R126" i="34"/>
  <c r="S28" i="34"/>
  <c r="U28" i="34" s="1"/>
  <c r="AQ28" i="34" s="1"/>
  <c r="AU28" i="34" s="1"/>
  <c r="R83" i="34"/>
  <c r="R94" i="34"/>
  <c r="R49" i="34"/>
  <c r="R128" i="34"/>
  <c r="E108" i="34"/>
  <c r="H107" i="34" s="1"/>
  <c r="I107" i="34" s="1"/>
  <c r="J107" i="34" s="1"/>
  <c r="D123" i="34"/>
  <c r="AX136" i="25"/>
  <c r="R129" i="27"/>
  <c r="R138" i="26"/>
  <c r="R112" i="21"/>
  <c r="R114" i="25"/>
  <c r="R143" i="27"/>
  <c r="R36" i="27"/>
  <c r="R77" i="27"/>
  <c r="R65" i="26"/>
  <c r="R52" i="26"/>
  <c r="E68" i="26"/>
  <c r="H67" i="26" s="1"/>
  <c r="I67" i="26" s="1"/>
  <c r="J67" i="26" s="1"/>
  <c r="D82" i="26"/>
  <c r="D81" i="26"/>
  <c r="E67" i="26"/>
  <c r="H66" i="26" s="1"/>
  <c r="I66" i="26" s="1"/>
  <c r="J66" i="26" s="1"/>
  <c r="R94" i="25"/>
  <c r="R131" i="25"/>
  <c r="R77" i="25"/>
  <c r="R26" i="25"/>
  <c r="O26" i="25"/>
  <c r="R123" i="24"/>
  <c r="D98" i="25"/>
  <c r="E99" i="25" s="1"/>
  <c r="H98" i="25" s="1"/>
  <c r="I98" i="25" s="1"/>
  <c r="J98" i="25" s="1"/>
  <c r="E83" i="25"/>
  <c r="H82" i="25" s="1"/>
  <c r="I82" i="25" s="1"/>
  <c r="J82" i="25" s="1"/>
  <c r="R84" i="24"/>
  <c r="R67" i="23"/>
  <c r="R107" i="23"/>
  <c r="D80" i="23"/>
  <c r="E66" i="23"/>
  <c r="H65" i="23" s="1"/>
  <c r="I65" i="23" s="1"/>
  <c r="J65" i="23" s="1"/>
  <c r="R100" i="24"/>
  <c r="R146" i="22"/>
  <c r="R98" i="22"/>
  <c r="D112" i="22"/>
  <c r="E97" i="22"/>
  <c r="H96" i="22" s="1"/>
  <c r="I96" i="22" s="1"/>
  <c r="J96" i="22" s="1"/>
  <c r="R116" i="21"/>
  <c r="R94" i="21"/>
  <c r="R115" i="21"/>
  <c r="D139" i="22"/>
  <c r="E140" i="22" s="1"/>
  <c r="H139" i="22" s="1"/>
  <c r="I139" i="22" s="1"/>
  <c r="J139" i="22" s="1"/>
  <c r="E125" i="22"/>
  <c r="H124" i="22" s="1"/>
  <c r="I124" i="22" s="1"/>
  <c r="J124" i="22" s="1"/>
  <c r="R92" i="21"/>
  <c r="D113" i="21"/>
  <c r="E98" i="21"/>
  <c r="H97" i="21" s="1"/>
  <c r="I97" i="21" s="1"/>
  <c r="J97" i="21" s="1"/>
  <c r="R137" i="20"/>
  <c r="S73" i="22"/>
  <c r="U73" i="22" s="1"/>
  <c r="AQ73" i="22" s="1"/>
  <c r="AU73" i="22" s="1"/>
  <c r="R76" i="20"/>
  <c r="R129" i="31"/>
  <c r="R47" i="20"/>
  <c r="R84" i="31"/>
  <c r="R110" i="31"/>
  <c r="R95" i="31"/>
  <c r="E79" i="21"/>
  <c r="H78" i="21" s="1"/>
  <c r="I78" i="21" s="1"/>
  <c r="J78" i="21" s="1"/>
  <c r="D94" i="21"/>
  <c r="R128" i="31"/>
  <c r="R43" i="31"/>
  <c r="O43" i="31"/>
  <c r="R93" i="20"/>
  <c r="R142" i="19"/>
  <c r="R132" i="19"/>
  <c r="D74" i="21"/>
  <c r="E60" i="21"/>
  <c r="H59" i="21" s="1"/>
  <c r="I59" i="21" s="1"/>
  <c r="J59" i="21" s="1"/>
  <c r="R111" i="20"/>
  <c r="R94" i="18"/>
  <c r="D131" i="31"/>
  <c r="E116" i="31"/>
  <c r="H115" i="31" s="1"/>
  <c r="I115" i="31" s="1"/>
  <c r="J115" i="31" s="1"/>
  <c r="R62" i="18"/>
  <c r="R82" i="19"/>
  <c r="R48" i="19"/>
  <c r="R108" i="18"/>
  <c r="E69" i="18"/>
  <c r="H68" i="18" s="1"/>
  <c r="I68" i="18" s="1"/>
  <c r="J68" i="18" s="1"/>
  <c r="D83" i="18"/>
  <c r="E62" i="18"/>
  <c r="H61" i="18" s="1"/>
  <c r="I61" i="18" s="1"/>
  <c r="J61" i="18" s="1"/>
  <c r="D76" i="18"/>
  <c r="R31" i="17"/>
  <c r="R49" i="13"/>
  <c r="R59" i="13"/>
  <c r="O59" i="13"/>
  <c r="E63" i="10"/>
  <c r="H62" i="10" s="1"/>
  <c r="I62" i="10" s="1"/>
  <c r="J62" i="10" s="1"/>
  <c r="D77" i="10"/>
  <c r="R130" i="27"/>
  <c r="R42" i="27"/>
  <c r="O42" i="27"/>
  <c r="P42" i="27" s="1"/>
  <c r="Q42" i="27" s="1"/>
  <c r="S42" i="27" s="1"/>
  <c r="U42" i="27" s="1"/>
  <c r="AQ42" i="27" s="1"/>
  <c r="AU42" i="27" s="1"/>
  <c r="R94" i="26"/>
  <c r="R147" i="24"/>
  <c r="R125" i="26"/>
  <c r="E75" i="27"/>
  <c r="H74" i="27" s="1"/>
  <c r="I74" i="27" s="1"/>
  <c r="J74" i="27" s="1"/>
  <c r="D90" i="27"/>
  <c r="R76" i="26"/>
  <c r="R140" i="27"/>
  <c r="R53" i="27"/>
  <c r="R141" i="26"/>
  <c r="R143" i="26"/>
  <c r="R68" i="27"/>
  <c r="R80" i="27"/>
  <c r="R62" i="26"/>
  <c r="R68" i="26"/>
  <c r="R47" i="26"/>
  <c r="R64" i="26"/>
  <c r="R115" i="26"/>
  <c r="R66" i="26"/>
  <c r="R26" i="26"/>
  <c r="O26" i="26"/>
  <c r="E78" i="26"/>
  <c r="H77" i="26" s="1"/>
  <c r="I77" i="26" s="1"/>
  <c r="J77" i="26" s="1"/>
  <c r="D93" i="26"/>
  <c r="R95" i="25"/>
  <c r="R32" i="26"/>
  <c r="R126" i="25"/>
  <c r="R80" i="25"/>
  <c r="R37" i="25"/>
  <c r="R44" i="25"/>
  <c r="R52" i="25"/>
  <c r="R81" i="24"/>
  <c r="R107" i="24"/>
  <c r="D113" i="24"/>
  <c r="E98" i="24"/>
  <c r="H97" i="24" s="1"/>
  <c r="I97" i="24" s="1"/>
  <c r="J97" i="24" s="1"/>
  <c r="R116" i="24"/>
  <c r="R110" i="23"/>
  <c r="R132" i="22"/>
  <c r="R49" i="23"/>
  <c r="R129" i="22"/>
  <c r="R80" i="22"/>
  <c r="R36" i="22"/>
  <c r="R35" i="23"/>
  <c r="R47" i="22"/>
  <c r="E63" i="22"/>
  <c r="H62" i="22" s="1"/>
  <c r="I62" i="22" s="1"/>
  <c r="J62" i="22" s="1"/>
  <c r="D77" i="22"/>
  <c r="R113" i="21"/>
  <c r="R132" i="21"/>
  <c r="R83" i="22"/>
  <c r="R100" i="21"/>
  <c r="R49" i="21"/>
  <c r="R130" i="20"/>
  <c r="R84" i="20"/>
  <c r="R50" i="20"/>
  <c r="R81" i="31"/>
  <c r="R107" i="31"/>
  <c r="R147" i="31"/>
  <c r="R126" i="31"/>
  <c r="R34" i="21"/>
  <c r="D91" i="21"/>
  <c r="E76" i="21"/>
  <c r="H75" i="21" s="1"/>
  <c r="I75" i="21" s="1"/>
  <c r="J75" i="21" s="1"/>
  <c r="R98" i="20"/>
  <c r="E84" i="20"/>
  <c r="H83" i="20" s="1"/>
  <c r="I83" i="20" s="1"/>
  <c r="J83" i="20" s="1"/>
  <c r="D99" i="20"/>
  <c r="E59" i="20"/>
  <c r="H58" i="20" s="1"/>
  <c r="I58" i="20" s="1"/>
  <c r="J58" i="20" s="1"/>
  <c r="D73" i="20"/>
  <c r="D79" i="21"/>
  <c r="E65" i="21"/>
  <c r="H64" i="21" s="1"/>
  <c r="I64" i="21" s="1"/>
  <c r="J64" i="21" s="1"/>
  <c r="R32" i="31"/>
  <c r="R31" i="31"/>
  <c r="R51" i="19"/>
  <c r="R79" i="18"/>
  <c r="R43" i="19"/>
  <c r="O43" i="19"/>
  <c r="R67" i="18"/>
  <c r="R78" i="18"/>
  <c r="R60" i="18"/>
  <c r="R92" i="16"/>
  <c r="R80" i="16"/>
  <c r="R92" i="8"/>
  <c r="R67" i="9"/>
  <c r="R32" i="27"/>
  <c r="R59" i="26"/>
  <c r="R107" i="25"/>
  <c r="D95" i="25"/>
  <c r="E96" i="25" s="1"/>
  <c r="H95" i="25" s="1"/>
  <c r="I95" i="25" s="1"/>
  <c r="J95" i="25" s="1"/>
  <c r="E80" i="25"/>
  <c r="H79" i="25" s="1"/>
  <c r="I79" i="25" s="1"/>
  <c r="J79" i="25" s="1"/>
  <c r="O42" i="25"/>
  <c r="P42" i="25" s="1"/>
  <c r="Q42" i="25" s="1"/>
  <c r="R42" i="25"/>
  <c r="R110" i="24"/>
  <c r="R44" i="24"/>
  <c r="D95" i="24"/>
  <c r="E80" i="24"/>
  <c r="H79" i="24" s="1"/>
  <c r="I79" i="24" s="1"/>
  <c r="J79" i="24" s="1"/>
  <c r="R60" i="24"/>
  <c r="D74" i="23"/>
  <c r="E60" i="23"/>
  <c r="H59" i="23" s="1"/>
  <c r="I59" i="23" s="1"/>
  <c r="J59" i="23" s="1"/>
  <c r="E75" i="24"/>
  <c r="H74" i="24" s="1"/>
  <c r="I74" i="24" s="1"/>
  <c r="J74" i="24" s="1"/>
  <c r="D90" i="24"/>
  <c r="R145" i="21"/>
  <c r="D113" i="23"/>
  <c r="E98" i="23"/>
  <c r="H97" i="23" s="1"/>
  <c r="I97" i="23" s="1"/>
  <c r="J97" i="23" s="1"/>
  <c r="R27" i="23"/>
  <c r="R126" i="21"/>
  <c r="R80" i="21"/>
  <c r="R84" i="22"/>
  <c r="R81" i="20"/>
  <c r="E81" i="20"/>
  <c r="H80" i="20" s="1"/>
  <c r="I80" i="20" s="1"/>
  <c r="J80" i="20" s="1"/>
  <c r="D96" i="20"/>
  <c r="R143" i="19"/>
  <c r="R82" i="31"/>
  <c r="R99" i="19"/>
  <c r="R130" i="19"/>
  <c r="R132" i="18"/>
  <c r="R76" i="18"/>
  <c r="R52" i="18"/>
  <c r="R75" i="18"/>
  <c r="R35" i="19"/>
  <c r="AU26" i="17"/>
  <c r="R98" i="17"/>
  <c r="R141" i="13"/>
  <c r="E82" i="10"/>
  <c r="H81" i="10" s="1"/>
  <c r="I81" i="10" s="1"/>
  <c r="J81" i="10" s="1"/>
  <c r="D97" i="10"/>
  <c r="R138" i="27"/>
  <c r="R125" i="27"/>
  <c r="E78" i="27"/>
  <c r="H77" i="27" s="1"/>
  <c r="I77" i="27" s="1"/>
  <c r="J77" i="27" s="1"/>
  <c r="D93" i="27"/>
  <c r="R129" i="26"/>
  <c r="R28" i="27"/>
  <c r="O28" i="27"/>
  <c r="P28" i="27" s="1"/>
  <c r="Q28" i="27" s="1"/>
  <c r="S28" i="27" s="1"/>
  <c r="U28" i="27" s="1"/>
  <c r="AQ28" i="27" s="1"/>
  <c r="AU28" i="27" s="1"/>
  <c r="R137" i="26"/>
  <c r="R65" i="27"/>
  <c r="R46" i="27"/>
  <c r="R75" i="27"/>
  <c r="R116" i="26"/>
  <c r="R82" i="26"/>
  <c r="R90" i="25"/>
  <c r="R36" i="26"/>
  <c r="R106" i="25"/>
  <c r="R97" i="25"/>
  <c r="R125" i="25"/>
  <c r="D94" i="26"/>
  <c r="E79" i="26"/>
  <c r="H78" i="26" s="1"/>
  <c r="I78" i="26" s="1"/>
  <c r="J78" i="26" s="1"/>
  <c r="R138" i="24"/>
  <c r="R144" i="24"/>
  <c r="R132" i="23"/>
  <c r="E83" i="24"/>
  <c r="H82" i="24" s="1"/>
  <c r="I82" i="24" s="1"/>
  <c r="J82" i="24" s="1"/>
  <c r="D98" i="24"/>
  <c r="R93" i="24"/>
  <c r="R128" i="22"/>
  <c r="R43" i="23"/>
  <c r="R52" i="23"/>
  <c r="R99" i="22"/>
  <c r="R140" i="21"/>
  <c r="R137" i="22"/>
  <c r="R74" i="22"/>
  <c r="O74" i="22"/>
  <c r="R113" i="22"/>
  <c r="R136" i="21"/>
  <c r="O136" i="21"/>
  <c r="R32" i="22"/>
  <c r="R67" i="22"/>
  <c r="R109" i="21"/>
  <c r="R67" i="21"/>
  <c r="E67" i="22"/>
  <c r="H66" i="22" s="1"/>
  <c r="I66" i="22" s="1"/>
  <c r="J66" i="22" s="1"/>
  <c r="D81" i="22"/>
  <c r="R78" i="20"/>
  <c r="R49" i="31"/>
  <c r="R122" i="31"/>
  <c r="R140" i="19"/>
  <c r="R28" i="21"/>
  <c r="R27" i="21"/>
  <c r="E70" i="21"/>
  <c r="H69" i="21" s="1"/>
  <c r="I69" i="21" s="1"/>
  <c r="J69" i="21" s="1"/>
  <c r="D84" i="21"/>
  <c r="D138" i="20"/>
  <c r="E139" i="20" s="1"/>
  <c r="H138" i="20" s="1"/>
  <c r="I138" i="20" s="1"/>
  <c r="J138" i="20" s="1"/>
  <c r="E124" i="20"/>
  <c r="H123" i="20" s="1"/>
  <c r="I123" i="20" s="1"/>
  <c r="J123" i="20" s="1"/>
  <c r="R73" i="31"/>
  <c r="O73" i="31"/>
  <c r="D89" i="21"/>
  <c r="E74" i="21"/>
  <c r="H73" i="21" s="1"/>
  <c r="I73" i="21" s="1"/>
  <c r="J73" i="21" s="1"/>
  <c r="R36" i="31"/>
  <c r="R35" i="31"/>
  <c r="E83" i="20"/>
  <c r="H82" i="20" s="1"/>
  <c r="I82" i="20" s="1"/>
  <c r="J82" i="20" s="1"/>
  <c r="D98" i="20"/>
  <c r="R128" i="19"/>
  <c r="R112" i="18"/>
  <c r="R30" i="19"/>
  <c r="R37" i="19"/>
  <c r="R36" i="19"/>
  <c r="R141" i="18"/>
  <c r="R93" i="17"/>
  <c r="E69" i="14"/>
  <c r="H68" i="14" s="1"/>
  <c r="I68" i="14" s="1"/>
  <c r="J68" i="14" s="1"/>
  <c r="D83" i="14"/>
  <c r="R67" i="10"/>
  <c r="R126" i="9"/>
  <c r="R62" i="27"/>
  <c r="O89" i="21"/>
  <c r="R89" i="21"/>
  <c r="R142" i="26"/>
  <c r="R92" i="25"/>
  <c r="R31" i="25"/>
  <c r="R83" i="24"/>
  <c r="D78" i="25"/>
  <c r="E64" i="25"/>
  <c r="H63" i="25" s="1"/>
  <c r="I63" i="25" s="1"/>
  <c r="J63" i="25" s="1"/>
  <c r="R68" i="24"/>
  <c r="R128" i="24"/>
  <c r="R78" i="24"/>
  <c r="O27" i="24"/>
  <c r="R27" i="24"/>
  <c r="P73" i="24"/>
  <c r="R45" i="24"/>
  <c r="E74" i="24"/>
  <c r="H73" i="24" s="1"/>
  <c r="I73" i="24" s="1"/>
  <c r="J73" i="24" s="1"/>
  <c r="D89" i="24"/>
  <c r="R89" i="23"/>
  <c r="O89" i="23"/>
  <c r="R141" i="22"/>
  <c r="E76" i="23"/>
  <c r="H75" i="23" s="1"/>
  <c r="I75" i="23" s="1"/>
  <c r="J75" i="23" s="1"/>
  <c r="D91" i="23"/>
  <c r="R48" i="22"/>
  <c r="R116" i="22"/>
  <c r="D99" i="23"/>
  <c r="E84" i="23"/>
  <c r="H83" i="23" s="1"/>
  <c r="I83" i="23" s="1"/>
  <c r="J83" i="23" s="1"/>
  <c r="R31" i="23"/>
  <c r="R42" i="22"/>
  <c r="O42" i="22"/>
  <c r="R58" i="22"/>
  <c r="O58" i="22"/>
  <c r="P58" i="22" s="1"/>
  <c r="Q58" i="22" s="1"/>
  <c r="R96" i="21"/>
  <c r="R106" i="21"/>
  <c r="R61" i="21"/>
  <c r="R80" i="20"/>
  <c r="R65" i="21"/>
  <c r="R51" i="21"/>
  <c r="R75" i="20"/>
  <c r="R42" i="20"/>
  <c r="O42" i="20"/>
  <c r="P42" i="20" s="1"/>
  <c r="Q42" i="20" s="1"/>
  <c r="S42" i="20" s="1"/>
  <c r="U42" i="20" s="1"/>
  <c r="AQ42" i="20" s="1"/>
  <c r="AU42" i="20" s="1"/>
  <c r="R45" i="20"/>
  <c r="O45" i="20"/>
  <c r="R116" i="31"/>
  <c r="R137" i="19"/>
  <c r="R124" i="19"/>
  <c r="R29" i="31"/>
  <c r="R126" i="19"/>
  <c r="R109" i="18"/>
  <c r="R143" i="18"/>
  <c r="O105" i="19"/>
  <c r="R105" i="19"/>
  <c r="R77" i="19"/>
  <c r="O26" i="19"/>
  <c r="R26" i="19"/>
  <c r="D84" i="19"/>
  <c r="E70" i="19"/>
  <c r="H69" i="19" s="1"/>
  <c r="I69" i="19" s="1"/>
  <c r="J69" i="19" s="1"/>
  <c r="R50" i="19"/>
  <c r="R138" i="18"/>
  <c r="R31" i="19"/>
  <c r="R45" i="17"/>
  <c r="E74" i="19"/>
  <c r="H73" i="19" s="1"/>
  <c r="I73" i="19" s="1"/>
  <c r="J73" i="19" s="1"/>
  <c r="D89" i="19"/>
  <c r="R59" i="19"/>
  <c r="R109" i="13"/>
  <c r="R114" i="11"/>
  <c r="R115" i="27"/>
  <c r="R108" i="27"/>
  <c r="R139" i="26"/>
  <c r="R100" i="27"/>
  <c r="R146" i="26"/>
  <c r="R45" i="26"/>
  <c r="R98" i="26"/>
  <c r="R111" i="26"/>
  <c r="E67" i="27"/>
  <c r="H66" i="27" s="1"/>
  <c r="I66" i="27" s="1"/>
  <c r="J66" i="27" s="1"/>
  <c r="D81" i="27"/>
  <c r="R75" i="26"/>
  <c r="R122" i="25"/>
  <c r="O122" i="25"/>
  <c r="R79" i="26"/>
  <c r="R33" i="26"/>
  <c r="R116" i="25"/>
  <c r="D91" i="26"/>
  <c r="E76" i="26"/>
  <c r="H75" i="26" s="1"/>
  <c r="I75" i="26" s="1"/>
  <c r="J75" i="26" s="1"/>
  <c r="R75" i="25"/>
  <c r="R58" i="25"/>
  <c r="O58" i="25"/>
  <c r="R47" i="25"/>
  <c r="R126" i="24"/>
  <c r="R75" i="24"/>
  <c r="O42" i="24"/>
  <c r="R42" i="24"/>
  <c r="R69" i="24"/>
  <c r="R96" i="23"/>
  <c r="R105" i="23"/>
  <c r="O105" i="23"/>
  <c r="P58" i="24"/>
  <c r="Q58" i="24" s="1"/>
  <c r="S58" i="24" s="1"/>
  <c r="U58" i="24" s="1"/>
  <c r="AQ58" i="24" s="1"/>
  <c r="AU58" i="24" s="1"/>
  <c r="D110" i="23"/>
  <c r="E95" i="23"/>
  <c r="H94" i="23" s="1"/>
  <c r="I94" i="23" s="1"/>
  <c r="J94" i="23" s="1"/>
  <c r="R94" i="22"/>
  <c r="R108" i="22"/>
  <c r="R28" i="23"/>
  <c r="R33" i="23"/>
  <c r="R141" i="21"/>
  <c r="R52" i="22"/>
  <c r="R91" i="21"/>
  <c r="R110" i="21"/>
  <c r="R90" i="21"/>
  <c r="R99" i="21"/>
  <c r="R78" i="21"/>
  <c r="R42" i="21"/>
  <c r="O42" i="21"/>
  <c r="P42" i="21" s="1"/>
  <c r="Q42" i="21" s="1"/>
  <c r="S42" i="21" s="1"/>
  <c r="U42" i="21" s="1"/>
  <c r="AQ42" i="21" s="1"/>
  <c r="AU42" i="21" s="1"/>
  <c r="R77" i="20"/>
  <c r="R28" i="20"/>
  <c r="E75" i="20"/>
  <c r="H74" i="20" s="1"/>
  <c r="I74" i="20" s="1"/>
  <c r="J74" i="20" s="1"/>
  <c r="D90" i="20"/>
  <c r="R113" i="31"/>
  <c r="R32" i="21"/>
  <c r="R31" i="21"/>
  <c r="R99" i="20"/>
  <c r="E100" i="21"/>
  <c r="H99" i="21" s="1"/>
  <c r="I99" i="21" s="1"/>
  <c r="J99" i="21" s="1"/>
  <c r="D115" i="21"/>
  <c r="E63" i="21"/>
  <c r="H62" i="21" s="1"/>
  <c r="I62" i="21" s="1"/>
  <c r="J62" i="21" s="1"/>
  <c r="D77" i="21"/>
  <c r="D127" i="31"/>
  <c r="E112" i="31"/>
  <c r="H111" i="31" s="1"/>
  <c r="I111" i="31" s="1"/>
  <c r="J111" i="31" s="1"/>
  <c r="E93" i="31"/>
  <c r="H92" i="31" s="1"/>
  <c r="I92" i="31" s="1"/>
  <c r="J92" i="31" s="1"/>
  <c r="D108" i="31"/>
  <c r="D105" i="31"/>
  <c r="E90" i="31"/>
  <c r="H89" i="31" s="1"/>
  <c r="I89" i="31" s="1"/>
  <c r="J89" i="31" s="1"/>
  <c r="P89" i="31" s="1"/>
  <c r="E82" i="31"/>
  <c r="H81" i="31" s="1"/>
  <c r="I81" i="31" s="1"/>
  <c r="J81" i="31" s="1"/>
  <c r="D97" i="31"/>
  <c r="R113" i="20"/>
  <c r="R115" i="20"/>
  <c r="R106" i="18"/>
  <c r="R140" i="18"/>
  <c r="R114" i="19"/>
  <c r="R80" i="19"/>
  <c r="R50" i="18"/>
  <c r="R29" i="19"/>
  <c r="R32" i="19"/>
  <c r="R147" i="18"/>
  <c r="R69" i="18"/>
  <c r="E82" i="18"/>
  <c r="H81" i="18" s="1"/>
  <c r="I81" i="18" s="1"/>
  <c r="J81" i="18" s="1"/>
  <c r="D97" i="18"/>
  <c r="D78" i="18"/>
  <c r="E64" i="18"/>
  <c r="H63" i="18" s="1"/>
  <c r="I63" i="18" s="1"/>
  <c r="J63" i="18" s="1"/>
  <c r="R79" i="17"/>
  <c r="R47" i="17"/>
  <c r="D81" i="19"/>
  <c r="E67" i="19"/>
  <c r="H66" i="19" s="1"/>
  <c r="I66" i="19" s="1"/>
  <c r="J66" i="19" s="1"/>
  <c r="R122" i="17"/>
  <c r="R129" i="10"/>
  <c r="R82" i="8"/>
  <c r="R61" i="26"/>
  <c r="R98" i="24"/>
  <c r="R122" i="27"/>
  <c r="E81" i="27"/>
  <c r="H80" i="27" s="1"/>
  <c r="I80" i="27" s="1"/>
  <c r="J80" i="27" s="1"/>
  <c r="D96" i="27"/>
  <c r="R31" i="27"/>
  <c r="R132" i="26"/>
  <c r="R51" i="27"/>
  <c r="R93" i="26"/>
  <c r="R108" i="26"/>
  <c r="R42" i="26"/>
  <c r="O42" i="26"/>
  <c r="P42" i="26" s="1"/>
  <c r="Q42" i="26" s="1"/>
  <c r="S42" i="26" s="1"/>
  <c r="U42" i="26" s="1"/>
  <c r="AQ42" i="26" s="1"/>
  <c r="AU42" i="26" s="1"/>
  <c r="R145" i="25"/>
  <c r="R110" i="25"/>
  <c r="R78" i="25"/>
  <c r="R81" i="25"/>
  <c r="R35" i="25"/>
  <c r="R50" i="25"/>
  <c r="R108" i="24"/>
  <c r="R61" i="24"/>
  <c r="R36" i="24"/>
  <c r="R91" i="23"/>
  <c r="R114" i="23"/>
  <c r="R65" i="23"/>
  <c r="R147" i="22"/>
  <c r="R126" i="22"/>
  <c r="R45" i="23"/>
  <c r="R47" i="23"/>
  <c r="R107" i="22"/>
  <c r="R143" i="22"/>
  <c r="R138" i="21"/>
  <c r="R35" i="22"/>
  <c r="R81" i="21"/>
  <c r="R107" i="21"/>
  <c r="R75" i="21"/>
  <c r="R26" i="20"/>
  <c r="O26" i="20"/>
  <c r="P26" i="20" s="1"/>
  <c r="Q26" i="20" s="1"/>
  <c r="S26" i="20" s="1"/>
  <c r="U26" i="20" s="1"/>
  <c r="AQ26" i="20" s="1"/>
  <c r="AU26" i="20" s="1"/>
  <c r="R74" i="20"/>
  <c r="R51" i="31"/>
  <c r="R33" i="31"/>
  <c r="R107" i="20"/>
  <c r="R106" i="20"/>
  <c r="R43" i="18"/>
  <c r="R76" i="19"/>
  <c r="R99" i="18"/>
  <c r="R137" i="18"/>
  <c r="R108" i="19"/>
  <c r="P73" i="21"/>
  <c r="R129" i="18"/>
  <c r="R44" i="18"/>
  <c r="R96" i="18"/>
  <c r="R144" i="18"/>
  <c r="E68" i="18"/>
  <c r="H67" i="18" s="1"/>
  <c r="I67" i="18" s="1"/>
  <c r="J67" i="18" s="1"/>
  <c r="D82" i="18"/>
  <c r="E84" i="19"/>
  <c r="H83" i="19" s="1"/>
  <c r="I83" i="19" s="1"/>
  <c r="J83" i="19" s="1"/>
  <c r="D99" i="19"/>
  <c r="E59" i="18"/>
  <c r="H58" i="18" s="1"/>
  <c r="I58" i="18" s="1"/>
  <c r="J58" i="18" s="1"/>
  <c r="P58" i="18" s="1"/>
  <c r="D73" i="18"/>
  <c r="R36" i="17"/>
  <c r="R76" i="17"/>
  <c r="D79" i="19"/>
  <c r="E65" i="19"/>
  <c r="H64" i="19" s="1"/>
  <c r="I64" i="19" s="1"/>
  <c r="J64" i="19" s="1"/>
  <c r="D90" i="18"/>
  <c r="E75" i="18"/>
  <c r="H74" i="18" s="1"/>
  <c r="I74" i="18" s="1"/>
  <c r="J74" i="18" s="1"/>
  <c r="AU27" i="14"/>
  <c r="R58" i="8"/>
  <c r="O58" i="8"/>
  <c r="R125" i="8"/>
  <c r="R141" i="27"/>
  <c r="R75" i="22"/>
  <c r="R130" i="26"/>
  <c r="R67" i="25"/>
  <c r="R116" i="27"/>
  <c r="R93" i="27"/>
  <c r="R127" i="26"/>
  <c r="D91" i="27"/>
  <c r="E76" i="27"/>
  <c r="H75" i="27" s="1"/>
  <c r="I75" i="27" s="1"/>
  <c r="J75" i="27" s="1"/>
  <c r="R110" i="26"/>
  <c r="U27" i="27"/>
  <c r="AQ27" i="27" s="1"/>
  <c r="AU27" i="27" s="1"/>
  <c r="R29" i="26"/>
  <c r="R84" i="25"/>
  <c r="D77" i="25"/>
  <c r="E63" i="25"/>
  <c r="H62" i="25" s="1"/>
  <c r="I62" i="25" s="1"/>
  <c r="J62" i="25" s="1"/>
  <c r="R124" i="24"/>
  <c r="R111" i="24"/>
  <c r="R31" i="24"/>
  <c r="R64" i="24"/>
  <c r="R49" i="24"/>
  <c r="R50" i="24"/>
  <c r="E77" i="24"/>
  <c r="H76" i="24" s="1"/>
  <c r="I76" i="24" s="1"/>
  <c r="J76" i="24" s="1"/>
  <c r="D92" i="24"/>
  <c r="R84" i="23"/>
  <c r="R95" i="23"/>
  <c r="E66" i="24"/>
  <c r="H65" i="24" s="1"/>
  <c r="I65" i="24" s="1"/>
  <c r="J65" i="24" s="1"/>
  <c r="D80" i="24"/>
  <c r="R62" i="23"/>
  <c r="R144" i="22"/>
  <c r="R89" i="24"/>
  <c r="O89" i="24"/>
  <c r="R75" i="23"/>
  <c r="R50" i="23"/>
  <c r="D116" i="23"/>
  <c r="E101" i="23"/>
  <c r="H100" i="23" s="1"/>
  <c r="I100" i="23" s="1"/>
  <c r="J100" i="23" s="1"/>
  <c r="R105" i="22"/>
  <c r="O105" i="22"/>
  <c r="R34" i="23"/>
  <c r="R97" i="22"/>
  <c r="R144" i="20"/>
  <c r="R29" i="20"/>
  <c r="D105" i="22"/>
  <c r="E90" i="22"/>
  <c r="H89" i="22" s="1"/>
  <c r="I89" i="22" s="1"/>
  <c r="J89" i="22" s="1"/>
  <c r="R98" i="21"/>
  <c r="R125" i="20"/>
  <c r="R142" i="31"/>
  <c r="R53" i="20"/>
  <c r="E62" i="20"/>
  <c r="H61" i="20" s="1"/>
  <c r="I61" i="20" s="1"/>
  <c r="J61" i="20" s="1"/>
  <c r="D76" i="20"/>
  <c r="R145" i="31"/>
  <c r="R36" i="21"/>
  <c r="R35" i="21"/>
  <c r="R94" i="31"/>
  <c r="R94" i="20"/>
  <c r="R125" i="31"/>
  <c r="R105" i="20"/>
  <c r="O105" i="20"/>
  <c r="R109" i="20"/>
  <c r="R130" i="18"/>
  <c r="R111" i="19"/>
  <c r="R123" i="18"/>
  <c r="D126" i="19"/>
  <c r="E111" i="19"/>
  <c r="H110" i="19" s="1"/>
  <c r="I110" i="19" s="1"/>
  <c r="J110" i="19" s="1"/>
  <c r="R91" i="18"/>
  <c r="R66" i="18"/>
  <c r="O29" i="18"/>
  <c r="R29" i="18"/>
  <c r="R141" i="24"/>
  <c r="R132" i="24"/>
  <c r="R78" i="27"/>
  <c r="R121" i="25"/>
  <c r="O121" i="25"/>
  <c r="P121" i="25" s="1"/>
  <c r="Q121" i="25" s="1"/>
  <c r="S121" i="25" s="1"/>
  <c r="U121" i="25" s="1"/>
  <c r="AT121" i="25" s="1"/>
  <c r="AX121" i="25" s="1"/>
  <c r="R113" i="27"/>
  <c r="R126" i="27"/>
  <c r="R76" i="27"/>
  <c r="R147" i="26"/>
  <c r="R66" i="27"/>
  <c r="R73" i="27"/>
  <c r="O73" i="27"/>
  <c r="P73" i="27" s="1"/>
  <c r="Q73" i="27" s="1"/>
  <c r="R106" i="26"/>
  <c r="R107" i="26"/>
  <c r="R141" i="25"/>
  <c r="R105" i="25"/>
  <c r="O105" i="25"/>
  <c r="P105" i="25" s="1"/>
  <c r="Q105" i="25" s="1"/>
  <c r="S105" i="25" s="1"/>
  <c r="U105" i="25" s="1"/>
  <c r="AT105" i="25" s="1"/>
  <c r="AX105" i="25" s="1"/>
  <c r="R28" i="25"/>
  <c r="R130" i="24"/>
  <c r="O43" i="25"/>
  <c r="P43" i="25" s="1"/>
  <c r="Q43" i="25" s="1"/>
  <c r="R43" i="25"/>
  <c r="D92" i="25"/>
  <c r="E93" i="25" s="1"/>
  <c r="H92" i="25" s="1"/>
  <c r="I92" i="25" s="1"/>
  <c r="J92" i="25" s="1"/>
  <c r="E77" i="25"/>
  <c r="H76" i="25" s="1"/>
  <c r="I76" i="25" s="1"/>
  <c r="J76" i="25" s="1"/>
  <c r="R147" i="23"/>
  <c r="D91" i="24"/>
  <c r="E76" i="24"/>
  <c r="H75" i="24" s="1"/>
  <c r="I75" i="24" s="1"/>
  <c r="J75" i="24" s="1"/>
  <c r="R142" i="23"/>
  <c r="R145" i="23"/>
  <c r="R32" i="24"/>
  <c r="R81" i="23"/>
  <c r="R100" i="23"/>
  <c r="R106" i="23"/>
  <c r="R59" i="23"/>
  <c r="O59" i="23"/>
  <c r="R99" i="24"/>
  <c r="D89" i="23"/>
  <c r="E74" i="23"/>
  <c r="H73" i="23" s="1"/>
  <c r="I73" i="23" s="1"/>
  <c r="J73" i="23" s="1"/>
  <c r="R100" i="22"/>
  <c r="R69" i="22"/>
  <c r="D94" i="22"/>
  <c r="E79" i="22"/>
  <c r="H78" i="22" s="1"/>
  <c r="I78" i="22" s="1"/>
  <c r="J78" i="22" s="1"/>
  <c r="R31" i="22"/>
  <c r="E60" i="22"/>
  <c r="H59" i="22" s="1"/>
  <c r="I59" i="22" s="1"/>
  <c r="J59" i="22" s="1"/>
  <c r="D74" i="22"/>
  <c r="R76" i="22"/>
  <c r="R124" i="20"/>
  <c r="R128" i="20"/>
  <c r="R60" i="21"/>
  <c r="R95" i="21"/>
  <c r="R82" i="20"/>
  <c r="R139" i="31"/>
  <c r="O43" i="20"/>
  <c r="P43" i="20" s="1"/>
  <c r="Q43" i="20" s="1"/>
  <c r="R43" i="20"/>
  <c r="R69" i="31"/>
  <c r="R142" i="20"/>
  <c r="R29" i="21"/>
  <c r="R97" i="20"/>
  <c r="R123" i="31"/>
  <c r="R95" i="19"/>
  <c r="R26" i="31"/>
  <c r="O26" i="31"/>
  <c r="P26" i="31" s="1"/>
  <c r="Q26" i="31" s="1"/>
  <c r="R97" i="19"/>
  <c r="R116" i="20"/>
  <c r="R112" i="20"/>
  <c r="R49" i="19"/>
  <c r="O121" i="18"/>
  <c r="R121" i="18"/>
  <c r="R33" i="19"/>
  <c r="R84" i="18"/>
  <c r="R122" i="18"/>
  <c r="R32" i="17"/>
  <c r="R50" i="17"/>
  <c r="D76" i="19"/>
  <c r="E62" i="19"/>
  <c r="H61" i="19" s="1"/>
  <c r="I61" i="19" s="1"/>
  <c r="J61" i="19" s="1"/>
  <c r="R97" i="17"/>
  <c r="R83" i="16"/>
  <c r="R147" i="13"/>
  <c r="R35" i="13"/>
  <c r="R112" i="9"/>
  <c r="R82" i="3"/>
  <c r="D95" i="27"/>
  <c r="E80" i="27"/>
  <c r="H79" i="27" s="1"/>
  <c r="I79" i="27" s="1"/>
  <c r="J79" i="27" s="1"/>
  <c r="R140" i="26"/>
  <c r="R73" i="26"/>
  <c r="O73" i="26"/>
  <c r="R83" i="21"/>
  <c r="R35" i="27"/>
  <c r="R127" i="27"/>
  <c r="R48" i="27"/>
  <c r="R144" i="26"/>
  <c r="R52" i="27"/>
  <c r="D94" i="27"/>
  <c r="E79" i="27"/>
  <c r="H78" i="27" s="1"/>
  <c r="I78" i="27" s="1"/>
  <c r="J78" i="27" s="1"/>
  <c r="R69" i="27"/>
  <c r="R82" i="27"/>
  <c r="R99" i="26"/>
  <c r="R100" i="26"/>
  <c r="R37" i="26"/>
  <c r="R144" i="25"/>
  <c r="R99" i="25"/>
  <c r="R130" i="25"/>
  <c r="D111" i="26"/>
  <c r="E96" i="26"/>
  <c r="H95" i="26" s="1"/>
  <c r="I95" i="26" s="1"/>
  <c r="J95" i="26" s="1"/>
  <c r="R66" i="25"/>
  <c r="E75" i="25"/>
  <c r="H74" i="25" s="1"/>
  <c r="I74" i="25" s="1"/>
  <c r="J74" i="25" s="1"/>
  <c r="D90" i="25"/>
  <c r="E91" i="25" s="1"/>
  <c r="H90" i="25" s="1"/>
  <c r="I90" i="25" s="1"/>
  <c r="J90" i="25" s="1"/>
  <c r="R80" i="24"/>
  <c r="D84" i="24"/>
  <c r="E70" i="24"/>
  <c r="H69" i="24" s="1"/>
  <c r="I69" i="24" s="1"/>
  <c r="J69" i="24" s="1"/>
  <c r="R121" i="24"/>
  <c r="O121" i="24"/>
  <c r="R48" i="25"/>
  <c r="R45" i="25"/>
  <c r="R144" i="23"/>
  <c r="D94" i="24"/>
  <c r="E79" i="24"/>
  <c r="H78" i="24" s="1"/>
  <c r="I78" i="24" s="1"/>
  <c r="J78" i="24" s="1"/>
  <c r="R37" i="24"/>
  <c r="R139" i="23"/>
  <c r="R136" i="23"/>
  <c r="O136" i="23"/>
  <c r="R69" i="23"/>
  <c r="R109" i="23"/>
  <c r="R124" i="22"/>
  <c r="E78" i="24"/>
  <c r="H77" i="24" s="1"/>
  <c r="I77" i="24" s="1"/>
  <c r="J77" i="24" s="1"/>
  <c r="D93" i="24"/>
  <c r="R92" i="24"/>
  <c r="R123" i="22"/>
  <c r="O73" i="23"/>
  <c r="R73" i="23"/>
  <c r="R81" i="22"/>
  <c r="R66" i="22"/>
  <c r="D91" i="22"/>
  <c r="E76" i="22"/>
  <c r="H75" i="22" s="1"/>
  <c r="I75" i="22" s="1"/>
  <c r="J75" i="22" s="1"/>
  <c r="R33" i="22"/>
  <c r="R147" i="21"/>
  <c r="R93" i="22"/>
  <c r="R128" i="21"/>
  <c r="R111" i="21"/>
  <c r="E100" i="22"/>
  <c r="H99" i="22" s="1"/>
  <c r="I99" i="22" s="1"/>
  <c r="J99" i="22" s="1"/>
  <c r="D115" i="22"/>
  <c r="P89" i="22"/>
  <c r="R68" i="20"/>
  <c r="R127" i="31"/>
  <c r="R48" i="20"/>
  <c r="R146" i="31"/>
  <c r="E68" i="31"/>
  <c r="H67" i="31" s="1"/>
  <c r="I67" i="31" s="1"/>
  <c r="J67" i="31" s="1"/>
  <c r="D82" i="31"/>
  <c r="R83" i="31"/>
  <c r="R68" i="31"/>
  <c r="R91" i="20"/>
  <c r="R90" i="20"/>
  <c r="R121" i="31"/>
  <c r="O121" i="31"/>
  <c r="R37" i="31"/>
  <c r="R92" i="19"/>
  <c r="R114" i="20"/>
  <c r="AU42" i="19"/>
  <c r="R28" i="19"/>
  <c r="R81" i="18"/>
  <c r="R116" i="18"/>
  <c r="R124" i="18"/>
  <c r="R132" i="17"/>
  <c r="E66" i="18"/>
  <c r="H65" i="18" s="1"/>
  <c r="I65" i="18" s="1"/>
  <c r="J65" i="18" s="1"/>
  <c r="D80" i="18"/>
  <c r="R92" i="17"/>
  <c r="R107" i="16"/>
  <c r="R97" i="13"/>
  <c r="R77" i="22"/>
  <c r="R46" i="26"/>
  <c r="R113" i="24"/>
  <c r="R89" i="20"/>
  <c r="O89" i="20"/>
  <c r="R114" i="27"/>
  <c r="R43" i="27"/>
  <c r="O43" i="27"/>
  <c r="R59" i="27"/>
  <c r="D92" i="27"/>
  <c r="E77" i="27"/>
  <c r="H76" i="27" s="1"/>
  <c r="I76" i="27" s="1"/>
  <c r="J76" i="27" s="1"/>
  <c r="R67" i="27"/>
  <c r="R60" i="27"/>
  <c r="R48" i="26"/>
  <c r="R50" i="26"/>
  <c r="P58" i="27"/>
  <c r="Q58" i="27" s="1"/>
  <c r="S58" i="27" s="1"/>
  <c r="U58" i="27" s="1"/>
  <c r="AQ58" i="27" s="1"/>
  <c r="AU58" i="27" s="1"/>
  <c r="R83" i="26"/>
  <c r="R132" i="25"/>
  <c r="O137" i="25"/>
  <c r="R137" i="25"/>
  <c r="R129" i="25"/>
  <c r="R139" i="24"/>
  <c r="D96" i="26"/>
  <c r="E81" i="26"/>
  <c r="H80" i="26" s="1"/>
  <c r="I80" i="26" s="1"/>
  <c r="J80" i="26" s="1"/>
  <c r="R69" i="25"/>
  <c r="R32" i="25"/>
  <c r="R66" i="24"/>
  <c r="R77" i="24"/>
  <c r="R65" i="24"/>
  <c r="R131" i="24"/>
  <c r="R126" i="23"/>
  <c r="R53" i="24"/>
  <c r="R26" i="24"/>
  <c r="O26" i="24"/>
  <c r="P26" i="24" s="1"/>
  <c r="Q26" i="24" s="1"/>
  <c r="S26" i="24" s="1"/>
  <c r="U26" i="24" s="1"/>
  <c r="AQ26" i="24" s="1"/>
  <c r="AU26" i="24" s="1"/>
  <c r="R129" i="23"/>
  <c r="R99" i="23"/>
  <c r="R66" i="23"/>
  <c r="R112" i="23"/>
  <c r="R94" i="24"/>
  <c r="R121" i="22"/>
  <c r="O121" i="22"/>
  <c r="R34" i="22"/>
  <c r="D95" i="23"/>
  <c r="E80" i="23"/>
  <c r="H79" i="23" s="1"/>
  <c r="I79" i="23" s="1"/>
  <c r="J79" i="23" s="1"/>
  <c r="R51" i="22"/>
  <c r="E70" i="22"/>
  <c r="H69" i="22" s="1"/>
  <c r="I69" i="22" s="1"/>
  <c r="J69" i="22" s="1"/>
  <c r="D84" i="22"/>
  <c r="R26" i="23"/>
  <c r="O26" i="23"/>
  <c r="P26" i="23" s="1"/>
  <c r="Q26" i="23" s="1"/>
  <c r="S26" i="23" s="1"/>
  <c r="U26" i="23" s="1"/>
  <c r="AQ26" i="23" s="1"/>
  <c r="AU26" i="23" s="1"/>
  <c r="R144" i="21"/>
  <c r="R78" i="22"/>
  <c r="R92" i="22"/>
  <c r="R108" i="21"/>
  <c r="R66" i="20"/>
  <c r="R33" i="20"/>
  <c r="R46" i="21"/>
  <c r="R123" i="20"/>
  <c r="D82" i="21"/>
  <c r="E68" i="21"/>
  <c r="H67" i="21" s="1"/>
  <c r="I67" i="21" s="1"/>
  <c r="J67" i="21" s="1"/>
  <c r="R129" i="20"/>
  <c r="R50" i="21"/>
  <c r="R67" i="31"/>
  <c r="R66" i="31"/>
  <c r="R33" i="21"/>
  <c r="R96" i="20"/>
  <c r="R79" i="31"/>
  <c r="E97" i="31"/>
  <c r="H96" i="31" s="1"/>
  <c r="I96" i="31" s="1"/>
  <c r="J96" i="31" s="1"/>
  <c r="D112" i="31"/>
  <c r="D78" i="20"/>
  <c r="E64" i="20"/>
  <c r="H63" i="20" s="1"/>
  <c r="I63" i="20" s="1"/>
  <c r="J63" i="20" s="1"/>
  <c r="E75" i="31"/>
  <c r="H74" i="31" s="1"/>
  <c r="I74" i="31" s="1"/>
  <c r="J74" i="31" s="1"/>
  <c r="D90" i="31"/>
  <c r="R115" i="18"/>
  <c r="R68" i="18"/>
  <c r="R82" i="18"/>
  <c r="R47" i="18"/>
  <c r="R114" i="18"/>
  <c r="R113" i="18"/>
  <c r="R46" i="18"/>
  <c r="R30" i="18"/>
  <c r="R61" i="17"/>
  <c r="R131" i="14"/>
  <c r="R114" i="12"/>
  <c r="R143" i="21"/>
  <c r="R109" i="26"/>
  <c r="R147" i="27"/>
  <c r="R90" i="27"/>
  <c r="R112" i="27"/>
  <c r="R97" i="27"/>
  <c r="D100" i="27"/>
  <c r="E85" i="27"/>
  <c r="H84" i="27" s="1"/>
  <c r="I84" i="27" s="1"/>
  <c r="J84" i="27" s="1"/>
  <c r="R91" i="27"/>
  <c r="R81" i="27"/>
  <c r="R61" i="27"/>
  <c r="R63" i="27"/>
  <c r="R43" i="26"/>
  <c r="O43" i="26"/>
  <c r="O89" i="26"/>
  <c r="R89" i="26"/>
  <c r="R63" i="26"/>
  <c r="R95" i="26"/>
  <c r="R74" i="26"/>
  <c r="R115" i="25"/>
  <c r="R34" i="26"/>
  <c r="D90" i="26"/>
  <c r="E75" i="26"/>
  <c r="H74" i="26" s="1"/>
  <c r="I74" i="26" s="1"/>
  <c r="J74" i="26" s="1"/>
  <c r="R62" i="24"/>
  <c r="R51" i="25"/>
  <c r="R51" i="24"/>
  <c r="R127" i="23"/>
  <c r="R97" i="23"/>
  <c r="R97" i="24"/>
  <c r="R114" i="22"/>
  <c r="R49" i="22"/>
  <c r="R37" i="22"/>
  <c r="R65" i="22"/>
  <c r="R68" i="22"/>
  <c r="R79" i="22"/>
  <c r="R58" i="21"/>
  <c r="O58" i="21"/>
  <c r="E65" i="22"/>
  <c r="H64" i="22" s="1"/>
  <c r="I64" i="22" s="1"/>
  <c r="J64" i="22" s="1"/>
  <c r="D79" i="22"/>
  <c r="R121" i="20"/>
  <c r="O121" i="20"/>
  <c r="R27" i="20"/>
  <c r="O27" i="20"/>
  <c r="P27" i="20" s="1"/>
  <c r="Q27" i="20" s="1"/>
  <c r="S27" i="20" s="1"/>
  <c r="U27" i="20" s="1"/>
  <c r="AQ27" i="20" s="1"/>
  <c r="AU27" i="20" s="1"/>
  <c r="O105" i="31"/>
  <c r="R105" i="31"/>
  <c r="R52" i="31"/>
  <c r="R49" i="20"/>
  <c r="R51" i="20"/>
  <c r="R95" i="20"/>
  <c r="R76" i="31"/>
  <c r="P58" i="20"/>
  <c r="Q58" i="20" s="1"/>
  <c r="S58" i="20" s="1"/>
  <c r="U58" i="20" s="1"/>
  <c r="AQ58" i="20" s="1"/>
  <c r="AU58" i="20" s="1"/>
  <c r="R30" i="31"/>
  <c r="R131" i="19"/>
  <c r="R110" i="20"/>
  <c r="R34" i="19"/>
  <c r="R53" i="18"/>
  <c r="R73" i="18"/>
  <c r="O73" i="18"/>
  <c r="R67" i="19"/>
  <c r="R97" i="18"/>
  <c r="R84" i="19"/>
  <c r="R28" i="17"/>
  <c r="R125" i="17"/>
  <c r="R112" i="26"/>
  <c r="R111" i="27"/>
  <c r="R144" i="27"/>
  <c r="R128" i="27"/>
  <c r="R109" i="27"/>
  <c r="R146" i="27"/>
  <c r="R92" i="27"/>
  <c r="R145" i="26"/>
  <c r="D98" i="27"/>
  <c r="E83" i="27"/>
  <c r="H82" i="27" s="1"/>
  <c r="I82" i="27" s="1"/>
  <c r="J82" i="27" s="1"/>
  <c r="R124" i="26"/>
  <c r="D105" i="27"/>
  <c r="E90" i="27"/>
  <c r="H89" i="27" s="1"/>
  <c r="I89" i="27" s="1"/>
  <c r="J89" i="27" s="1"/>
  <c r="R64" i="27"/>
  <c r="R97" i="26"/>
  <c r="E62" i="26"/>
  <c r="H61" i="26" s="1"/>
  <c r="I61" i="26" s="1"/>
  <c r="J61" i="26" s="1"/>
  <c r="D76" i="26"/>
  <c r="R77" i="26"/>
  <c r="R109" i="25"/>
  <c r="R112" i="25"/>
  <c r="R98" i="25"/>
  <c r="R64" i="25"/>
  <c r="R146" i="24"/>
  <c r="R29" i="25"/>
  <c r="R36" i="25"/>
  <c r="R59" i="24"/>
  <c r="O59" i="24"/>
  <c r="P59" i="24" s="1"/>
  <c r="Q59" i="24" s="1"/>
  <c r="R79" i="24"/>
  <c r="R82" i="24"/>
  <c r="R46" i="25"/>
  <c r="R53" i="25"/>
  <c r="R129" i="24"/>
  <c r="R115" i="24"/>
  <c r="R34" i="24"/>
  <c r="R105" i="24"/>
  <c r="O105" i="24"/>
  <c r="R92" i="23"/>
  <c r="R91" i="24"/>
  <c r="R90" i="24"/>
  <c r="R51" i="23"/>
  <c r="R78" i="23"/>
  <c r="R46" i="22"/>
  <c r="O26" i="22"/>
  <c r="R26" i="22"/>
  <c r="R115" i="22"/>
  <c r="R62" i="22"/>
  <c r="R36" i="23"/>
  <c r="R52" i="21"/>
  <c r="D84" i="20"/>
  <c r="E70" i="20"/>
  <c r="H69" i="20" s="1"/>
  <c r="I69" i="20" s="1"/>
  <c r="J69" i="20" s="1"/>
  <c r="R146" i="20"/>
  <c r="R36" i="20"/>
  <c r="R92" i="31"/>
  <c r="R46" i="20"/>
  <c r="R63" i="31"/>
  <c r="R124" i="31"/>
  <c r="R46" i="31"/>
  <c r="R26" i="21"/>
  <c r="O26" i="21"/>
  <c r="P26" i="21" s="1"/>
  <c r="Q26" i="21" s="1"/>
  <c r="R45" i="31"/>
  <c r="E79" i="31"/>
  <c r="H78" i="31" s="1"/>
  <c r="I78" i="31" s="1"/>
  <c r="J78" i="31" s="1"/>
  <c r="D94" i="31"/>
  <c r="R98" i="19"/>
  <c r="O59" i="31"/>
  <c r="R60" i="19"/>
  <c r="O89" i="18"/>
  <c r="R89" i="18"/>
  <c r="R115" i="19"/>
  <c r="R75" i="19"/>
  <c r="R63" i="19"/>
  <c r="E78" i="20"/>
  <c r="H77" i="20" s="1"/>
  <c r="I77" i="20" s="1"/>
  <c r="J77" i="20" s="1"/>
  <c r="D93" i="20"/>
  <c r="R92" i="18"/>
  <c r="R107" i="19"/>
  <c r="R100" i="18"/>
  <c r="O136" i="13"/>
  <c r="R136" i="13"/>
  <c r="R95" i="27"/>
  <c r="R94" i="27"/>
  <c r="R113" i="26"/>
  <c r="R106" i="27"/>
  <c r="R132" i="27"/>
  <c r="R33" i="27"/>
  <c r="R29" i="27"/>
  <c r="O29" i="27"/>
  <c r="R89" i="27"/>
  <c r="O89" i="27"/>
  <c r="P89" i="27" s="1"/>
  <c r="Q89" i="27" s="1"/>
  <c r="R131" i="26"/>
  <c r="R47" i="27"/>
  <c r="R79" i="27"/>
  <c r="R92" i="26"/>
  <c r="R60" i="26"/>
  <c r="R80" i="26"/>
  <c r="R111" i="25"/>
  <c r="R124" i="25"/>
  <c r="R31" i="26"/>
  <c r="R28" i="26"/>
  <c r="R146" i="25"/>
  <c r="R68" i="25"/>
  <c r="R93" i="25"/>
  <c r="R61" i="25"/>
  <c r="R76" i="24"/>
  <c r="R127" i="24"/>
  <c r="D73" i="25"/>
  <c r="E59" i="25"/>
  <c r="H58" i="25" s="1"/>
  <c r="I58" i="25" s="1"/>
  <c r="J58" i="25" s="1"/>
  <c r="R106" i="24"/>
  <c r="R123" i="23"/>
  <c r="R93" i="23"/>
  <c r="E77" i="23"/>
  <c r="H76" i="23" s="1"/>
  <c r="I76" i="23" s="1"/>
  <c r="J76" i="23" s="1"/>
  <c r="D92" i="23"/>
  <c r="R96" i="24"/>
  <c r="R42" i="23"/>
  <c r="O42" i="23"/>
  <c r="P42" i="23" s="1"/>
  <c r="Q42" i="23" s="1"/>
  <c r="R44" i="23"/>
  <c r="R53" i="23"/>
  <c r="R91" i="22"/>
  <c r="E94" i="23"/>
  <c r="H93" i="23" s="1"/>
  <c r="I93" i="23" s="1"/>
  <c r="J93" i="23" s="1"/>
  <c r="D109" i="23"/>
  <c r="R106" i="22"/>
  <c r="R59" i="22"/>
  <c r="O59" i="22"/>
  <c r="R30" i="23"/>
  <c r="E68" i="23"/>
  <c r="H67" i="23" s="1"/>
  <c r="I67" i="23" s="1"/>
  <c r="J67" i="23" s="1"/>
  <c r="D82" i="23"/>
  <c r="R130" i="21"/>
  <c r="R114" i="21"/>
  <c r="R129" i="21"/>
  <c r="R65" i="20"/>
  <c r="R132" i="20"/>
  <c r="R68" i="21"/>
  <c r="R44" i="20"/>
  <c r="O44" i="20"/>
  <c r="P44" i="20" s="1"/>
  <c r="Q44" i="20" s="1"/>
  <c r="R131" i="31"/>
  <c r="R60" i="31"/>
  <c r="R100" i="31"/>
  <c r="R37" i="21"/>
  <c r="R100" i="20"/>
  <c r="R50" i="31"/>
  <c r="E85" i="31"/>
  <c r="H84" i="31" s="1"/>
  <c r="I84" i="31" s="1"/>
  <c r="J84" i="31" s="1"/>
  <c r="D100" i="31"/>
  <c r="R34" i="31"/>
  <c r="R129" i="19"/>
  <c r="R106" i="19"/>
  <c r="R78" i="19"/>
  <c r="R68" i="19"/>
  <c r="R45" i="18"/>
  <c r="R125" i="18"/>
  <c r="R64" i="18"/>
  <c r="R111" i="17"/>
  <c r="R52" i="13"/>
  <c r="R123" i="12"/>
  <c r="R28" i="12"/>
  <c r="O28" i="12"/>
  <c r="D82" i="10"/>
  <c r="E68" i="10"/>
  <c r="H67" i="10" s="1"/>
  <c r="I67" i="10" s="1"/>
  <c r="J67" i="10" s="1"/>
  <c r="R45" i="10"/>
  <c r="R78" i="11"/>
  <c r="R64" i="9"/>
  <c r="R143" i="6"/>
  <c r="R34" i="28"/>
  <c r="R110" i="27"/>
  <c r="R124" i="27"/>
  <c r="R99" i="27"/>
  <c r="R45" i="27"/>
  <c r="R96" i="27"/>
  <c r="R126" i="26"/>
  <c r="R34" i="27"/>
  <c r="R83" i="27"/>
  <c r="R53" i="26"/>
  <c r="E69" i="26"/>
  <c r="H68" i="26" s="1"/>
  <c r="I68" i="26" s="1"/>
  <c r="J68" i="26" s="1"/>
  <c r="D83" i="26"/>
  <c r="R51" i="26"/>
  <c r="R96" i="25"/>
  <c r="D100" i="26"/>
  <c r="E85" i="26"/>
  <c r="H84" i="26" s="1"/>
  <c r="I84" i="26" s="1"/>
  <c r="J84" i="26" s="1"/>
  <c r="R83" i="25"/>
  <c r="S136" i="25"/>
  <c r="U136" i="25" s="1"/>
  <c r="AT136" i="25" s="1"/>
  <c r="R89" i="25"/>
  <c r="O89" i="25"/>
  <c r="R33" i="25"/>
  <c r="R125" i="24"/>
  <c r="R109" i="24"/>
  <c r="R128" i="23"/>
  <c r="R121" i="23"/>
  <c r="O121" i="23"/>
  <c r="R82" i="23"/>
  <c r="R95" i="24"/>
  <c r="R130" i="22"/>
  <c r="R46" i="23"/>
  <c r="R96" i="22"/>
  <c r="R140" i="22"/>
  <c r="R109" i="22"/>
  <c r="D98" i="22"/>
  <c r="E83" i="22"/>
  <c r="H82" i="22" s="1"/>
  <c r="I82" i="22" s="1"/>
  <c r="J82" i="22" s="1"/>
  <c r="R105" i="21"/>
  <c r="O105" i="21"/>
  <c r="R83" i="20"/>
  <c r="R143" i="20"/>
  <c r="R62" i="20"/>
  <c r="R32" i="20"/>
  <c r="R48" i="21"/>
  <c r="R61" i="31"/>
  <c r="D95" i="20"/>
  <c r="E80" i="20"/>
  <c r="H79" i="20" s="1"/>
  <c r="I79" i="20" s="1"/>
  <c r="J79" i="20" s="1"/>
  <c r="AU58" i="31"/>
  <c r="E77" i="21"/>
  <c r="H76" i="21" s="1"/>
  <c r="I76" i="21" s="1"/>
  <c r="J76" i="21" s="1"/>
  <c r="D92" i="21"/>
  <c r="R109" i="19"/>
  <c r="R66" i="19"/>
  <c r="R98" i="18"/>
  <c r="R81" i="19"/>
  <c r="R65" i="19"/>
  <c r="E63" i="19"/>
  <c r="H62" i="19" s="1"/>
  <c r="I62" i="19" s="1"/>
  <c r="J62" i="19" s="1"/>
  <c r="D77" i="19"/>
  <c r="R123" i="17"/>
  <c r="R108" i="17"/>
  <c r="R35" i="17"/>
  <c r="R146" i="17"/>
  <c r="R107" i="27"/>
  <c r="R50" i="27"/>
  <c r="E84" i="27"/>
  <c r="H83" i="27" s="1"/>
  <c r="I83" i="27" s="1"/>
  <c r="J83" i="27" s="1"/>
  <c r="D99" i="27"/>
  <c r="O74" i="27"/>
  <c r="P74" i="27" s="1"/>
  <c r="Q74" i="27" s="1"/>
  <c r="R74" i="27"/>
  <c r="R67" i="26"/>
  <c r="E59" i="26"/>
  <c r="H58" i="26" s="1"/>
  <c r="I58" i="26" s="1"/>
  <c r="J58" i="26" s="1"/>
  <c r="P58" i="26" s="1"/>
  <c r="D73" i="26"/>
  <c r="R69" i="26"/>
  <c r="R91" i="25"/>
  <c r="R100" i="25"/>
  <c r="R35" i="26"/>
  <c r="R140" i="25"/>
  <c r="R142" i="25"/>
  <c r="R74" i="25"/>
  <c r="E81" i="25"/>
  <c r="H80" i="25" s="1"/>
  <c r="I80" i="25" s="1"/>
  <c r="J80" i="25" s="1"/>
  <c r="D96" i="25"/>
  <c r="E97" i="25" s="1"/>
  <c r="H96" i="25" s="1"/>
  <c r="I96" i="25" s="1"/>
  <c r="J96" i="25" s="1"/>
  <c r="R49" i="25"/>
  <c r="R112" i="24"/>
  <c r="R76" i="23"/>
  <c r="E84" i="24"/>
  <c r="H83" i="24" s="1"/>
  <c r="I83" i="24" s="1"/>
  <c r="J83" i="24" s="1"/>
  <c r="D99" i="24"/>
  <c r="R146" i="21"/>
  <c r="R112" i="22"/>
  <c r="R45" i="22"/>
  <c r="R37" i="23"/>
  <c r="R82" i="22"/>
  <c r="R97" i="21"/>
  <c r="R126" i="20"/>
  <c r="E66" i="21"/>
  <c r="H65" i="21" s="1"/>
  <c r="I65" i="21" s="1"/>
  <c r="J65" i="21" s="1"/>
  <c r="D80" i="21"/>
  <c r="R140" i="20"/>
  <c r="R59" i="20"/>
  <c r="O59" i="20"/>
  <c r="R79" i="20"/>
  <c r="R43" i="21"/>
  <c r="O43" i="21"/>
  <c r="D113" i="20"/>
  <c r="E98" i="20"/>
  <c r="H97" i="20" s="1"/>
  <c r="I97" i="20" s="1"/>
  <c r="J97" i="20" s="1"/>
  <c r="R144" i="19"/>
  <c r="R146" i="19"/>
  <c r="R30" i="21"/>
  <c r="R48" i="31"/>
  <c r="R132" i="31"/>
  <c r="R90" i="19"/>
  <c r="E76" i="31"/>
  <c r="H75" i="31" s="1"/>
  <c r="I75" i="31" s="1"/>
  <c r="J75" i="31" s="1"/>
  <c r="D91" i="31"/>
  <c r="R28" i="31"/>
  <c r="O28" i="31"/>
  <c r="O27" i="31"/>
  <c r="P27" i="31" s="1"/>
  <c r="Q27" i="31" s="1"/>
  <c r="R27" i="31"/>
  <c r="R108" i="20"/>
  <c r="R65" i="18"/>
  <c r="R112" i="19"/>
  <c r="O73" i="19"/>
  <c r="R73" i="19"/>
  <c r="R69" i="19"/>
  <c r="R93" i="18"/>
  <c r="R111" i="18"/>
  <c r="R49" i="18"/>
  <c r="R63" i="18"/>
  <c r="R61" i="19"/>
  <c r="R95" i="18"/>
  <c r="O121" i="17"/>
  <c r="R121" i="17"/>
  <c r="E63" i="31"/>
  <c r="H62" i="31" s="1"/>
  <c r="I62" i="31" s="1"/>
  <c r="J62" i="31" s="1"/>
  <c r="D77" i="31"/>
  <c r="R146" i="14"/>
  <c r="R52" i="17"/>
  <c r="R126" i="17"/>
  <c r="R33" i="17"/>
  <c r="R58" i="17"/>
  <c r="O58" i="17"/>
  <c r="O105" i="16"/>
  <c r="R105" i="16"/>
  <c r="R147" i="16"/>
  <c r="R46" i="16"/>
  <c r="R108" i="13"/>
  <c r="R114" i="13"/>
  <c r="R96" i="13"/>
  <c r="R145" i="14"/>
  <c r="R49" i="14"/>
  <c r="R94" i="13"/>
  <c r="E59" i="14"/>
  <c r="H58" i="14" s="1"/>
  <c r="I58" i="14" s="1"/>
  <c r="J58" i="14" s="1"/>
  <c r="D73" i="14"/>
  <c r="R61" i="14"/>
  <c r="D83" i="13"/>
  <c r="E69" i="13"/>
  <c r="H68" i="13" s="1"/>
  <c r="I68" i="13" s="1"/>
  <c r="J68" i="13" s="1"/>
  <c r="R43" i="13"/>
  <c r="R65" i="13"/>
  <c r="R110" i="12"/>
  <c r="R116" i="12"/>
  <c r="R132" i="10"/>
  <c r="R68" i="12"/>
  <c r="R127" i="12"/>
  <c r="R58" i="12"/>
  <c r="O58" i="12"/>
  <c r="P58" i="12" s="1"/>
  <c r="Q58" i="12" s="1"/>
  <c r="S58" i="12" s="1"/>
  <c r="U58" i="12" s="1"/>
  <c r="AQ58" i="12" s="1"/>
  <c r="AU58" i="12" s="1"/>
  <c r="R80" i="10"/>
  <c r="R106" i="11"/>
  <c r="R116" i="11"/>
  <c r="R78" i="10"/>
  <c r="R95" i="11"/>
  <c r="R44" i="10"/>
  <c r="O44" i="10"/>
  <c r="P44" i="10" s="1"/>
  <c r="Q44" i="10" s="1"/>
  <c r="R49" i="9"/>
  <c r="R69" i="9"/>
  <c r="R75" i="12"/>
  <c r="R80" i="12"/>
  <c r="R137" i="9"/>
  <c r="D107" i="11"/>
  <c r="E92" i="11"/>
  <c r="H91" i="11" s="1"/>
  <c r="I91" i="11" s="1"/>
  <c r="J91" i="11" s="1"/>
  <c r="R114" i="8"/>
  <c r="R100" i="9"/>
  <c r="D82" i="9"/>
  <c r="E68" i="9"/>
  <c r="H67" i="9" s="1"/>
  <c r="I67" i="9" s="1"/>
  <c r="J67" i="9" s="1"/>
  <c r="R107" i="8"/>
  <c r="R127" i="8"/>
  <c r="E84" i="8"/>
  <c r="H83" i="8" s="1"/>
  <c r="I83" i="8" s="1"/>
  <c r="J83" i="8" s="1"/>
  <c r="D99" i="8"/>
  <c r="R143" i="15"/>
  <c r="R59" i="3"/>
  <c r="AU75" i="2"/>
  <c r="R44" i="17"/>
  <c r="E99" i="19"/>
  <c r="H98" i="19" s="1"/>
  <c r="I98" i="19" s="1"/>
  <c r="J98" i="19" s="1"/>
  <c r="D114" i="19"/>
  <c r="R131" i="17"/>
  <c r="R90" i="17"/>
  <c r="R94" i="17"/>
  <c r="R67" i="17"/>
  <c r="R97" i="16"/>
  <c r="R124" i="14"/>
  <c r="R110" i="16"/>
  <c r="R141" i="16"/>
  <c r="R125" i="14"/>
  <c r="O105" i="13"/>
  <c r="R105" i="13"/>
  <c r="R145" i="13"/>
  <c r="R91" i="13"/>
  <c r="R131" i="13"/>
  <c r="D77" i="16"/>
  <c r="E63" i="16"/>
  <c r="H62" i="16" s="1"/>
  <c r="I62" i="16" s="1"/>
  <c r="J62" i="16" s="1"/>
  <c r="R30" i="16"/>
  <c r="R112" i="13"/>
  <c r="R64" i="14"/>
  <c r="O42" i="13"/>
  <c r="P42" i="13" s="1"/>
  <c r="Q42" i="13" s="1"/>
  <c r="S42" i="13" s="1"/>
  <c r="U42" i="13" s="1"/>
  <c r="AQ42" i="13" s="1"/>
  <c r="AU42" i="13" s="1"/>
  <c r="R42" i="13"/>
  <c r="R67" i="13"/>
  <c r="R83" i="13"/>
  <c r="R34" i="13"/>
  <c r="R53" i="13"/>
  <c r="R62" i="13"/>
  <c r="R32" i="13"/>
  <c r="R107" i="12"/>
  <c r="R113" i="12"/>
  <c r="R146" i="12"/>
  <c r="R48" i="12"/>
  <c r="R53" i="12"/>
  <c r="P42" i="14"/>
  <c r="Q42" i="14" s="1"/>
  <c r="S42" i="14" s="1"/>
  <c r="U42" i="14" s="1"/>
  <c r="AQ42" i="14" s="1"/>
  <c r="AU42" i="14" s="1"/>
  <c r="R35" i="12"/>
  <c r="R52" i="12"/>
  <c r="R30" i="13"/>
  <c r="R99" i="11"/>
  <c r="R69" i="10"/>
  <c r="AU43" i="10"/>
  <c r="R113" i="11"/>
  <c r="R64" i="10"/>
  <c r="R66" i="9"/>
  <c r="D92" i="10"/>
  <c r="E77" i="10"/>
  <c r="H76" i="10" s="1"/>
  <c r="I76" i="10" s="1"/>
  <c r="J76" i="10" s="1"/>
  <c r="R78" i="12"/>
  <c r="R130" i="9"/>
  <c r="D95" i="11"/>
  <c r="E80" i="11"/>
  <c r="H79" i="11" s="1"/>
  <c r="I79" i="11" s="1"/>
  <c r="J79" i="11" s="1"/>
  <c r="R105" i="8"/>
  <c r="O105" i="8"/>
  <c r="R67" i="8"/>
  <c r="R79" i="9"/>
  <c r="R78" i="8"/>
  <c r="R34" i="7"/>
  <c r="R30" i="11"/>
  <c r="AU58" i="5"/>
  <c r="R96" i="2"/>
  <c r="R122" i="1"/>
  <c r="R27" i="17"/>
  <c r="R116" i="17"/>
  <c r="P58" i="19"/>
  <c r="Q58" i="19" s="1"/>
  <c r="S58" i="19" s="1"/>
  <c r="U58" i="19" s="1"/>
  <c r="AQ58" i="19" s="1"/>
  <c r="AU58" i="19" s="1"/>
  <c r="R64" i="17"/>
  <c r="U27" i="18"/>
  <c r="AQ27" i="18" s="1"/>
  <c r="AU27" i="18" s="1"/>
  <c r="E77" i="17"/>
  <c r="H76" i="17" s="1"/>
  <c r="I76" i="17" s="1"/>
  <c r="J76" i="17" s="1"/>
  <c r="D92" i="17"/>
  <c r="R137" i="17"/>
  <c r="R143" i="14"/>
  <c r="R145" i="16"/>
  <c r="R132" i="14"/>
  <c r="R77" i="16"/>
  <c r="R142" i="14"/>
  <c r="D96" i="16"/>
  <c r="E81" i="16"/>
  <c r="H80" i="16" s="1"/>
  <c r="I80" i="16" s="1"/>
  <c r="J80" i="16" s="1"/>
  <c r="R92" i="13"/>
  <c r="R28" i="14"/>
  <c r="O28" i="14"/>
  <c r="P28" i="14" s="1"/>
  <c r="Q28" i="14" s="1"/>
  <c r="R138" i="13"/>
  <c r="R144" i="13"/>
  <c r="R126" i="13"/>
  <c r="R34" i="16"/>
  <c r="R106" i="13"/>
  <c r="R113" i="14"/>
  <c r="D81" i="14"/>
  <c r="E67" i="14"/>
  <c r="H66" i="14" s="1"/>
  <c r="I66" i="14" s="1"/>
  <c r="J66" i="14" s="1"/>
  <c r="R105" i="14"/>
  <c r="O105" i="14"/>
  <c r="D89" i="13"/>
  <c r="E74" i="13"/>
  <c r="H73" i="13" s="1"/>
  <c r="I73" i="13" s="1"/>
  <c r="J73" i="13" s="1"/>
  <c r="S58" i="13"/>
  <c r="U58" i="13" s="1"/>
  <c r="AQ58" i="13" s="1"/>
  <c r="R65" i="12"/>
  <c r="R131" i="10"/>
  <c r="R130" i="12"/>
  <c r="R105" i="12"/>
  <c r="O105" i="12"/>
  <c r="R31" i="12"/>
  <c r="R44" i="12"/>
  <c r="R94" i="11"/>
  <c r="R65" i="11"/>
  <c r="R66" i="10"/>
  <c r="D100" i="12"/>
  <c r="E85" i="12"/>
  <c r="H84" i="12" s="1"/>
  <c r="I84" i="12" s="1"/>
  <c r="J84" i="12" s="1"/>
  <c r="R83" i="10"/>
  <c r="R105" i="11"/>
  <c r="O105" i="11"/>
  <c r="R36" i="10"/>
  <c r="R75" i="11"/>
  <c r="E74" i="12"/>
  <c r="H73" i="12" s="1"/>
  <c r="I73" i="12" s="1"/>
  <c r="J73" i="12" s="1"/>
  <c r="D89" i="12"/>
  <c r="R58" i="10"/>
  <c r="O58" i="10"/>
  <c r="R51" i="11"/>
  <c r="R46" i="9"/>
  <c r="R33" i="9"/>
  <c r="R128" i="9"/>
  <c r="R48" i="9"/>
  <c r="R109" i="9"/>
  <c r="D99" i="10"/>
  <c r="E84" i="10"/>
  <c r="H83" i="10" s="1"/>
  <c r="I83" i="10" s="1"/>
  <c r="J83" i="10" s="1"/>
  <c r="R145" i="8"/>
  <c r="E84" i="12"/>
  <c r="H83" i="12" s="1"/>
  <c r="I83" i="12" s="1"/>
  <c r="J83" i="12" s="1"/>
  <c r="D99" i="12"/>
  <c r="E63" i="9"/>
  <c r="H62" i="9" s="1"/>
  <c r="I62" i="9" s="1"/>
  <c r="J62" i="9" s="1"/>
  <c r="D77" i="9"/>
  <c r="R52" i="8"/>
  <c r="R91" i="9"/>
  <c r="R128" i="7"/>
  <c r="R69" i="8"/>
  <c r="D89" i="7"/>
  <c r="E74" i="7"/>
  <c r="H73" i="7" s="1"/>
  <c r="I73" i="7" s="1"/>
  <c r="J73" i="7" s="1"/>
  <c r="R68" i="28"/>
  <c r="R143" i="33"/>
  <c r="O42" i="33"/>
  <c r="P42" i="33" s="1"/>
  <c r="Q42" i="33" s="1"/>
  <c r="S42" i="33" s="1"/>
  <c r="U42" i="33" s="1"/>
  <c r="AQ42" i="33" s="1"/>
  <c r="R42" i="33"/>
  <c r="D91" i="5"/>
  <c r="E76" i="5"/>
  <c r="H75" i="5" s="1"/>
  <c r="I75" i="5" s="1"/>
  <c r="J75" i="5" s="1"/>
  <c r="R129" i="17"/>
  <c r="R113" i="17"/>
  <c r="R83" i="17"/>
  <c r="D112" i="17"/>
  <c r="E97" i="17"/>
  <c r="H96" i="17" s="1"/>
  <c r="I96" i="17" s="1"/>
  <c r="J96" i="17" s="1"/>
  <c r="R140" i="17"/>
  <c r="R140" i="14"/>
  <c r="D93" i="17"/>
  <c r="E78" i="17"/>
  <c r="H77" i="17" s="1"/>
  <c r="I77" i="17" s="1"/>
  <c r="J77" i="17" s="1"/>
  <c r="R74" i="16"/>
  <c r="R139" i="14"/>
  <c r="R48" i="14"/>
  <c r="R99" i="13"/>
  <c r="R116" i="14"/>
  <c r="D90" i="14"/>
  <c r="E75" i="14"/>
  <c r="H74" i="14" s="1"/>
  <c r="I74" i="14" s="1"/>
  <c r="J74" i="14" s="1"/>
  <c r="R63" i="12"/>
  <c r="R95" i="12"/>
  <c r="R62" i="12"/>
  <c r="R111" i="12"/>
  <c r="R97" i="12"/>
  <c r="R81" i="10"/>
  <c r="R30" i="10"/>
  <c r="R62" i="11"/>
  <c r="R68" i="11"/>
  <c r="R98" i="11"/>
  <c r="E81" i="12"/>
  <c r="H80" i="12" s="1"/>
  <c r="I80" i="12" s="1"/>
  <c r="J80" i="12" s="1"/>
  <c r="D96" i="12"/>
  <c r="R97" i="11"/>
  <c r="E69" i="11"/>
  <c r="H68" i="11" s="1"/>
  <c r="I68" i="11" s="1"/>
  <c r="J68" i="11" s="1"/>
  <c r="D83" i="11"/>
  <c r="R52" i="10"/>
  <c r="E82" i="11"/>
  <c r="H81" i="11" s="1"/>
  <c r="I81" i="11" s="1"/>
  <c r="J81" i="11" s="1"/>
  <c r="D97" i="11"/>
  <c r="R75" i="10"/>
  <c r="R43" i="9"/>
  <c r="R106" i="9"/>
  <c r="R115" i="9"/>
  <c r="R142" i="9"/>
  <c r="R61" i="9"/>
  <c r="R61" i="8"/>
  <c r="D94" i="9"/>
  <c r="E79" i="9"/>
  <c r="H78" i="9" s="1"/>
  <c r="I78" i="9" s="1"/>
  <c r="J78" i="9" s="1"/>
  <c r="R44" i="8"/>
  <c r="R96" i="8"/>
  <c r="R143" i="7"/>
  <c r="E68" i="8"/>
  <c r="H67" i="8" s="1"/>
  <c r="I67" i="8" s="1"/>
  <c r="J67" i="8" s="1"/>
  <c r="D82" i="8"/>
  <c r="R107" i="7"/>
  <c r="R28" i="7"/>
  <c r="R79" i="5"/>
  <c r="R58" i="1"/>
  <c r="O58" i="1"/>
  <c r="P58" i="1" s="1"/>
  <c r="Q58" i="1" s="1"/>
  <c r="S58" i="1" s="1"/>
  <c r="U58" i="1" s="1"/>
  <c r="AQ58" i="1" s="1"/>
  <c r="AU26" i="30"/>
  <c r="R140" i="29"/>
  <c r="R65" i="29"/>
  <c r="R49" i="17"/>
  <c r="R98" i="16"/>
  <c r="R78" i="16"/>
  <c r="R138" i="17"/>
  <c r="R143" i="17"/>
  <c r="R138" i="16"/>
  <c r="R137" i="14"/>
  <c r="R100" i="16"/>
  <c r="R112" i="16"/>
  <c r="R99" i="14"/>
  <c r="R126" i="16"/>
  <c r="O89" i="14"/>
  <c r="R89" i="14"/>
  <c r="R129" i="13"/>
  <c r="E61" i="16"/>
  <c r="H60" i="16" s="1"/>
  <c r="I60" i="16" s="1"/>
  <c r="J60" i="16" s="1"/>
  <c r="D75" i="16"/>
  <c r="D100" i="17"/>
  <c r="E85" i="17"/>
  <c r="H84" i="17" s="1"/>
  <c r="I84" i="17" s="1"/>
  <c r="J84" i="17" s="1"/>
  <c r="R127" i="16"/>
  <c r="R110" i="13"/>
  <c r="R27" i="16"/>
  <c r="O27" i="16"/>
  <c r="P27" i="16" s="1"/>
  <c r="Q27" i="16" s="1"/>
  <c r="S27" i="16" s="1"/>
  <c r="U27" i="16" s="1"/>
  <c r="AQ27" i="16" s="1"/>
  <c r="AU27" i="16" s="1"/>
  <c r="R89" i="13"/>
  <c r="O89" i="13"/>
  <c r="R107" i="14"/>
  <c r="R30" i="14"/>
  <c r="E81" i="14"/>
  <c r="H80" i="14" s="1"/>
  <c r="I80" i="14" s="1"/>
  <c r="J80" i="14" s="1"/>
  <c r="D96" i="14"/>
  <c r="U26" i="14"/>
  <c r="AQ26" i="14" s="1"/>
  <c r="AU26" i="14" s="1"/>
  <c r="R60" i="12"/>
  <c r="R31" i="13"/>
  <c r="R142" i="10"/>
  <c r="R59" i="12"/>
  <c r="O59" i="12"/>
  <c r="R92" i="12"/>
  <c r="R126" i="10"/>
  <c r="R84" i="10"/>
  <c r="R53" i="11"/>
  <c r="R59" i="11"/>
  <c r="R51" i="10"/>
  <c r="R93" i="11"/>
  <c r="R47" i="11"/>
  <c r="R92" i="11"/>
  <c r="R67" i="11"/>
  <c r="R32" i="10"/>
  <c r="R47" i="10"/>
  <c r="R35" i="10"/>
  <c r="R78" i="9"/>
  <c r="R34" i="9"/>
  <c r="R141" i="9"/>
  <c r="R73" i="12"/>
  <c r="O73" i="12"/>
  <c r="P73" i="12" s="1"/>
  <c r="Q73" i="12" s="1"/>
  <c r="S73" i="12" s="1"/>
  <c r="U73" i="12" s="1"/>
  <c r="AQ73" i="12" s="1"/>
  <c r="R99" i="9"/>
  <c r="R139" i="9"/>
  <c r="R42" i="8"/>
  <c r="O42" i="8"/>
  <c r="R91" i="8"/>
  <c r="R140" i="7"/>
  <c r="D79" i="9"/>
  <c r="E65" i="9"/>
  <c r="H64" i="9" s="1"/>
  <c r="I64" i="9" s="1"/>
  <c r="J64" i="9" s="1"/>
  <c r="R66" i="8"/>
  <c r="R123" i="8"/>
  <c r="R126" i="8"/>
  <c r="R77" i="6"/>
  <c r="R130" i="6"/>
  <c r="R36" i="30"/>
  <c r="R37" i="29"/>
  <c r="R51" i="17"/>
  <c r="D94" i="17"/>
  <c r="E79" i="17"/>
  <c r="H78" i="17" s="1"/>
  <c r="I78" i="17" s="1"/>
  <c r="J78" i="17" s="1"/>
  <c r="R45" i="16"/>
  <c r="R93" i="16"/>
  <c r="R75" i="16"/>
  <c r="R141" i="17"/>
  <c r="R130" i="14"/>
  <c r="R109" i="16"/>
  <c r="R127" i="14"/>
  <c r="O29" i="14"/>
  <c r="R29" i="14"/>
  <c r="R82" i="14"/>
  <c r="R107" i="13"/>
  <c r="R97" i="14"/>
  <c r="R124" i="13"/>
  <c r="S26" i="18"/>
  <c r="U26" i="18" s="1"/>
  <c r="AQ26" i="18" s="1"/>
  <c r="AU26" i="18" s="1"/>
  <c r="R110" i="14"/>
  <c r="R143" i="13"/>
  <c r="R68" i="14"/>
  <c r="R81" i="13"/>
  <c r="R33" i="13"/>
  <c r="R144" i="12"/>
  <c r="R33" i="12"/>
  <c r="R139" i="10"/>
  <c r="E83" i="14"/>
  <c r="H82" i="14" s="1"/>
  <c r="I82" i="14" s="1"/>
  <c r="J82" i="14" s="1"/>
  <c r="D98" i="14"/>
  <c r="R147" i="10"/>
  <c r="R27" i="12"/>
  <c r="O27" i="12"/>
  <c r="P27" i="12" s="1"/>
  <c r="Q27" i="12" s="1"/>
  <c r="S27" i="12" s="1"/>
  <c r="U27" i="12" s="1"/>
  <c r="AQ27" i="12" s="1"/>
  <c r="AU27" i="12" s="1"/>
  <c r="R143" i="11"/>
  <c r="R146" i="11"/>
  <c r="D92" i="12"/>
  <c r="E77" i="12"/>
  <c r="H76" i="12" s="1"/>
  <c r="I76" i="12" s="1"/>
  <c r="J76" i="12" s="1"/>
  <c r="R145" i="11"/>
  <c r="R58" i="11"/>
  <c r="O58" i="11"/>
  <c r="R77" i="10"/>
  <c r="D95" i="12"/>
  <c r="E80" i="12"/>
  <c r="H79" i="12" s="1"/>
  <c r="I79" i="12" s="1"/>
  <c r="J79" i="12" s="1"/>
  <c r="R75" i="9"/>
  <c r="R138" i="9"/>
  <c r="R90" i="9"/>
  <c r="R82" i="12"/>
  <c r="D91" i="9"/>
  <c r="E76" i="9"/>
  <c r="H75" i="9" s="1"/>
  <c r="I75" i="9" s="1"/>
  <c r="J75" i="9" s="1"/>
  <c r="E70" i="9"/>
  <c r="H69" i="9" s="1"/>
  <c r="I69" i="9" s="1"/>
  <c r="J69" i="9" s="1"/>
  <c r="D84" i="9"/>
  <c r="R84" i="8"/>
  <c r="R137" i="7"/>
  <c r="R92" i="5"/>
  <c r="R144" i="4"/>
  <c r="R69" i="4"/>
  <c r="AU42" i="29"/>
  <c r="D89" i="28"/>
  <c r="E74" i="28"/>
  <c r="H73" i="28" s="1"/>
  <c r="I73" i="28" s="1"/>
  <c r="J73" i="28" s="1"/>
  <c r="P73" i="28" s="1"/>
  <c r="R74" i="33"/>
  <c r="R64" i="16"/>
  <c r="R106" i="16"/>
  <c r="E83" i="16"/>
  <c r="H82" i="16" s="1"/>
  <c r="I82" i="16" s="1"/>
  <c r="J82" i="16" s="1"/>
  <c r="D98" i="16"/>
  <c r="R98" i="14"/>
  <c r="R122" i="13"/>
  <c r="R92" i="14"/>
  <c r="R96" i="14"/>
  <c r="R128" i="13"/>
  <c r="R31" i="16"/>
  <c r="R114" i="14"/>
  <c r="R140" i="13"/>
  <c r="R59" i="14"/>
  <c r="R44" i="13"/>
  <c r="R84" i="13"/>
  <c r="D90" i="16"/>
  <c r="E75" i="16"/>
  <c r="H74" i="16" s="1"/>
  <c r="I74" i="16" s="1"/>
  <c r="J74" i="16" s="1"/>
  <c r="E85" i="13"/>
  <c r="H84" i="13" s="1"/>
  <c r="I84" i="13" s="1"/>
  <c r="J84" i="13" s="1"/>
  <c r="D100" i="13"/>
  <c r="R34" i="12"/>
  <c r="R147" i="12"/>
  <c r="R98" i="12"/>
  <c r="R110" i="10"/>
  <c r="R144" i="10"/>
  <c r="R34" i="10"/>
  <c r="R140" i="11"/>
  <c r="R132" i="11"/>
  <c r="R79" i="11"/>
  <c r="R125" i="11"/>
  <c r="R53" i="10"/>
  <c r="R136" i="11"/>
  <c r="O136" i="11"/>
  <c r="R52" i="11"/>
  <c r="R129" i="11"/>
  <c r="R147" i="11"/>
  <c r="R29" i="9"/>
  <c r="R76" i="12"/>
  <c r="R127" i="9"/>
  <c r="R42" i="9"/>
  <c r="O42" i="9"/>
  <c r="R144" i="7"/>
  <c r="R126" i="7"/>
  <c r="R81" i="8"/>
  <c r="R116" i="8"/>
  <c r="R130" i="7"/>
  <c r="R46" i="8"/>
  <c r="R132" i="8"/>
  <c r="D111" i="8"/>
  <c r="E96" i="8"/>
  <c r="H95" i="8" s="1"/>
  <c r="I95" i="8" s="1"/>
  <c r="J95" i="8" s="1"/>
  <c r="R100" i="7"/>
  <c r="R48" i="1"/>
  <c r="R130" i="30"/>
  <c r="R142" i="30"/>
  <c r="R77" i="1"/>
  <c r="R80" i="17"/>
  <c r="R128" i="17"/>
  <c r="R68" i="17"/>
  <c r="R79" i="16"/>
  <c r="D93" i="18"/>
  <c r="E78" i="18"/>
  <c r="H77" i="18" s="1"/>
  <c r="I77" i="18" s="1"/>
  <c r="J77" i="18" s="1"/>
  <c r="R61" i="16"/>
  <c r="R140" i="16"/>
  <c r="D83" i="16"/>
  <c r="E69" i="16"/>
  <c r="H68" i="16" s="1"/>
  <c r="I68" i="16" s="1"/>
  <c r="J68" i="16" s="1"/>
  <c r="E83" i="17"/>
  <c r="H82" i="17" s="1"/>
  <c r="I82" i="17" s="1"/>
  <c r="J82" i="17" s="1"/>
  <c r="D98" i="17"/>
  <c r="R116" i="16"/>
  <c r="R99" i="16"/>
  <c r="R141" i="14"/>
  <c r="R53" i="14"/>
  <c r="R93" i="14"/>
  <c r="R116" i="13"/>
  <c r="R125" i="16"/>
  <c r="R91" i="14"/>
  <c r="R108" i="14"/>
  <c r="R137" i="13"/>
  <c r="R62" i="14"/>
  <c r="D95" i="14"/>
  <c r="E80" i="14"/>
  <c r="H79" i="14" s="1"/>
  <c r="I79" i="14" s="1"/>
  <c r="J79" i="14" s="1"/>
  <c r="R78" i="13"/>
  <c r="D94" i="14"/>
  <c r="E79" i="14"/>
  <c r="H78" i="14" s="1"/>
  <c r="I78" i="14" s="1"/>
  <c r="J78" i="14" s="1"/>
  <c r="R30" i="12"/>
  <c r="R69" i="12"/>
  <c r="R132" i="12"/>
  <c r="R141" i="12"/>
  <c r="R112" i="12"/>
  <c r="R127" i="10"/>
  <c r="R93" i="12"/>
  <c r="R107" i="10"/>
  <c r="R27" i="13"/>
  <c r="R82" i="10"/>
  <c r="R137" i="11"/>
  <c r="R37" i="10"/>
  <c r="R76" i="11"/>
  <c r="R84" i="11"/>
  <c r="R63" i="11"/>
  <c r="E78" i="12"/>
  <c r="H77" i="12" s="1"/>
  <c r="I77" i="12" s="1"/>
  <c r="J77" i="12" s="1"/>
  <c r="D93" i="12"/>
  <c r="R144" i="11"/>
  <c r="R69" i="11"/>
  <c r="R44" i="9"/>
  <c r="R116" i="9"/>
  <c r="R74" i="10"/>
  <c r="R79" i="12"/>
  <c r="R53" i="9"/>
  <c r="R124" i="7"/>
  <c r="R113" i="8"/>
  <c r="R100" i="8"/>
  <c r="R130" i="8"/>
  <c r="R95" i="9"/>
  <c r="E81" i="9"/>
  <c r="H80" i="9" s="1"/>
  <c r="I80" i="9" s="1"/>
  <c r="J80" i="9" s="1"/>
  <c r="D96" i="9"/>
  <c r="E78" i="6"/>
  <c r="H77" i="6" s="1"/>
  <c r="I77" i="6" s="1"/>
  <c r="J77" i="6" s="1"/>
  <c r="D93" i="6"/>
  <c r="R52" i="5"/>
  <c r="R37" i="17"/>
  <c r="R77" i="17"/>
  <c r="R59" i="17"/>
  <c r="R76" i="16"/>
  <c r="R82" i="16"/>
  <c r="R67" i="16"/>
  <c r="R84" i="16"/>
  <c r="R113" i="16"/>
  <c r="R48" i="16"/>
  <c r="R113" i="13"/>
  <c r="R100" i="13"/>
  <c r="R84" i="14"/>
  <c r="R35" i="16"/>
  <c r="R111" i="14"/>
  <c r="R130" i="13"/>
  <c r="R73" i="13"/>
  <c r="O73" i="13"/>
  <c r="R60" i="14"/>
  <c r="R65" i="14"/>
  <c r="R66" i="14"/>
  <c r="R68" i="13"/>
  <c r="R143" i="10"/>
  <c r="E68" i="12"/>
  <c r="H67" i="12" s="1"/>
  <c r="I67" i="12" s="1"/>
  <c r="J67" i="12" s="1"/>
  <c r="D82" i="12"/>
  <c r="R138" i="12"/>
  <c r="R109" i="12"/>
  <c r="D93" i="13"/>
  <c r="E78" i="13"/>
  <c r="H77" i="13" s="1"/>
  <c r="I77" i="13" s="1"/>
  <c r="J77" i="13" s="1"/>
  <c r="R64" i="12"/>
  <c r="R90" i="10"/>
  <c r="R128" i="12"/>
  <c r="R98" i="10"/>
  <c r="R130" i="11"/>
  <c r="R111" i="11"/>
  <c r="R81" i="11"/>
  <c r="E62" i="11"/>
  <c r="H61" i="11" s="1"/>
  <c r="I61" i="11" s="1"/>
  <c r="J61" i="11" s="1"/>
  <c r="D76" i="11"/>
  <c r="E68" i="11"/>
  <c r="H67" i="11" s="1"/>
  <c r="I67" i="11" s="1"/>
  <c r="J67" i="11" s="1"/>
  <c r="D82" i="11"/>
  <c r="R27" i="10"/>
  <c r="O27" i="10"/>
  <c r="R113" i="9"/>
  <c r="R51" i="9"/>
  <c r="E81" i="11"/>
  <c r="H80" i="11" s="1"/>
  <c r="I80" i="11" s="1"/>
  <c r="J80" i="11" s="1"/>
  <c r="D96" i="11"/>
  <c r="R35" i="9"/>
  <c r="E81" i="10"/>
  <c r="H80" i="10" s="1"/>
  <c r="I80" i="10" s="1"/>
  <c r="J80" i="10" s="1"/>
  <c r="D96" i="10"/>
  <c r="R45" i="9"/>
  <c r="R145" i="9"/>
  <c r="D76" i="9"/>
  <c r="E62" i="9"/>
  <c r="H61" i="9" s="1"/>
  <c r="I61" i="9" s="1"/>
  <c r="J61" i="9" s="1"/>
  <c r="R121" i="7"/>
  <c r="O121" i="7"/>
  <c r="R45" i="8"/>
  <c r="E59" i="17"/>
  <c r="H58" i="17" s="1"/>
  <c r="I58" i="17" s="1"/>
  <c r="J58" i="17" s="1"/>
  <c r="D73" i="17"/>
  <c r="R74" i="17"/>
  <c r="R62" i="17"/>
  <c r="E76" i="17"/>
  <c r="H75" i="17" s="1"/>
  <c r="I75" i="17" s="1"/>
  <c r="J75" i="17" s="1"/>
  <c r="D91" i="17"/>
  <c r="O73" i="16"/>
  <c r="R73" i="16"/>
  <c r="R58" i="16"/>
  <c r="O58" i="16"/>
  <c r="R146" i="16"/>
  <c r="R81" i="16"/>
  <c r="R136" i="17"/>
  <c r="O136" i="17"/>
  <c r="R43" i="16"/>
  <c r="R142" i="13"/>
  <c r="R79" i="14"/>
  <c r="R130" i="16"/>
  <c r="R81" i="14"/>
  <c r="R34" i="14"/>
  <c r="R123" i="16"/>
  <c r="R63" i="14"/>
  <c r="D75" i="18"/>
  <c r="E61" i="18"/>
  <c r="H60" i="18" s="1"/>
  <c r="I60" i="18" s="1"/>
  <c r="J60" i="18" s="1"/>
  <c r="E81" i="13"/>
  <c r="H80" i="13" s="1"/>
  <c r="I80" i="13" s="1"/>
  <c r="J80" i="13" s="1"/>
  <c r="D96" i="13"/>
  <c r="R140" i="10"/>
  <c r="R66" i="12"/>
  <c r="O136" i="12"/>
  <c r="R136" i="12"/>
  <c r="R106" i="12"/>
  <c r="E82" i="13"/>
  <c r="H81" i="13" s="1"/>
  <c r="I81" i="13" s="1"/>
  <c r="J81" i="13" s="1"/>
  <c r="D97" i="13"/>
  <c r="D106" i="13"/>
  <c r="E91" i="13"/>
  <c r="H90" i="13" s="1"/>
  <c r="I90" i="13" s="1"/>
  <c r="J90" i="13" s="1"/>
  <c r="R61" i="12"/>
  <c r="R124" i="10"/>
  <c r="R131" i="12"/>
  <c r="R108" i="11"/>
  <c r="R64" i="11"/>
  <c r="R141" i="11"/>
  <c r="R60" i="11"/>
  <c r="R66" i="11"/>
  <c r="R65" i="9"/>
  <c r="D91" i="10"/>
  <c r="E76" i="10"/>
  <c r="H75" i="10" s="1"/>
  <c r="I75" i="10" s="1"/>
  <c r="J75" i="10" s="1"/>
  <c r="R49" i="8"/>
  <c r="R146" i="7"/>
  <c r="R95" i="7"/>
  <c r="R126" i="3"/>
  <c r="AU42" i="2"/>
  <c r="D106" i="4"/>
  <c r="E91" i="4"/>
  <c r="H90" i="4" s="1"/>
  <c r="I90" i="4" s="1"/>
  <c r="J90" i="4" s="1"/>
  <c r="R50" i="5"/>
  <c r="R97" i="28"/>
  <c r="R146" i="15"/>
  <c r="P89" i="2"/>
  <c r="Q89" i="2" s="1"/>
  <c r="S89" i="2" s="1"/>
  <c r="U89" i="2" s="1"/>
  <c r="AJ89" i="2" s="1"/>
  <c r="AN89" i="2" s="1"/>
  <c r="R115" i="1"/>
  <c r="R114" i="1"/>
  <c r="R78" i="17"/>
  <c r="R34" i="17"/>
  <c r="D107" i="19"/>
  <c r="E92" i="19"/>
  <c r="H91" i="19" s="1"/>
  <c r="I91" i="19" s="1"/>
  <c r="J91" i="19" s="1"/>
  <c r="R48" i="17"/>
  <c r="R60" i="17"/>
  <c r="R65" i="17"/>
  <c r="R50" i="16"/>
  <c r="O42" i="16"/>
  <c r="R42" i="16"/>
  <c r="R52" i="16"/>
  <c r="R129" i="16"/>
  <c r="R44" i="16"/>
  <c r="R145" i="17"/>
  <c r="R143" i="16"/>
  <c r="E77" i="16"/>
  <c r="H76" i="16" s="1"/>
  <c r="I76" i="16" s="1"/>
  <c r="J76" i="16" s="1"/>
  <c r="D92" i="16"/>
  <c r="R139" i="13"/>
  <c r="R76" i="14"/>
  <c r="R28" i="16"/>
  <c r="O28" i="16"/>
  <c r="P28" i="16" s="1"/>
  <c r="Q28" i="16" s="1"/>
  <c r="S28" i="16" s="1"/>
  <c r="U28" i="16" s="1"/>
  <c r="AQ28" i="16" s="1"/>
  <c r="AU28" i="16" s="1"/>
  <c r="E112" i="13"/>
  <c r="H111" i="13" s="1"/>
  <c r="I111" i="13" s="1"/>
  <c r="J111" i="13" s="1"/>
  <c r="D127" i="13"/>
  <c r="R69" i="13"/>
  <c r="R109" i="10"/>
  <c r="R137" i="10"/>
  <c r="R145" i="12"/>
  <c r="R125" i="10"/>
  <c r="R99" i="12"/>
  <c r="R114" i="10"/>
  <c r="E61" i="13"/>
  <c r="H60" i="13" s="1"/>
  <c r="I60" i="13" s="1"/>
  <c r="J60" i="13" s="1"/>
  <c r="D75" i="13"/>
  <c r="R145" i="10"/>
  <c r="R122" i="10"/>
  <c r="E60" i="12"/>
  <c r="H59" i="12" s="1"/>
  <c r="I59" i="12" s="1"/>
  <c r="J59" i="12" s="1"/>
  <c r="D74" i="12"/>
  <c r="R50" i="11"/>
  <c r="R142" i="11"/>
  <c r="R61" i="11"/>
  <c r="R65" i="10"/>
  <c r="R138" i="11"/>
  <c r="R124" i="11"/>
  <c r="R126" i="11"/>
  <c r="R96" i="9"/>
  <c r="D79" i="10"/>
  <c r="E65" i="10"/>
  <c r="H64" i="10" s="1"/>
  <c r="I64" i="10" s="1"/>
  <c r="J64" i="10" s="1"/>
  <c r="R131" i="9"/>
  <c r="R63" i="9"/>
  <c r="E59" i="11"/>
  <c r="H58" i="11" s="1"/>
  <c r="I58" i="11" s="1"/>
  <c r="J58" i="11" s="1"/>
  <c r="D73" i="11"/>
  <c r="R37" i="9"/>
  <c r="D91" i="12"/>
  <c r="E76" i="12"/>
  <c r="H75" i="12" s="1"/>
  <c r="I75" i="12" s="1"/>
  <c r="J75" i="12" s="1"/>
  <c r="R94" i="9"/>
  <c r="R142" i="8"/>
  <c r="D90" i="11"/>
  <c r="E75" i="11"/>
  <c r="H74" i="11" s="1"/>
  <c r="I74" i="11" s="1"/>
  <c r="J74" i="11" s="1"/>
  <c r="R62" i="9"/>
  <c r="R114" i="9"/>
  <c r="R31" i="9"/>
  <c r="R129" i="8"/>
  <c r="R95" i="8"/>
  <c r="R132" i="7"/>
  <c r="R128" i="8"/>
  <c r="R97" i="6"/>
  <c r="D77" i="30"/>
  <c r="E63" i="30"/>
  <c r="H62" i="30" s="1"/>
  <c r="I62" i="30" s="1"/>
  <c r="J62" i="30" s="1"/>
  <c r="R75" i="17"/>
  <c r="D74" i="19"/>
  <c r="E60" i="19"/>
  <c r="H59" i="19" s="1"/>
  <c r="I59" i="19" s="1"/>
  <c r="J59" i="19" s="1"/>
  <c r="R96" i="17"/>
  <c r="D95" i="18"/>
  <c r="E80" i="18"/>
  <c r="H79" i="18" s="1"/>
  <c r="I79" i="18" s="1"/>
  <c r="J79" i="18" s="1"/>
  <c r="R26" i="17"/>
  <c r="O26" i="17"/>
  <c r="P26" i="17" s="1"/>
  <c r="Q26" i="17" s="1"/>
  <c r="S26" i="17" s="1"/>
  <c r="U26" i="17" s="1"/>
  <c r="AQ26" i="17" s="1"/>
  <c r="R37" i="18"/>
  <c r="R43" i="17"/>
  <c r="O43" i="17"/>
  <c r="R63" i="17"/>
  <c r="E82" i="17"/>
  <c r="H81" i="17" s="1"/>
  <c r="I81" i="17" s="1"/>
  <c r="J81" i="17" s="1"/>
  <c r="D97" i="17"/>
  <c r="D83" i="17"/>
  <c r="E69" i="17"/>
  <c r="H68" i="17" s="1"/>
  <c r="I68" i="17" s="1"/>
  <c r="J68" i="17" s="1"/>
  <c r="R139" i="16"/>
  <c r="R139" i="17"/>
  <c r="D90" i="17"/>
  <c r="E75" i="17"/>
  <c r="H74" i="17" s="1"/>
  <c r="I74" i="17" s="1"/>
  <c r="J74" i="17" s="1"/>
  <c r="R69" i="16"/>
  <c r="D95" i="17"/>
  <c r="E80" i="17"/>
  <c r="H79" i="17" s="1"/>
  <c r="I79" i="17" s="1"/>
  <c r="J79" i="17" s="1"/>
  <c r="R77" i="14"/>
  <c r="R95" i="13"/>
  <c r="R29" i="16"/>
  <c r="O29" i="16"/>
  <c r="R115" i="14"/>
  <c r="R115" i="13"/>
  <c r="D91" i="14"/>
  <c r="E76" i="14"/>
  <c r="H75" i="14" s="1"/>
  <c r="I75" i="14" s="1"/>
  <c r="J75" i="14" s="1"/>
  <c r="R82" i="13"/>
  <c r="R66" i="13"/>
  <c r="D94" i="13"/>
  <c r="E79" i="13"/>
  <c r="H78" i="13" s="1"/>
  <c r="I78" i="13" s="1"/>
  <c r="J78" i="13" s="1"/>
  <c r="R106" i="10"/>
  <c r="R130" i="10"/>
  <c r="R139" i="12"/>
  <c r="R94" i="12"/>
  <c r="R111" i="10"/>
  <c r="R105" i="10"/>
  <c r="O105" i="10"/>
  <c r="R136" i="10"/>
  <c r="O136" i="10"/>
  <c r="R50" i="12"/>
  <c r="R116" i="10"/>
  <c r="R100" i="10"/>
  <c r="R49" i="10"/>
  <c r="R115" i="11"/>
  <c r="R123" i="11"/>
  <c r="D94" i="12"/>
  <c r="E79" i="12"/>
  <c r="H78" i="12" s="1"/>
  <c r="I78" i="12" s="1"/>
  <c r="J78" i="12" s="1"/>
  <c r="R48" i="10"/>
  <c r="R139" i="11"/>
  <c r="R62" i="10"/>
  <c r="R84" i="9"/>
  <c r="D89" i="10"/>
  <c r="E74" i="10"/>
  <c r="H73" i="10" s="1"/>
  <c r="I73" i="10" s="1"/>
  <c r="J73" i="10" s="1"/>
  <c r="P73" i="10" s="1"/>
  <c r="Q73" i="10" s="1"/>
  <c r="S73" i="10" s="1"/>
  <c r="U73" i="10" s="1"/>
  <c r="AQ73" i="10" s="1"/>
  <c r="AU73" i="10" s="1"/>
  <c r="R60" i="9"/>
  <c r="R80" i="9"/>
  <c r="D94" i="10"/>
  <c r="E79" i="10"/>
  <c r="H78" i="10" s="1"/>
  <c r="I78" i="10" s="1"/>
  <c r="J78" i="10" s="1"/>
  <c r="R139" i="8"/>
  <c r="R59" i="9"/>
  <c r="R105" i="9"/>
  <c r="O105" i="9"/>
  <c r="R93" i="9"/>
  <c r="R124" i="8"/>
  <c r="R26" i="8"/>
  <c r="O26" i="8"/>
  <c r="P26" i="8" s="1"/>
  <c r="Q26" i="8" s="1"/>
  <c r="O59" i="6"/>
  <c r="P59" i="6" s="1"/>
  <c r="Q59" i="6" s="1"/>
  <c r="S59" i="6" s="1"/>
  <c r="U59" i="6" s="1"/>
  <c r="AQ59" i="6" s="1"/>
  <c r="AU59" i="6" s="1"/>
  <c r="AU42" i="28"/>
  <c r="R91" i="17"/>
  <c r="R36" i="18"/>
  <c r="R147" i="14"/>
  <c r="R142" i="17"/>
  <c r="R63" i="16"/>
  <c r="R66" i="16"/>
  <c r="E64" i="16"/>
  <c r="H63" i="16" s="1"/>
  <c r="I63" i="16" s="1"/>
  <c r="J63" i="16" s="1"/>
  <c r="D78" i="16"/>
  <c r="R33" i="14"/>
  <c r="R94" i="14"/>
  <c r="R125" i="13"/>
  <c r="R127" i="13"/>
  <c r="R128" i="16"/>
  <c r="R52" i="14"/>
  <c r="R32" i="16"/>
  <c r="R106" i="14"/>
  <c r="R64" i="13"/>
  <c r="D93" i="14"/>
  <c r="E78" i="14"/>
  <c r="H77" i="14" s="1"/>
  <c r="I77" i="14" s="1"/>
  <c r="J77" i="14" s="1"/>
  <c r="D100" i="14"/>
  <c r="E85" i="14"/>
  <c r="H84" i="14" s="1"/>
  <c r="I84" i="14" s="1"/>
  <c r="J84" i="14" s="1"/>
  <c r="R45" i="13"/>
  <c r="D92" i="13"/>
  <c r="E77" i="13"/>
  <c r="H76" i="13" s="1"/>
  <c r="I76" i="13" s="1"/>
  <c r="J76" i="13" s="1"/>
  <c r="R46" i="12"/>
  <c r="R142" i="12"/>
  <c r="R108" i="10"/>
  <c r="R97" i="10"/>
  <c r="R29" i="13"/>
  <c r="R113" i="10"/>
  <c r="R63" i="10"/>
  <c r="O121" i="11"/>
  <c r="R121" i="11"/>
  <c r="R59" i="10"/>
  <c r="R100" i="11"/>
  <c r="R46" i="11"/>
  <c r="R80" i="11"/>
  <c r="R81" i="9"/>
  <c r="R77" i="9"/>
  <c r="R83" i="9"/>
  <c r="R84" i="12"/>
  <c r="R83" i="12"/>
  <c r="E60" i="10"/>
  <c r="H59" i="10" s="1"/>
  <c r="I59" i="10" s="1"/>
  <c r="J59" i="10" s="1"/>
  <c r="D74" i="10"/>
  <c r="R97" i="9"/>
  <c r="E82" i="9"/>
  <c r="H81" i="9" s="1"/>
  <c r="I81" i="9" s="1"/>
  <c r="J81" i="9" s="1"/>
  <c r="D97" i="9"/>
  <c r="E84" i="9"/>
  <c r="H83" i="9" s="1"/>
  <c r="I83" i="9" s="1"/>
  <c r="J83" i="9" s="1"/>
  <c r="D99" i="9"/>
  <c r="R63" i="8"/>
  <c r="R121" i="6"/>
  <c r="O121" i="6"/>
  <c r="R34" i="6"/>
  <c r="R53" i="5"/>
  <c r="R64" i="4"/>
  <c r="R60" i="6"/>
  <c r="O60" i="6"/>
  <c r="P60" i="6" s="1"/>
  <c r="Q60" i="6" s="1"/>
  <c r="R109" i="33"/>
  <c r="Q26" i="33"/>
  <c r="S26" i="33" s="1"/>
  <c r="U26" i="33" s="1"/>
  <c r="AQ26" i="33" s="1"/>
  <c r="AU26" i="33" s="1"/>
  <c r="O27" i="33"/>
  <c r="P27" i="33" s="1"/>
  <c r="Q27" i="33" s="1"/>
  <c r="S27" i="33" s="1"/>
  <c r="U27" i="33" s="1"/>
  <c r="AQ27" i="33" s="1"/>
  <c r="AU27" i="33" s="1"/>
  <c r="R84" i="17"/>
  <c r="D116" i="18"/>
  <c r="E101" i="18"/>
  <c r="H100" i="18" s="1"/>
  <c r="I100" i="18" s="1"/>
  <c r="J100" i="18" s="1"/>
  <c r="R144" i="14"/>
  <c r="R60" i="16"/>
  <c r="R138" i="14"/>
  <c r="R50" i="14"/>
  <c r="E85" i="16"/>
  <c r="H84" i="16" s="1"/>
  <c r="I84" i="16" s="1"/>
  <c r="J84" i="16" s="1"/>
  <c r="D100" i="16"/>
  <c r="R47" i="14"/>
  <c r="E80" i="16"/>
  <c r="H79" i="16" s="1"/>
  <c r="I79" i="16" s="1"/>
  <c r="J79" i="16" s="1"/>
  <c r="D95" i="16"/>
  <c r="E82" i="16"/>
  <c r="H81" i="16" s="1"/>
  <c r="I81" i="16" s="1"/>
  <c r="J81" i="16" s="1"/>
  <c r="D97" i="16"/>
  <c r="S26" i="16"/>
  <c r="U26" i="16" s="1"/>
  <c r="AQ26" i="16" s="1"/>
  <c r="AU26" i="16" s="1"/>
  <c r="R33" i="16"/>
  <c r="R109" i="14"/>
  <c r="R79" i="13"/>
  <c r="R58" i="14"/>
  <c r="O58" i="14"/>
  <c r="R61" i="13"/>
  <c r="AU58" i="13"/>
  <c r="R115" i="10"/>
  <c r="R129" i="12"/>
  <c r="R92" i="10"/>
  <c r="R115" i="12"/>
  <c r="R96" i="10"/>
  <c r="R95" i="10"/>
  <c r="R112" i="11"/>
  <c r="R60" i="10"/>
  <c r="O89" i="11"/>
  <c r="R89" i="11"/>
  <c r="R33" i="10"/>
  <c r="R82" i="11"/>
  <c r="R127" i="11"/>
  <c r="R68" i="10"/>
  <c r="R77" i="11"/>
  <c r="S26" i="10"/>
  <c r="U26" i="10" s="1"/>
  <c r="AQ26" i="10" s="1"/>
  <c r="AU26" i="10" s="1"/>
  <c r="R110" i="9"/>
  <c r="D100" i="10"/>
  <c r="E85" i="10"/>
  <c r="H84" i="10" s="1"/>
  <c r="I84" i="10" s="1"/>
  <c r="J84" i="10" s="1"/>
  <c r="R147" i="9"/>
  <c r="R26" i="9"/>
  <c r="O26" i="9"/>
  <c r="R74" i="9"/>
  <c r="O74" i="9"/>
  <c r="R81" i="12"/>
  <c r="O74" i="12"/>
  <c r="R74" i="12"/>
  <c r="R143" i="9"/>
  <c r="R92" i="9"/>
  <c r="R147" i="8"/>
  <c r="R60" i="8"/>
  <c r="R37" i="11"/>
  <c r="R35" i="11"/>
  <c r="D110" i="6"/>
  <c r="E95" i="6"/>
  <c r="H94" i="6" s="1"/>
  <c r="I94" i="6" s="1"/>
  <c r="J94" i="6" s="1"/>
  <c r="R131" i="1"/>
  <c r="R64" i="2"/>
  <c r="R147" i="2"/>
  <c r="AU26" i="3"/>
  <c r="R127" i="33"/>
  <c r="D91" i="30"/>
  <c r="E76" i="30"/>
  <c r="H75" i="30" s="1"/>
  <c r="I75" i="30" s="1"/>
  <c r="J75" i="30" s="1"/>
  <c r="R81" i="33"/>
  <c r="R110" i="15"/>
  <c r="R109" i="15"/>
  <c r="R81" i="17"/>
  <c r="R30" i="17"/>
  <c r="R29" i="17"/>
  <c r="R114" i="16"/>
  <c r="R126" i="14"/>
  <c r="E81" i="19"/>
  <c r="H80" i="19" s="1"/>
  <c r="I80" i="19" s="1"/>
  <c r="J80" i="19" s="1"/>
  <c r="D96" i="19"/>
  <c r="R131" i="16"/>
  <c r="E59" i="16"/>
  <c r="H58" i="16" s="1"/>
  <c r="I58" i="16" s="1"/>
  <c r="J58" i="16" s="1"/>
  <c r="D73" i="16"/>
  <c r="R144" i="16"/>
  <c r="P42" i="18"/>
  <c r="Q42" i="18" s="1"/>
  <c r="S42" i="18" s="1"/>
  <c r="U42" i="18" s="1"/>
  <c r="AQ42" i="18" s="1"/>
  <c r="AU42" i="18" s="1"/>
  <c r="R53" i="16"/>
  <c r="R83" i="14"/>
  <c r="R111" i="13"/>
  <c r="R124" i="16"/>
  <c r="R35" i="14"/>
  <c r="R36" i="16"/>
  <c r="R112" i="14"/>
  <c r="E62" i="14"/>
  <c r="H61" i="14" s="1"/>
  <c r="I61" i="14" s="1"/>
  <c r="J61" i="14" s="1"/>
  <c r="D76" i="14"/>
  <c r="R67" i="14"/>
  <c r="S27" i="14"/>
  <c r="U27" i="14" s="1"/>
  <c r="AQ27" i="14" s="1"/>
  <c r="R46" i="13"/>
  <c r="R48" i="13"/>
  <c r="R36" i="13"/>
  <c r="R26" i="13"/>
  <c r="O26" i="13"/>
  <c r="P26" i="13" s="1"/>
  <c r="Q26" i="13" s="1"/>
  <c r="S26" i="13" s="1"/>
  <c r="U26" i="13" s="1"/>
  <c r="AQ26" i="13" s="1"/>
  <c r="AU26" i="13" s="1"/>
  <c r="R124" i="12"/>
  <c r="R146" i="10"/>
  <c r="R91" i="10"/>
  <c r="R42" i="12"/>
  <c r="O42" i="12"/>
  <c r="R67" i="12"/>
  <c r="D98" i="13"/>
  <c r="E83" i="13"/>
  <c r="H82" i="13" s="1"/>
  <c r="I82" i="13" s="1"/>
  <c r="J82" i="13" s="1"/>
  <c r="R109" i="11"/>
  <c r="R73" i="11"/>
  <c r="O73" i="11"/>
  <c r="R29" i="10"/>
  <c r="R42" i="11"/>
  <c r="O42" i="11"/>
  <c r="R122" i="11"/>
  <c r="R90" i="11"/>
  <c r="R74" i="11"/>
  <c r="R107" i="9"/>
  <c r="R144" i="9"/>
  <c r="D78" i="11"/>
  <c r="E64" i="11"/>
  <c r="H63" i="11" s="1"/>
  <c r="I63" i="11" s="1"/>
  <c r="J63" i="11" s="1"/>
  <c r="AU73" i="12"/>
  <c r="R77" i="12"/>
  <c r="R140" i="9"/>
  <c r="D116" i="11"/>
  <c r="E101" i="11"/>
  <c r="H100" i="11" s="1"/>
  <c r="I100" i="11" s="1"/>
  <c r="J100" i="11" s="1"/>
  <c r="R144" i="8"/>
  <c r="R110" i="8"/>
  <c r="R58" i="9"/>
  <c r="O58" i="9"/>
  <c r="P58" i="9" s="1"/>
  <c r="Q58" i="9" s="1"/>
  <c r="R84" i="7"/>
  <c r="R30" i="8"/>
  <c r="R46" i="28"/>
  <c r="R46" i="15"/>
  <c r="E61" i="8"/>
  <c r="H60" i="8" s="1"/>
  <c r="I60" i="8" s="1"/>
  <c r="J60" i="8" s="1"/>
  <c r="D75" i="8"/>
  <c r="R98" i="8"/>
  <c r="R131" i="7"/>
  <c r="R97" i="7"/>
  <c r="R95" i="6"/>
  <c r="D97" i="6"/>
  <c r="E82" i="6"/>
  <c r="H81" i="6" s="1"/>
  <c r="I81" i="6" s="1"/>
  <c r="J81" i="6" s="1"/>
  <c r="R96" i="7"/>
  <c r="R128" i="6"/>
  <c r="R140" i="6"/>
  <c r="R90" i="7"/>
  <c r="R29" i="11"/>
  <c r="R37" i="8"/>
  <c r="R92" i="6"/>
  <c r="R89" i="7"/>
  <c r="O89" i="7"/>
  <c r="R68" i="7"/>
  <c r="R65" i="4"/>
  <c r="E91" i="6"/>
  <c r="H90" i="6" s="1"/>
  <c r="I90" i="6" s="1"/>
  <c r="J90" i="6" s="1"/>
  <c r="D106" i="6"/>
  <c r="R37" i="5"/>
  <c r="R73" i="7"/>
  <c r="O73" i="7"/>
  <c r="R61" i="4"/>
  <c r="R90" i="3"/>
  <c r="R67" i="6"/>
  <c r="R46" i="6"/>
  <c r="R36" i="5"/>
  <c r="R66" i="4"/>
  <c r="R37" i="4"/>
  <c r="R51" i="5"/>
  <c r="R53" i="4"/>
  <c r="R44" i="1"/>
  <c r="O44" i="1"/>
  <c r="R49" i="5"/>
  <c r="R61" i="2"/>
  <c r="R91" i="2"/>
  <c r="R43" i="1"/>
  <c r="O43" i="1"/>
  <c r="P43" i="1" s="1"/>
  <c r="Q43" i="1" s="1"/>
  <c r="S43" i="1" s="1"/>
  <c r="U43" i="1" s="1"/>
  <c r="AQ43" i="1" s="1"/>
  <c r="AU43" i="1" s="1"/>
  <c r="R144" i="2"/>
  <c r="O28" i="6"/>
  <c r="R79" i="3"/>
  <c r="R83" i="2"/>
  <c r="R53" i="2"/>
  <c r="E80" i="3"/>
  <c r="H79" i="3" s="1"/>
  <c r="I79" i="3" s="1"/>
  <c r="J79" i="3" s="1"/>
  <c r="D95" i="3"/>
  <c r="S90" i="1"/>
  <c r="U90" i="1" s="1"/>
  <c r="AJ90" i="1" s="1"/>
  <c r="R110" i="30"/>
  <c r="R140" i="15"/>
  <c r="R92" i="28"/>
  <c r="R132" i="15"/>
  <c r="R29" i="2"/>
  <c r="O27" i="28"/>
  <c r="R27" i="28"/>
  <c r="R94" i="30"/>
  <c r="R131" i="28"/>
  <c r="R138" i="28"/>
  <c r="R145" i="15"/>
  <c r="S89" i="1"/>
  <c r="U89" i="1" s="1"/>
  <c r="AJ89" i="1" s="1"/>
  <c r="AN89" i="1" s="1"/>
  <c r="R62" i="3"/>
  <c r="R139" i="30"/>
  <c r="R95" i="15"/>
  <c r="R53" i="3"/>
  <c r="R32" i="2"/>
  <c r="R131" i="29"/>
  <c r="R106" i="33"/>
  <c r="R140" i="33"/>
  <c r="R69" i="1"/>
  <c r="R94" i="29"/>
  <c r="R137" i="29"/>
  <c r="R62" i="29"/>
  <c r="R32" i="29"/>
  <c r="R125" i="29"/>
  <c r="R64" i="29"/>
  <c r="R124" i="33"/>
  <c r="R76" i="30"/>
  <c r="R112" i="15"/>
  <c r="R108" i="1"/>
  <c r="R76" i="9"/>
  <c r="R53" i="8"/>
  <c r="R93" i="8"/>
  <c r="D93" i="11"/>
  <c r="E78" i="11"/>
  <c r="H77" i="11" s="1"/>
  <c r="I77" i="11" s="1"/>
  <c r="J77" i="11" s="1"/>
  <c r="E94" i="8"/>
  <c r="H93" i="8" s="1"/>
  <c r="I93" i="8" s="1"/>
  <c r="J93" i="8" s="1"/>
  <c r="D109" i="8"/>
  <c r="R92" i="7"/>
  <c r="R80" i="6"/>
  <c r="R91" i="7"/>
  <c r="R110" i="7"/>
  <c r="R137" i="6"/>
  <c r="R94" i="7"/>
  <c r="R34" i="5"/>
  <c r="R63" i="5"/>
  <c r="R62" i="4"/>
  <c r="R95" i="5"/>
  <c r="R33" i="5"/>
  <c r="R95" i="3"/>
  <c r="R65" i="5"/>
  <c r="R128" i="3"/>
  <c r="R49" i="4"/>
  <c r="E81" i="6"/>
  <c r="H80" i="6" s="1"/>
  <c r="I80" i="6" s="1"/>
  <c r="J80" i="6" s="1"/>
  <c r="D96" i="6"/>
  <c r="E59" i="4"/>
  <c r="H58" i="4" s="1"/>
  <c r="I58" i="4" s="1"/>
  <c r="J58" i="4" s="1"/>
  <c r="D73" i="4"/>
  <c r="R84" i="2"/>
  <c r="D108" i="5"/>
  <c r="E93" i="5"/>
  <c r="H92" i="5" s="1"/>
  <c r="I92" i="5" s="1"/>
  <c r="J92" i="5" s="1"/>
  <c r="R105" i="4"/>
  <c r="O105" i="4"/>
  <c r="E94" i="4"/>
  <c r="H93" i="4" s="1"/>
  <c r="I93" i="4" s="1"/>
  <c r="J93" i="4" s="1"/>
  <c r="D109" i="4"/>
  <c r="R46" i="2"/>
  <c r="R107" i="30"/>
  <c r="R130" i="2"/>
  <c r="R137" i="15"/>
  <c r="R26" i="2"/>
  <c r="O26" i="2"/>
  <c r="D93" i="3"/>
  <c r="E78" i="3"/>
  <c r="H77" i="3" s="1"/>
  <c r="I77" i="3" s="1"/>
  <c r="J77" i="3" s="1"/>
  <c r="E74" i="3"/>
  <c r="H73" i="3" s="1"/>
  <c r="I73" i="3" s="1"/>
  <c r="J73" i="3" s="1"/>
  <c r="D89" i="3"/>
  <c r="R129" i="15"/>
  <c r="R65" i="3"/>
  <c r="R112" i="28"/>
  <c r="R43" i="3"/>
  <c r="R115" i="28"/>
  <c r="E59" i="30"/>
  <c r="H58" i="30" s="1"/>
  <c r="I58" i="30" s="1"/>
  <c r="J58" i="30" s="1"/>
  <c r="D73" i="30"/>
  <c r="R81" i="1"/>
  <c r="AU73" i="2"/>
  <c r="R99" i="33"/>
  <c r="R137" i="33"/>
  <c r="R68" i="33"/>
  <c r="R59" i="1"/>
  <c r="O59" i="1"/>
  <c r="P59" i="1" s="1"/>
  <c r="Q59" i="1" s="1"/>
  <c r="R45" i="15"/>
  <c r="R112" i="29"/>
  <c r="R114" i="33"/>
  <c r="R130" i="29"/>
  <c r="R59" i="29"/>
  <c r="O59" i="29"/>
  <c r="D92" i="30"/>
  <c r="E77" i="30"/>
  <c r="H76" i="30" s="1"/>
  <c r="I76" i="30" s="1"/>
  <c r="J76" i="30" s="1"/>
  <c r="E63" i="29"/>
  <c r="H62" i="29" s="1"/>
  <c r="I62" i="29" s="1"/>
  <c r="J62" i="29" s="1"/>
  <c r="D77" i="29"/>
  <c r="R79" i="30"/>
  <c r="R34" i="15"/>
  <c r="D95" i="15"/>
  <c r="E80" i="15"/>
  <c r="H79" i="15" s="1"/>
  <c r="I79" i="15" s="1"/>
  <c r="J79" i="15" s="1"/>
  <c r="D95" i="29"/>
  <c r="E80" i="29"/>
  <c r="H79" i="29" s="1"/>
  <c r="I79" i="29" s="1"/>
  <c r="J79" i="29" s="1"/>
  <c r="D91" i="15"/>
  <c r="E76" i="15"/>
  <c r="H75" i="15" s="1"/>
  <c r="I75" i="15" s="1"/>
  <c r="J75" i="15" s="1"/>
  <c r="R60" i="5"/>
  <c r="R59" i="4"/>
  <c r="R76" i="7"/>
  <c r="E82" i="7"/>
  <c r="H81" i="7" s="1"/>
  <c r="I81" i="7" s="1"/>
  <c r="J81" i="7" s="1"/>
  <c r="D97" i="7"/>
  <c r="R141" i="3"/>
  <c r="R142" i="4"/>
  <c r="R30" i="6"/>
  <c r="R62" i="5"/>
  <c r="R32" i="5"/>
  <c r="R27" i="4"/>
  <c r="R96" i="4"/>
  <c r="R124" i="4"/>
  <c r="R27" i="1"/>
  <c r="R96" i="1"/>
  <c r="E83" i="2"/>
  <c r="H82" i="2" s="1"/>
  <c r="I82" i="2" s="1"/>
  <c r="J82" i="2" s="1"/>
  <c r="D98" i="2"/>
  <c r="E60" i="5"/>
  <c r="H59" i="5" s="1"/>
  <c r="I59" i="5" s="1"/>
  <c r="J59" i="5" s="1"/>
  <c r="D74" i="5"/>
  <c r="R114" i="4"/>
  <c r="D92" i="6"/>
  <c r="E77" i="6"/>
  <c r="H76" i="6" s="1"/>
  <c r="I76" i="6" s="1"/>
  <c r="J76" i="6" s="1"/>
  <c r="R34" i="3"/>
  <c r="R141" i="30"/>
  <c r="R130" i="15"/>
  <c r="R147" i="30"/>
  <c r="D90" i="3"/>
  <c r="E75" i="3"/>
  <c r="H74" i="3" s="1"/>
  <c r="I74" i="3" s="1"/>
  <c r="J74" i="3" s="1"/>
  <c r="R37" i="2"/>
  <c r="R63" i="3"/>
  <c r="R33" i="30"/>
  <c r="R115" i="30"/>
  <c r="R146" i="30"/>
  <c r="R109" i="28"/>
  <c r="R127" i="30"/>
  <c r="R43" i="30"/>
  <c r="R48" i="3"/>
  <c r="R89" i="28"/>
  <c r="O89" i="28"/>
  <c r="R141" i="28"/>
  <c r="R45" i="28"/>
  <c r="R130" i="33"/>
  <c r="R69" i="29"/>
  <c r="R63" i="1"/>
  <c r="R26" i="29"/>
  <c r="O26" i="29"/>
  <c r="R83" i="29"/>
  <c r="R48" i="33"/>
  <c r="R109" i="29"/>
  <c r="R105" i="33"/>
  <c r="O105" i="33"/>
  <c r="R129" i="33"/>
  <c r="R116" i="33"/>
  <c r="R61" i="29"/>
  <c r="E82" i="28"/>
  <c r="H81" i="28" s="1"/>
  <c r="I81" i="28" s="1"/>
  <c r="J81" i="28" s="1"/>
  <c r="D97" i="28"/>
  <c r="E64" i="15"/>
  <c r="H63" i="15" s="1"/>
  <c r="I63" i="15" s="1"/>
  <c r="J63" i="15" s="1"/>
  <c r="D78" i="15"/>
  <c r="D100" i="15"/>
  <c r="E85" i="15"/>
  <c r="H84" i="15" s="1"/>
  <c r="I84" i="15" s="1"/>
  <c r="J84" i="15" s="1"/>
  <c r="D90" i="15"/>
  <c r="E75" i="15"/>
  <c r="H74" i="15" s="1"/>
  <c r="I74" i="15" s="1"/>
  <c r="J74" i="15" s="1"/>
  <c r="R29" i="15"/>
  <c r="R60" i="29"/>
  <c r="D91" i="29"/>
  <c r="E76" i="29"/>
  <c r="H75" i="29" s="1"/>
  <c r="I75" i="29" s="1"/>
  <c r="J75" i="29" s="1"/>
  <c r="D98" i="29"/>
  <c r="E83" i="29"/>
  <c r="H82" i="29" s="1"/>
  <c r="I82" i="29" s="1"/>
  <c r="J82" i="29" s="1"/>
  <c r="R107" i="15"/>
  <c r="D89" i="15"/>
  <c r="E74" i="15"/>
  <c r="H73" i="15" s="1"/>
  <c r="I73" i="15" s="1"/>
  <c r="J73" i="15" s="1"/>
  <c r="R112" i="1"/>
  <c r="E74" i="33"/>
  <c r="H73" i="33" s="1"/>
  <c r="I73" i="33" s="1"/>
  <c r="J73" i="33" s="1"/>
  <c r="D89" i="33"/>
  <c r="R68" i="9"/>
  <c r="R79" i="8"/>
  <c r="R29" i="8"/>
  <c r="R64" i="7"/>
  <c r="R67" i="7"/>
  <c r="R74" i="6"/>
  <c r="R81" i="7"/>
  <c r="E79" i="7"/>
  <c r="H78" i="7" s="1"/>
  <c r="I78" i="7" s="1"/>
  <c r="J78" i="7" s="1"/>
  <c r="D94" i="7"/>
  <c r="R34" i="11"/>
  <c r="R45" i="7"/>
  <c r="O45" i="7"/>
  <c r="O42" i="6"/>
  <c r="R42" i="6"/>
  <c r="R125" i="4"/>
  <c r="R138" i="3"/>
  <c r="R139" i="4"/>
  <c r="R59" i="5"/>
  <c r="O59" i="5"/>
  <c r="P59" i="5" s="1"/>
  <c r="Q59" i="5" s="1"/>
  <c r="R146" i="5"/>
  <c r="R91" i="4"/>
  <c r="R53" i="6"/>
  <c r="R64" i="5"/>
  <c r="D107" i="6"/>
  <c r="E92" i="6"/>
  <c r="H91" i="6" s="1"/>
  <c r="I91" i="6" s="1"/>
  <c r="J91" i="6" s="1"/>
  <c r="R26" i="4"/>
  <c r="O26" i="4"/>
  <c r="P26" i="4" s="1"/>
  <c r="Q26" i="4" s="1"/>
  <c r="S26" i="4" s="1"/>
  <c r="U26" i="4" s="1"/>
  <c r="AQ26" i="4" s="1"/>
  <c r="AU26" i="4" s="1"/>
  <c r="E60" i="7"/>
  <c r="H59" i="7" s="1"/>
  <c r="I59" i="7" s="1"/>
  <c r="J59" i="7" s="1"/>
  <c r="D74" i="7"/>
  <c r="R80" i="4"/>
  <c r="R44" i="4"/>
  <c r="R97" i="1"/>
  <c r="O42" i="2"/>
  <c r="P42" i="2" s="1"/>
  <c r="Q42" i="2" s="1"/>
  <c r="S42" i="2" s="1"/>
  <c r="U42" i="2" s="1"/>
  <c r="AQ42" i="2" s="1"/>
  <c r="R42" i="2"/>
  <c r="R81" i="2"/>
  <c r="R95" i="1"/>
  <c r="R141" i="2"/>
  <c r="R29" i="1"/>
  <c r="R108" i="4"/>
  <c r="R124" i="2"/>
  <c r="E77" i="4"/>
  <c r="H76" i="4" s="1"/>
  <c r="I76" i="4" s="1"/>
  <c r="J76" i="4" s="1"/>
  <c r="D92" i="4"/>
  <c r="R83" i="3"/>
  <c r="S74" i="2"/>
  <c r="U74" i="2" s="1"/>
  <c r="AQ74" i="2" s="1"/>
  <c r="AU74" i="2" s="1"/>
  <c r="R138" i="30"/>
  <c r="R144" i="30"/>
  <c r="R46" i="3"/>
  <c r="R142" i="15"/>
  <c r="R122" i="28"/>
  <c r="R124" i="28"/>
  <c r="R132" i="30"/>
  <c r="R60" i="3"/>
  <c r="R106" i="28"/>
  <c r="R49" i="3"/>
  <c r="E94" i="2"/>
  <c r="H93" i="2" s="1"/>
  <c r="I93" i="2" s="1"/>
  <c r="J93" i="2" s="1"/>
  <c r="D109" i="2"/>
  <c r="R45" i="30"/>
  <c r="R74" i="1"/>
  <c r="O74" i="1"/>
  <c r="P74" i="1" s="1"/>
  <c r="Q74" i="1" s="1"/>
  <c r="S74" i="1" s="1"/>
  <c r="U74" i="1" s="1"/>
  <c r="AQ74" i="1" s="1"/>
  <c r="R140" i="28"/>
  <c r="R110" i="29"/>
  <c r="R66" i="29"/>
  <c r="R106" i="29"/>
  <c r="R97" i="33"/>
  <c r="R67" i="33"/>
  <c r="D92" i="28"/>
  <c r="E77" i="28"/>
  <c r="H76" i="28" s="1"/>
  <c r="I76" i="28" s="1"/>
  <c r="J76" i="28" s="1"/>
  <c r="R113" i="33"/>
  <c r="E60" i="29"/>
  <c r="H59" i="29" s="1"/>
  <c r="I59" i="29" s="1"/>
  <c r="J59" i="29" s="1"/>
  <c r="D74" i="29"/>
  <c r="R100" i="33"/>
  <c r="E82" i="29"/>
  <c r="H81" i="29" s="1"/>
  <c r="I81" i="29" s="1"/>
  <c r="J81" i="29" s="1"/>
  <c r="D97" i="29"/>
  <c r="R83" i="33"/>
  <c r="E68" i="15"/>
  <c r="H67" i="15" s="1"/>
  <c r="I67" i="15" s="1"/>
  <c r="J67" i="15" s="1"/>
  <c r="D82" i="15"/>
  <c r="E82" i="8"/>
  <c r="H81" i="8" s="1"/>
  <c r="I81" i="8" s="1"/>
  <c r="J81" i="8" s="1"/>
  <c r="D97" i="8"/>
  <c r="R146" i="9"/>
  <c r="R76" i="8"/>
  <c r="R141" i="6"/>
  <c r="R61" i="7"/>
  <c r="O58" i="7"/>
  <c r="P58" i="7" s="1"/>
  <c r="Q58" i="7" s="1"/>
  <c r="R58" i="7"/>
  <c r="E76" i="7"/>
  <c r="H75" i="7" s="1"/>
  <c r="I75" i="7" s="1"/>
  <c r="J75" i="7" s="1"/>
  <c r="D91" i="7"/>
  <c r="R83" i="7"/>
  <c r="R34" i="8"/>
  <c r="R65" i="7"/>
  <c r="R78" i="6"/>
  <c r="E65" i="7"/>
  <c r="H64" i="7" s="1"/>
  <c r="I64" i="7" s="1"/>
  <c r="J64" i="7" s="1"/>
  <c r="D79" i="7"/>
  <c r="R35" i="6"/>
  <c r="R82" i="4"/>
  <c r="R131" i="3"/>
  <c r="R35" i="4"/>
  <c r="R143" i="5"/>
  <c r="R68" i="6"/>
  <c r="R132" i="5"/>
  <c r="R129" i="4"/>
  <c r="R84" i="4"/>
  <c r="R61" i="5"/>
  <c r="R100" i="4"/>
  <c r="R80" i="7"/>
  <c r="R77" i="4"/>
  <c r="R123" i="2"/>
  <c r="R28" i="3"/>
  <c r="O28" i="3"/>
  <c r="R33" i="1"/>
  <c r="R111" i="4"/>
  <c r="R100" i="2"/>
  <c r="R77" i="3"/>
  <c r="R50" i="1"/>
  <c r="R89" i="15"/>
  <c r="O89" i="15"/>
  <c r="R30" i="2"/>
  <c r="R110" i="28"/>
  <c r="R139" i="15"/>
  <c r="R116" i="28"/>
  <c r="R81" i="5"/>
  <c r="R83" i="5"/>
  <c r="R99" i="28"/>
  <c r="R114" i="30"/>
  <c r="R51" i="3"/>
  <c r="R78" i="1"/>
  <c r="R132" i="28"/>
  <c r="R36" i="28"/>
  <c r="R94" i="33"/>
  <c r="R107" i="29"/>
  <c r="O44" i="33"/>
  <c r="R44" i="33"/>
  <c r="R67" i="1"/>
  <c r="R79" i="15"/>
  <c r="R99" i="29"/>
  <c r="R92" i="33"/>
  <c r="R115" i="29"/>
  <c r="R58" i="33"/>
  <c r="O58" i="33"/>
  <c r="P58" i="33" s="1"/>
  <c r="Q58" i="33" s="1"/>
  <c r="R98" i="28"/>
  <c r="D77" i="15"/>
  <c r="E63" i="15"/>
  <c r="H62" i="15" s="1"/>
  <c r="I62" i="15" s="1"/>
  <c r="J62" i="15" s="1"/>
  <c r="R142" i="29"/>
  <c r="D94" i="29"/>
  <c r="E79" i="29"/>
  <c r="H78" i="29" s="1"/>
  <c r="I78" i="29" s="1"/>
  <c r="J78" i="29" s="1"/>
  <c r="E100" i="15"/>
  <c r="H99" i="15" s="1"/>
  <c r="I99" i="15" s="1"/>
  <c r="J99" i="15" s="1"/>
  <c r="D115" i="15"/>
  <c r="R98" i="29"/>
  <c r="E81" i="33"/>
  <c r="H80" i="33" s="1"/>
  <c r="I80" i="33" s="1"/>
  <c r="J80" i="33" s="1"/>
  <c r="D96" i="33"/>
  <c r="U58" i="15"/>
  <c r="AQ58" i="15" s="1"/>
  <c r="AU58" i="15" s="1"/>
  <c r="E74" i="29"/>
  <c r="H73" i="29" s="1"/>
  <c r="I73" i="29" s="1"/>
  <c r="J73" i="29" s="1"/>
  <c r="D89" i="29"/>
  <c r="R105" i="1"/>
  <c r="O105" i="1"/>
  <c r="P105" i="1" s="1"/>
  <c r="Q105" i="1" s="1"/>
  <c r="S105" i="1" s="1"/>
  <c r="U105" i="1" s="1"/>
  <c r="AT105" i="1" s="1"/>
  <c r="AX105" i="1" s="1"/>
  <c r="D113" i="15"/>
  <c r="E98" i="15"/>
  <c r="H97" i="15" s="1"/>
  <c r="I97" i="15" s="1"/>
  <c r="J97" i="15" s="1"/>
  <c r="R51" i="8"/>
  <c r="R80" i="8"/>
  <c r="R138" i="6"/>
  <c r="R52" i="7"/>
  <c r="R115" i="6"/>
  <c r="R51" i="7"/>
  <c r="E84" i="6"/>
  <c r="H83" i="6" s="1"/>
  <c r="I83" i="6" s="1"/>
  <c r="J83" i="6" s="1"/>
  <c r="D99" i="6"/>
  <c r="R62" i="7"/>
  <c r="R36" i="7"/>
  <c r="R75" i="6"/>
  <c r="R69" i="5"/>
  <c r="O73" i="4"/>
  <c r="R73" i="4"/>
  <c r="R127" i="4"/>
  <c r="R140" i="5"/>
  <c r="R62" i="6"/>
  <c r="R81" i="4"/>
  <c r="R146" i="3"/>
  <c r="R77" i="7"/>
  <c r="R126" i="4"/>
  <c r="R123" i="3"/>
  <c r="R74" i="4"/>
  <c r="R121" i="2"/>
  <c r="O121" i="2"/>
  <c r="R52" i="4"/>
  <c r="R82" i="2"/>
  <c r="R129" i="2"/>
  <c r="R146" i="1"/>
  <c r="R122" i="2"/>
  <c r="R80" i="3"/>
  <c r="R137" i="1"/>
  <c r="O137" i="1"/>
  <c r="P137" i="1" s="1"/>
  <c r="Q137" i="1" s="1"/>
  <c r="S137" i="1" s="1"/>
  <c r="U137" i="1" s="1"/>
  <c r="AT137" i="1" s="1"/>
  <c r="AX137" i="1" s="1"/>
  <c r="R96" i="28"/>
  <c r="R125" i="15"/>
  <c r="R44" i="3"/>
  <c r="R107" i="28"/>
  <c r="R113" i="28"/>
  <c r="R89" i="30"/>
  <c r="O89" i="30"/>
  <c r="R73" i="5"/>
  <c r="O73" i="5"/>
  <c r="R74" i="5"/>
  <c r="D78" i="4"/>
  <c r="E64" i="4"/>
  <c r="H63" i="4" s="1"/>
  <c r="I63" i="4" s="1"/>
  <c r="J63" i="4" s="1"/>
  <c r="R105" i="30"/>
  <c r="O105" i="30"/>
  <c r="R32" i="30"/>
  <c r="R52" i="3"/>
  <c r="R65" i="28"/>
  <c r="D98" i="3"/>
  <c r="E83" i="3"/>
  <c r="H82" i="3" s="1"/>
  <c r="I82" i="3" s="1"/>
  <c r="J82" i="3" s="1"/>
  <c r="D123" i="2"/>
  <c r="E108" i="2"/>
  <c r="H107" i="2" s="1"/>
  <c r="I107" i="2" s="1"/>
  <c r="J107" i="2" s="1"/>
  <c r="E61" i="33"/>
  <c r="H60" i="33" s="1"/>
  <c r="I60" i="33" s="1"/>
  <c r="J60" i="33" s="1"/>
  <c r="D75" i="33"/>
  <c r="R65" i="15"/>
  <c r="R115" i="33"/>
  <c r="R126" i="29"/>
  <c r="R123" i="33"/>
  <c r="R125" i="33"/>
  <c r="R50" i="33"/>
  <c r="U26" i="28"/>
  <c r="AQ26" i="28" s="1"/>
  <c r="R82" i="29"/>
  <c r="R131" i="33"/>
  <c r="E62" i="33"/>
  <c r="H61" i="33" s="1"/>
  <c r="I61" i="33" s="1"/>
  <c r="J61" i="33" s="1"/>
  <c r="D76" i="33"/>
  <c r="R139" i="29"/>
  <c r="E93" i="15"/>
  <c r="H92" i="15" s="1"/>
  <c r="I92" i="15" s="1"/>
  <c r="J92" i="15" s="1"/>
  <c r="D108" i="15"/>
  <c r="R105" i="15"/>
  <c r="O105" i="15"/>
  <c r="R116" i="1"/>
  <c r="D100" i="33"/>
  <c r="E85" i="33"/>
  <c r="H84" i="33" s="1"/>
  <c r="I84" i="33" s="1"/>
  <c r="J84" i="33" s="1"/>
  <c r="R77" i="8"/>
  <c r="R142" i="7"/>
  <c r="R35" i="7"/>
  <c r="R69" i="7"/>
  <c r="E81" i="8"/>
  <c r="H80" i="8" s="1"/>
  <c r="I80" i="8" s="1"/>
  <c r="J80" i="8" s="1"/>
  <c r="D96" i="8"/>
  <c r="R98" i="6"/>
  <c r="R82" i="6"/>
  <c r="R27" i="11"/>
  <c r="O27" i="11"/>
  <c r="R28" i="8"/>
  <c r="O28" i="8"/>
  <c r="P28" i="8" s="1"/>
  <c r="Q28" i="8" s="1"/>
  <c r="S28" i="8" s="1"/>
  <c r="U28" i="8" s="1"/>
  <c r="AQ28" i="8" s="1"/>
  <c r="AU28" i="8" s="1"/>
  <c r="O27" i="8"/>
  <c r="P27" i="8" s="1"/>
  <c r="Q27" i="8" s="1"/>
  <c r="S27" i="8" s="1"/>
  <c r="U27" i="8" s="1"/>
  <c r="AQ27" i="8" s="1"/>
  <c r="AU27" i="8" s="1"/>
  <c r="R27" i="8"/>
  <c r="R59" i="7"/>
  <c r="O59" i="7"/>
  <c r="P59" i="7" s="1"/>
  <c r="Q59" i="7" s="1"/>
  <c r="S59" i="7" s="1"/>
  <c r="U59" i="7" s="1"/>
  <c r="AQ59" i="7" s="1"/>
  <c r="AU59" i="7" s="1"/>
  <c r="R98" i="7"/>
  <c r="R139" i="3"/>
  <c r="R141" i="5"/>
  <c r="R30" i="5"/>
  <c r="R145" i="3"/>
  <c r="R31" i="6"/>
  <c r="E68" i="5"/>
  <c r="H67" i="5" s="1"/>
  <c r="I67" i="5" s="1"/>
  <c r="J67" i="5" s="1"/>
  <c r="D82" i="5"/>
  <c r="D93" i="7"/>
  <c r="E78" i="7"/>
  <c r="H77" i="7" s="1"/>
  <c r="I77" i="7" s="1"/>
  <c r="J77" i="7" s="1"/>
  <c r="R98" i="4"/>
  <c r="R96" i="3"/>
  <c r="R128" i="5"/>
  <c r="R122" i="3"/>
  <c r="R112" i="5"/>
  <c r="R31" i="4"/>
  <c r="R137" i="5"/>
  <c r="R65" i="6"/>
  <c r="R132" i="3"/>
  <c r="R121" i="3"/>
  <c r="O121" i="3"/>
  <c r="R45" i="6"/>
  <c r="R42" i="4"/>
  <c r="O42" i="4"/>
  <c r="E81" i="5"/>
  <c r="H80" i="5" s="1"/>
  <c r="I80" i="5" s="1"/>
  <c r="J80" i="5" s="1"/>
  <c r="D96" i="5"/>
  <c r="D84" i="3"/>
  <c r="E70" i="3"/>
  <c r="H69" i="3" s="1"/>
  <c r="I69" i="3" s="1"/>
  <c r="J69" i="3" s="1"/>
  <c r="R67" i="2"/>
  <c r="R51" i="1"/>
  <c r="R116" i="2"/>
  <c r="R138" i="1"/>
  <c r="D114" i="6"/>
  <c r="E99" i="6"/>
  <c r="H98" i="6" s="1"/>
  <c r="I98" i="6" s="1"/>
  <c r="J98" i="6" s="1"/>
  <c r="R128" i="2"/>
  <c r="R122" i="30"/>
  <c r="E100" i="5"/>
  <c r="H99" i="5" s="1"/>
  <c r="I99" i="5" s="1"/>
  <c r="J99" i="5" s="1"/>
  <c r="D115" i="5"/>
  <c r="R34" i="2"/>
  <c r="R69" i="30"/>
  <c r="R129" i="28"/>
  <c r="R91" i="28"/>
  <c r="R61" i="30"/>
  <c r="R112" i="30"/>
  <c r="R127" i="15"/>
  <c r="R84" i="5"/>
  <c r="R77" i="5"/>
  <c r="O106" i="2"/>
  <c r="R100" i="28"/>
  <c r="D91" i="3"/>
  <c r="E76" i="3"/>
  <c r="H75" i="3" s="1"/>
  <c r="I75" i="3" s="1"/>
  <c r="J75" i="3" s="1"/>
  <c r="R146" i="28"/>
  <c r="R58" i="3"/>
  <c r="O58" i="3"/>
  <c r="P58" i="3" s="1"/>
  <c r="Q58" i="3" s="1"/>
  <c r="S58" i="3" s="1"/>
  <c r="U58" i="3" s="1"/>
  <c r="AQ58" i="3" s="1"/>
  <c r="AU58" i="3" s="1"/>
  <c r="R97" i="30"/>
  <c r="R27" i="30"/>
  <c r="O27" i="30"/>
  <c r="R42" i="3"/>
  <c r="O42" i="3"/>
  <c r="P42" i="3" s="1"/>
  <c r="Q42" i="3" s="1"/>
  <c r="S42" i="3" s="1"/>
  <c r="U42" i="3" s="1"/>
  <c r="AQ42" i="3" s="1"/>
  <c r="AU42" i="3" s="1"/>
  <c r="R37" i="30"/>
  <c r="R82" i="1"/>
  <c r="R32" i="28"/>
  <c r="R46" i="29"/>
  <c r="R60" i="1"/>
  <c r="O60" i="1"/>
  <c r="P60" i="1" s="1"/>
  <c r="Q60" i="1" s="1"/>
  <c r="O121" i="33"/>
  <c r="R121" i="33"/>
  <c r="R64" i="33"/>
  <c r="R73" i="29"/>
  <c r="O73" i="29"/>
  <c r="R43" i="33"/>
  <c r="O43" i="33"/>
  <c r="P43" i="33" s="1"/>
  <c r="Q43" i="33" s="1"/>
  <c r="R95" i="33"/>
  <c r="E99" i="33"/>
  <c r="H98" i="33" s="1"/>
  <c r="I98" i="33" s="1"/>
  <c r="J98" i="33" s="1"/>
  <c r="D114" i="33"/>
  <c r="R73" i="30"/>
  <c r="O73" i="30"/>
  <c r="R83" i="30"/>
  <c r="R37" i="15"/>
  <c r="R75" i="33"/>
  <c r="R114" i="15"/>
  <c r="R121" i="8"/>
  <c r="O121" i="8"/>
  <c r="R74" i="8"/>
  <c r="O74" i="8"/>
  <c r="R139" i="7"/>
  <c r="R50" i="8"/>
  <c r="R113" i="6"/>
  <c r="R49" i="7"/>
  <c r="R112" i="6"/>
  <c r="R63" i="7"/>
  <c r="E68" i="7"/>
  <c r="H67" i="7" s="1"/>
  <c r="I67" i="7" s="1"/>
  <c r="J67" i="7" s="1"/>
  <c r="D82" i="7"/>
  <c r="D97" i="12"/>
  <c r="E82" i="12"/>
  <c r="H81" i="12" s="1"/>
  <c r="I81" i="12" s="1"/>
  <c r="J81" i="12" s="1"/>
  <c r="R93" i="6"/>
  <c r="R73" i="6"/>
  <c r="O73" i="6"/>
  <c r="R141" i="7"/>
  <c r="R32" i="7"/>
  <c r="R93" i="7"/>
  <c r="R127" i="3"/>
  <c r="R138" i="5"/>
  <c r="R143" i="4"/>
  <c r="R136" i="3"/>
  <c r="O136" i="3"/>
  <c r="R66" i="5"/>
  <c r="R93" i="4"/>
  <c r="R91" i="3"/>
  <c r="R110" i="3"/>
  <c r="R48" i="5"/>
  <c r="R116" i="3"/>
  <c r="R109" i="5"/>
  <c r="R130" i="5"/>
  <c r="E69" i="4"/>
  <c r="H68" i="4" s="1"/>
  <c r="I68" i="4" s="1"/>
  <c r="J68" i="4" s="1"/>
  <c r="D83" i="4"/>
  <c r="D92" i="7"/>
  <c r="E77" i="7"/>
  <c r="H76" i="7" s="1"/>
  <c r="I76" i="7" s="1"/>
  <c r="J76" i="7" s="1"/>
  <c r="R142" i="5"/>
  <c r="R42" i="5"/>
  <c r="O42" i="5"/>
  <c r="P42" i="5" s="1"/>
  <c r="Q42" i="5" s="1"/>
  <c r="S42" i="5" s="1"/>
  <c r="U42" i="5" s="1"/>
  <c r="AQ42" i="5" s="1"/>
  <c r="AU42" i="5" s="1"/>
  <c r="R95" i="4"/>
  <c r="U27" i="6"/>
  <c r="AQ27" i="6" s="1"/>
  <c r="AU27" i="6" s="1"/>
  <c r="R49" i="1"/>
  <c r="R34" i="1"/>
  <c r="O58" i="2"/>
  <c r="R58" i="2"/>
  <c r="R49" i="2"/>
  <c r="R142" i="1"/>
  <c r="R113" i="2"/>
  <c r="R130" i="1"/>
  <c r="R95" i="2"/>
  <c r="S26" i="5"/>
  <c r="U26" i="5" s="1"/>
  <c r="AQ26" i="5" s="1"/>
  <c r="R124" i="1"/>
  <c r="R125" i="28"/>
  <c r="R116" i="30"/>
  <c r="R84" i="28"/>
  <c r="R109" i="30"/>
  <c r="R63" i="28"/>
  <c r="R82" i="5"/>
  <c r="R80" i="5"/>
  <c r="R67" i="3"/>
  <c r="E81" i="3"/>
  <c r="H80" i="3" s="1"/>
  <c r="I80" i="3" s="1"/>
  <c r="J80" i="3" s="1"/>
  <c r="D96" i="3"/>
  <c r="R92" i="30"/>
  <c r="R147" i="15"/>
  <c r="D81" i="3"/>
  <c r="E67" i="3"/>
  <c r="H66" i="3" s="1"/>
  <c r="I66" i="3" s="1"/>
  <c r="J66" i="3" s="1"/>
  <c r="O89" i="33"/>
  <c r="R89" i="33"/>
  <c r="R147" i="29"/>
  <c r="R78" i="15"/>
  <c r="R128" i="29"/>
  <c r="R111" i="33"/>
  <c r="R61" i="33"/>
  <c r="R89" i="29"/>
  <c r="O89" i="29"/>
  <c r="R127" i="29"/>
  <c r="R42" i="29"/>
  <c r="O42" i="29"/>
  <c r="P42" i="29" s="1"/>
  <c r="Q42" i="29" s="1"/>
  <c r="S42" i="29" s="1"/>
  <c r="U42" i="29" s="1"/>
  <c r="AQ42" i="29" s="1"/>
  <c r="R81" i="30"/>
  <c r="R74" i="30"/>
  <c r="R27" i="15"/>
  <c r="D94" i="33"/>
  <c r="E79" i="33"/>
  <c r="H78" i="33" s="1"/>
  <c r="I78" i="33" s="1"/>
  <c r="J78" i="33" s="1"/>
  <c r="E84" i="29"/>
  <c r="H83" i="29" s="1"/>
  <c r="I83" i="29" s="1"/>
  <c r="J83" i="29" s="1"/>
  <c r="D99" i="29"/>
  <c r="R78" i="33"/>
  <c r="R108" i="15"/>
  <c r="R109" i="1"/>
  <c r="R31" i="7"/>
  <c r="R109" i="6"/>
  <c r="R60" i="7"/>
  <c r="O60" i="7"/>
  <c r="P60" i="7" s="1"/>
  <c r="Q60" i="7" s="1"/>
  <c r="S60" i="7" s="1"/>
  <c r="U60" i="7" s="1"/>
  <c r="AQ60" i="7" s="1"/>
  <c r="AU60" i="7" s="1"/>
  <c r="R89" i="6"/>
  <c r="O89" i="6"/>
  <c r="R66" i="7"/>
  <c r="E79" i="8"/>
  <c r="H78" i="8" s="1"/>
  <c r="I78" i="8" s="1"/>
  <c r="J78" i="8" s="1"/>
  <c r="D94" i="8"/>
  <c r="R37" i="7"/>
  <c r="R33" i="7"/>
  <c r="R31" i="11"/>
  <c r="R32" i="8"/>
  <c r="R31" i="8"/>
  <c r="R92" i="3"/>
  <c r="R140" i="4"/>
  <c r="R68" i="4"/>
  <c r="R107" i="3"/>
  <c r="R43" i="5"/>
  <c r="R113" i="3"/>
  <c r="R106" i="5"/>
  <c r="R67" i="4"/>
  <c r="R139" i="5"/>
  <c r="R145" i="5"/>
  <c r="R36" i="6"/>
  <c r="R44" i="5"/>
  <c r="R110" i="4"/>
  <c r="R142" i="2"/>
  <c r="R143" i="1"/>
  <c r="R52" i="2"/>
  <c r="R37" i="1"/>
  <c r="R131" i="2"/>
  <c r="R81" i="3"/>
  <c r="R48" i="2"/>
  <c r="R28" i="1"/>
  <c r="R112" i="2"/>
  <c r="R113" i="30"/>
  <c r="D128" i="2"/>
  <c r="E113" i="2"/>
  <c r="H112" i="2" s="1"/>
  <c r="I112" i="2" s="1"/>
  <c r="J112" i="2" s="1"/>
  <c r="R64" i="30"/>
  <c r="E111" i="2"/>
  <c r="H110" i="2" s="1"/>
  <c r="I110" i="2" s="1"/>
  <c r="J110" i="2" s="1"/>
  <c r="D126" i="2"/>
  <c r="R27" i="2"/>
  <c r="R53" i="30"/>
  <c r="R81" i="28"/>
  <c r="R128" i="30"/>
  <c r="R106" i="30"/>
  <c r="R95" i="28"/>
  <c r="R58" i="30"/>
  <c r="O58" i="30"/>
  <c r="P58" i="30" s="1"/>
  <c r="Q58" i="30" s="1"/>
  <c r="R61" i="3"/>
  <c r="R144" i="15"/>
  <c r="R126" i="15"/>
  <c r="R75" i="1"/>
  <c r="R129" i="30"/>
  <c r="R96" i="29"/>
  <c r="R34" i="29"/>
  <c r="R122" i="29"/>
  <c r="R144" i="29"/>
  <c r="R64" i="1"/>
  <c r="R80" i="29"/>
  <c r="R108" i="33"/>
  <c r="E93" i="3"/>
  <c r="H92" i="3" s="1"/>
  <c r="I92" i="3" s="1"/>
  <c r="J92" i="3" s="1"/>
  <c r="D108" i="3"/>
  <c r="R53" i="29"/>
  <c r="E84" i="30"/>
  <c r="H83" i="30" s="1"/>
  <c r="I83" i="30" s="1"/>
  <c r="J83" i="30" s="1"/>
  <c r="D99" i="30"/>
  <c r="R64" i="15"/>
  <c r="R68" i="29"/>
  <c r="R84" i="30"/>
  <c r="R77" i="30"/>
  <c r="R26" i="15"/>
  <c r="O26" i="15"/>
  <c r="P26" i="15" s="1"/>
  <c r="Q26" i="15" s="1"/>
  <c r="S26" i="15" s="1"/>
  <c r="U26" i="15" s="1"/>
  <c r="AQ26" i="15" s="1"/>
  <c r="AU26" i="15" s="1"/>
  <c r="R33" i="15"/>
  <c r="R32" i="15"/>
  <c r="R111" i="15"/>
  <c r="R127" i="7"/>
  <c r="R78" i="7"/>
  <c r="R106" i="6"/>
  <c r="D105" i="8"/>
  <c r="E90" i="8"/>
  <c r="H89" i="8" s="1"/>
  <c r="I89" i="8" s="1"/>
  <c r="J89" i="8" s="1"/>
  <c r="P89" i="8" s="1"/>
  <c r="S73" i="9"/>
  <c r="U73" i="9" s="1"/>
  <c r="AQ73" i="9" s="1"/>
  <c r="AU73" i="9" s="1"/>
  <c r="R79" i="6"/>
  <c r="E93" i="8"/>
  <c r="H92" i="8" s="1"/>
  <c r="I92" i="8" s="1"/>
  <c r="J92" i="8" s="1"/>
  <c r="D108" i="8"/>
  <c r="R26" i="11"/>
  <c r="O26" i="11"/>
  <c r="P26" i="11" s="1"/>
  <c r="Q26" i="11" s="1"/>
  <c r="S26" i="11" s="1"/>
  <c r="U26" i="11" s="1"/>
  <c r="AQ26" i="11" s="1"/>
  <c r="P89" i="9"/>
  <c r="Q89" i="9" s="1"/>
  <c r="S89" i="9" s="1"/>
  <c r="U89" i="9" s="1"/>
  <c r="AJ89" i="9" s="1"/>
  <c r="AN89" i="9" s="1"/>
  <c r="R129" i="6"/>
  <c r="R79" i="7"/>
  <c r="R137" i="4"/>
  <c r="R147" i="5"/>
  <c r="R46" i="5"/>
  <c r="O44" i="7"/>
  <c r="P44" i="7" s="1"/>
  <c r="Q44" i="7" s="1"/>
  <c r="S44" i="7" s="1"/>
  <c r="U44" i="7" s="1"/>
  <c r="AQ44" i="7" s="1"/>
  <c r="R79" i="4"/>
  <c r="R99" i="5"/>
  <c r="R97" i="4"/>
  <c r="R147" i="3"/>
  <c r="R58" i="4"/>
  <c r="O58" i="4"/>
  <c r="P58" i="4" s="1"/>
  <c r="Q58" i="4" s="1"/>
  <c r="R35" i="5"/>
  <c r="R90" i="4"/>
  <c r="E81" i="4"/>
  <c r="H80" i="4" s="1"/>
  <c r="I80" i="4" s="1"/>
  <c r="J80" i="4" s="1"/>
  <c r="D96" i="4"/>
  <c r="R93" i="2"/>
  <c r="R47" i="4"/>
  <c r="R139" i="2"/>
  <c r="R30" i="1"/>
  <c r="R115" i="4"/>
  <c r="R84" i="3"/>
  <c r="R43" i="2"/>
  <c r="O43" i="2"/>
  <c r="R109" i="2"/>
  <c r="E92" i="4"/>
  <c r="H91" i="4" s="1"/>
  <c r="I91" i="4" s="1"/>
  <c r="J91" i="4" s="1"/>
  <c r="D107" i="4"/>
  <c r="R111" i="28"/>
  <c r="D79" i="5"/>
  <c r="E65" i="5"/>
  <c r="H64" i="5" s="1"/>
  <c r="I64" i="5" s="1"/>
  <c r="J64" i="5" s="1"/>
  <c r="O59" i="30"/>
  <c r="R59" i="30"/>
  <c r="E109" i="2"/>
  <c r="H108" i="2" s="1"/>
  <c r="I108" i="2" s="1"/>
  <c r="J108" i="2" s="1"/>
  <c r="D124" i="2"/>
  <c r="R99" i="30"/>
  <c r="E65" i="30"/>
  <c r="H64" i="30" s="1"/>
  <c r="I64" i="30" s="1"/>
  <c r="J64" i="30" s="1"/>
  <c r="D79" i="30"/>
  <c r="R75" i="5"/>
  <c r="R145" i="28"/>
  <c r="R50" i="30"/>
  <c r="R64" i="3"/>
  <c r="S73" i="1"/>
  <c r="U73" i="1" s="1"/>
  <c r="AQ73" i="1" s="1"/>
  <c r="AU73" i="1" s="1"/>
  <c r="E61" i="28"/>
  <c r="H60" i="28" s="1"/>
  <c r="I60" i="28" s="1"/>
  <c r="J60" i="28" s="1"/>
  <c r="D75" i="28"/>
  <c r="R47" i="3"/>
  <c r="AU26" i="28"/>
  <c r="R91" i="29"/>
  <c r="R116" i="29"/>
  <c r="R65" i="33"/>
  <c r="R146" i="33"/>
  <c r="R90" i="29"/>
  <c r="E79" i="3"/>
  <c r="H78" i="3" s="1"/>
  <c r="I78" i="3" s="1"/>
  <c r="J78" i="3" s="1"/>
  <c r="D94" i="3"/>
  <c r="R77" i="29"/>
  <c r="R82" i="15"/>
  <c r="R48" i="29"/>
  <c r="R110" i="33"/>
  <c r="R90" i="28"/>
  <c r="R114" i="29"/>
  <c r="R35" i="29"/>
  <c r="R82" i="30"/>
  <c r="R80" i="30"/>
  <c r="D90" i="33"/>
  <c r="E75" i="33"/>
  <c r="H74" i="33" s="1"/>
  <c r="I74" i="33" s="1"/>
  <c r="J74" i="33" s="1"/>
  <c r="R80" i="33"/>
  <c r="R113" i="1"/>
  <c r="R129" i="7"/>
  <c r="R115" i="7"/>
  <c r="R147" i="6"/>
  <c r="R126" i="6"/>
  <c r="R94" i="6"/>
  <c r="R99" i="6"/>
  <c r="R146" i="6"/>
  <c r="R76" i="6"/>
  <c r="E91" i="8"/>
  <c r="H90" i="8" s="1"/>
  <c r="I90" i="8" s="1"/>
  <c r="J90" i="8" s="1"/>
  <c r="D106" i="8"/>
  <c r="AU26" i="11"/>
  <c r="R28" i="11"/>
  <c r="E70" i="8"/>
  <c r="H69" i="8" s="1"/>
  <c r="I69" i="8" s="1"/>
  <c r="J69" i="8" s="1"/>
  <c r="D84" i="8"/>
  <c r="R36" i="8"/>
  <c r="R35" i="8"/>
  <c r="R96" i="6"/>
  <c r="D99" i="7"/>
  <c r="E84" i="7"/>
  <c r="H83" i="7" s="1"/>
  <c r="I83" i="7" s="1"/>
  <c r="J83" i="7" s="1"/>
  <c r="R122" i="5"/>
  <c r="R130" i="4"/>
  <c r="R144" i="5"/>
  <c r="R36" i="4"/>
  <c r="R76" i="4"/>
  <c r="R92" i="4"/>
  <c r="R144" i="3"/>
  <c r="R115" i="5"/>
  <c r="AU26" i="5"/>
  <c r="R66" i="6"/>
  <c r="R94" i="3"/>
  <c r="R127" i="5"/>
  <c r="R98" i="3"/>
  <c r="R32" i="6"/>
  <c r="R33" i="4"/>
  <c r="E83" i="4"/>
  <c r="H82" i="4" s="1"/>
  <c r="I82" i="4" s="1"/>
  <c r="J82" i="4" s="1"/>
  <c r="D98" i="4"/>
  <c r="R50" i="4"/>
  <c r="R121" i="1"/>
  <c r="O121" i="1"/>
  <c r="P121" i="1" s="1"/>
  <c r="Q121" i="1" s="1"/>
  <c r="R145" i="2"/>
  <c r="R125" i="1"/>
  <c r="R94" i="1"/>
  <c r="R106" i="4"/>
  <c r="R53" i="1"/>
  <c r="R126" i="2"/>
  <c r="R78" i="3"/>
  <c r="E81" i="7"/>
  <c r="H80" i="7" s="1"/>
  <c r="I80" i="7" s="1"/>
  <c r="J80" i="7" s="1"/>
  <c r="D96" i="7"/>
  <c r="R99" i="2"/>
  <c r="E78" i="5"/>
  <c r="H77" i="5" s="1"/>
  <c r="I77" i="5" s="1"/>
  <c r="J77" i="5" s="1"/>
  <c r="D93" i="5"/>
  <c r="R51" i="30"/>
  <c r="R31" i="2"/>
  <c r="D106" i="2"/>
  <c r="E91" i="2"/>
  <c r="H90" i="2" s="1"/>
  <c r="I90" i="2" s="1"/>
  <c r="J90" i="2" s="1"/>
  <c r="R97" i="15"/>
  <c r="R78" i="5"/>
  <c r="E112" i="2"/>
  <c r="H111" i="2" s="1"/>
  <c r="I111" i="2" s="1"/>
  <c r="J111" i="2" s="1"/>
  <c r="D127" i="2"/>
  <c r="R142" i="28"/>
  <c r="R50" i="3"/>
  <c r="R145" i="30"/>
  <c r="D136" i="2"/>
  <c r="E137" i="2" s="1"/>
  <c r="H136" i="2" s="1"/>
  <c r="I136" i="2" s="1"/>
  <c r="J136" i="2" s="1"/>
  <c r="P136" i="2" s="1"/>
  <c r="E122" i="2"/>
  <c r="H121" i="2" s="1"/>
  <c r="I121" i="2" s="1"/>
  <c r="J121" i="2" s="1"/>
  <c r="R76" i="1"/>
  <c r="R79" i="1"/>
  <c r="R81" i="29"/>
  <c r="AU43" i="28"/>
  <c r="O73" i="15"/>
  <c r="R73" i="15"/>
  <c r="R113" i="29"/>
  <c r="R62" i="33"/>
  <c r="R124" i="29"/>
  <c r="R132" i="33"/>
  <c r="R68" i="1"/>
  <c r="D109" i="28"/>
  <c r="E94" i="28"/>
  <c r="H93" i="28" s="1"/>
  <c r="I93" i="28" s="1"/>
  <c r="J93" i="28" s="1"/>
  <c r="R43" i="29"/>
  <c r="O43" i="29"/>
  <c r="O91" i="1"/>
  <c r="P91" i="1" s="1"/>
  <c r="Q91" i="1" s="1"/>
  <c r="S91" i="1" s="1"/>
  <c r="U91" i="1" s="1"/>
  <c r="AJ91" i="1" s="1"/>
  <c r="AN91" i="1" s="1"/>
  <c r="E66" i="15"/>
  <c r="H65" i="15" s="1"/>
  <c r="I65" i="15" s="1"/>
  <c r="J65" i="15" s="1"/>
  <c r="D80" i="15"/>
  <c r="R145" i="33"/>
  <c r="R51" i="15"/>
  <c r="R107" i="33"/>
  <c r="E101" i="28"/>
  <c r="H100" i="28" s="1"/>
  <c r="I100" i="28" s="1"/>
  <c r="J100" i="28" s="1"/>
  <c r="D116" i="28"/>
  <c r="R105" i="29"/>
  <c r="O105" i="29"/>
  <c r="R69" i="33"/>
  <c r="R28" i="15"/>
  <c r="S58" i="29"/>
  <c r="U58" i="29" s="1"/>
  <c r="AQ58" i="29" s="1"/>
  <c r="AU58" i="29" s="1"/>
  <c r="R123" i="7"/>
  <c r="R52" i="9"/>
  <c r="R144" i="6"/>
  <c r="S73" i="8"/>
  <c r="U73" i="8" s="1"/>
  <c r="AQ73" i="8" s="1"/>
  <c r="AU73" i="8" s="1"/>
  <c r="R132" i="6"/>
  <c r="R26" i="7"/>
  <c r="O26" i="7"/>
  <c r="R48" i="7"/>
  <c r="R91" i="6"/>
  <c r="R110" i="5"/>
  <c r="R116" i="5"/>
  <c r="R29" i="5"/>
  <c r="R145" i="4"/>
  <c r="R69" i="6"/>
  <c r="R68" i="5"/>
  <c r="R31" i="5"/>
  <c r="R93" i="3"/>
  <c r="R27" i="5"/>
  <c r="O27" i="5"/>
  <c r="R76" i="2"/>
  <c r="R74" i="3"/>
  <c r="R127" i="2"/>
  <c r="R123" i="1"/>
  <c r="E79" i="5"/>
  <c r="H78" i="5" s="1"/>
  <c r="I78" i="5" s="1"/>
  <c r="J78" i="5" s="1"/>
  <c r="D94" i="5"/>
  <c r="R26" i="1"/>
  <c r="O26" i="1"/>
  <c r="P26" i="1" s="1"/>
  <c r="Q26" i="1" s="1"/>
  <c r="D95" i="4"/>
  <c r="E80" i="4"/>
  <c r="H79" i="4" s="1"/>
  <c r="I79" i="4" s="1"/>
  <c r="J79" i="4" s="1"/>
  <c r="R110" i="2"/>
  <c r="U26" i="6"/>
  <c r="AQ26" i="6" s="1"/>
  <c r="AU26" i="6" s="1"/>
  <c r="R116" i="4"/>
  <c r="R109" i="4"/>
  <c r="R35" i="3"/>
  <c r="E85" i="2"/>
  <c r="H84" i="2" s="1"/>
  <c r="I84" i="2" s="1"/>
  <c r="J84" i="2" s="1"/>
  <c r="D100" i="2"/>
  <c r="R92" i="15"/>
  <c r="R30" i="28"/>
  <c r="R69" i="28"/>
  <c r="R53" i="28"/>
  <c r="R124" i="15"/>
  <c r="R136" i="30"/>
  <c r="O136" i="30"/>
  <c r="D95" i="28"/>
  <c r="E80" i="28"/>
  <c r="H79" i="28" s="1"/>
  <c r="I79" i="28" s="1"/>
  <c r="J79" i="28" s="1"/>
  <c r="E79" i="30"/>
  <c r="H78" i="30" s="1"/>
  <c r="I78" i="30" s="1"/>
  <c r="J78" i="30" s="1"/>
  <c r="D94" i="30"/>
  <c r="P58" i="28"/>
  <c r="Q58" i="28" s="1"/>
  <c r="S58" i="28" s="1"/>
  <c r="U58" i="28" s="1"/>
  <c r="AQ58" i="28" s="1"/>
  <c r="AU58" i="28" s="1"/>
  <c r="R49" i="29"/>
  <c r="R68" i="15"/>
  <c r="O59" i="33"/>
  <c r="R59" i="33"/>
  <c r="R100" i="29"/>
  <c r="R66" i="1"/>
  <c r="O61" i="1"/>
  <c r="R61" i="1"/>
  <c r="R47" i="15"/>
  <c r="R46" i="33"/>
  <c r="R136" i="33"/>
  <c r="O136" i="33"/>
  <c r="R97" i="29"/>
  <c r="R31" i="29"/>
  <c r="R66" i="33"/>
  <c r="D76" i="29"/>
  <c r="E62" i="29"/>
  <c r="H61" i="29" s="1"/>
  <c r="I61" i="29" s="1"/>
  <c r="J61" i="29" s="1"/>
  <c r="R75" i="30"/>
  <c r="E82" i="33"/>
  <c r="H81" i="33" s="1"/>
  <c r="I81" i="33" s="1"/>
  <c r="J81" i="33" s="1"/>
  <c r="D97" i="33"/>
  <c r="R35" i="15"/>
  <c r="R73" i="33"/>
  <c r="O73" i="33"/>
  <c r="P73" i="33" s="1"/>
  <c r="Q73" i="33" s="1"/>
  <c r="S73" i="33" s="1"/>
  <c r="U73" i="33" s="1"/>
  <c r="AQ73" i="33" s="1"/>
  <c r="AU73" i="33" s="1"/>
  <c r="R116" i="15"/>
  <c r="R107" i="1"/>
  <c r="O106" i="1"/>
  <c r="P106" i="1" s="1"/>
  <c r="Q106" i="1" s="1"/>
  <c r="R106" i="1"/>
  <c r="E60" i="9"/>
  <c r="H59" i="9" s="1"/>
  <c r="I59" i="9" s="1"/>
  <c r="J59" i="9" s="1"/>
  <c r="D74" i="9"/>
  <c r="R111" i="7"/>
  <c r="R90" i="6"/>
  <c r="AU44" i="7"/>
  <c r="R33" i="11"/>
  <c r="R116" i="7"/>
  <c r="R29" i="7"/>
  <c r="R50" i="9"/>
  <c r="R50" i="7"/>
  <c r="R84" i="6"/>
  <c r="R107" i="5"/>
  <c r="R113" i="5"/>
  <c r="R124" i="5"/>
  <c r="R146" i="4"/>
  <c r="R32" i="4"/>
  <c r="R49" i="6"/>
  <c r="AU58" i="6"/>
  <c r="R63" i="6"/>
  <c r="R114" i="5"/>
  <c r="R129" i="5"/>
  <c r="R50" i="2"/>
  <c r="D121" i="5"/>
  <c r="E106" i="5"/>
  <c r="H105" i="5" s="1"/>
  <c r="I105" i="5" s="1"/>
  <c r="J105" i="5" s="1"/>
  <c r="R125" i="3"/>
  <c r="R125" i="2"/>
  <c r="R114" i="2"/>
  <c r="R139" i="1"/>
  <c r="R73" i="3"/>
  <c r="O73" i="3"/>
  <c r="P73" i="3" s="1"/>
  <c r="Q73" i="3" s="1"/>
  <c r="S73" i="3" s="1"/>
  <c r="U73" i="3" s="1"/>
  <c r="AQ73" i="3" s="1"/>
  <c r="AU73" i="3" s="1"/>
  <c r="R107" i="2"/>
  <c r="R63" i="2"/>
  <c r="AN90" i="1"/>
  <c r="R112" i="4"/>
  <c r="D100" i="4"/>
  <c r="E85" i="4"/>
  <c r="H84" i="4" s="1"/>
  <c r="I84" i="4" s="1"/>
  <c r="J84" i="4" s="1"/>
  <c r="R35" i="2"/>
  <c r="R28" i="30"/>
  <c r="R66" i="30"/>
  <c r="R143" i="30"/>
  <c r="R48" i="30"/>
  <c r="R66" i="28"/>
  <c r="R63" i="30"/>
  <c r="O75" i="2"/>
  <c r="P75" i="2" s="1"/>
  <c r="Q75" i="2" s="1"/>
  <c r="S75" i="2" s="1"/>
  <c r="U75" i="2" s="1"/>
  <c r="AQ75" i="2" s="1"/>
  <c r="R90" i="15"/>
  <c r="R80" i="1"/>
  <c r="R83" i="1"/>
  <c r="R93" i="28"/>
  <c r="E83" i="30"/>
  <c r="H82" i="30" s="1"/>
  <c r="I82" i="30" s="1"/>
  <c r="J82" i="30" s="1"/>
  <c r="D98" i="30"/>
  <c r="R53" i="33"/>
  <c r="D115" i="28"/>
  <c r="E100" i="28"/>
  <c r="H99" i="28" s="1"/>
  <c r="I99" i="28" s="1"/>
  <c r="J99" i="28" s="1"/>
  <c r="E91" i="30"/>
  <c r="H90" i="30" s="1"/>
  <c r="I90" i="30" s="1"/>
  <c r="J90" i="30" s="1"/>
  <c r="D106" i="30"/>
  <c r="R142" i="33"/>
  <c r="D97" i="30"/>
  <c r="E82" i="30"/>
  <c r="H81" i="30" s="1"/>
  <c r="I81" i="30" s="1"/>
  <c r="J81" i="30" s="1"/>
  <c r="R59" i="15"/>
  <c r="O59" i="15"/>
  <c r="R45" i="29"/>
  <c r="R92" i="29"/>
  <c r="R47" i="33"/>
  <c r="E81" i="30"/>
  <c r="H80" i="30" s="1"/>
  <c r="I80" i="30" s="1"/>
  <c r="J80" i="30" s="1"/>
  <c r="D96" i="30"/>
  <c r="R78" i="30"/>
  <c r="R30" i="15"/>
  <c r="P42" i="15"/>
  <c r="R82" i="33"/>
  <c r="E97" i="29"/>
  <c r="H96" i="29" s="1"/>
  <c r="I96" i="29" s="1"/>
  <c r="J96" i="29" s="1"/>
  <c r="D112" i="29"/>
  <c r="R113" i="15"/>
  <c r="R67" i="29"/>
  <c r="E69" i="33"/>
  <c r="H68" i="33" s="1"/>
  <c r="I68" i="33" s="1"/>
  <c r="J68" i="33" s="1"/>
  <c r="D83" i="33"/>
  <c r="O28" i="33"/>
  <c r="R108" i="7"/>
  <c r="R83" i="6"/>
  <c r="R30" i="7"/>
  <c r="E106" i="9"/>
  <c r="H105" i="9" s="1"/>
  <c r="I105" i="9" s="1"/>
  <c r="J105" i="9" s="1"/>
  <c r="D121" i="9"/>
  <c r="R36" i="11"/>
  <c r="R32" i="11"/>
  <c r="R114" i="7"/>
  <c r="R33" i="8"/>
  <c r="R145" i="6"/>
  <c r="R81" i="6"/>
  <c r="R132" i="4"/>
  <c r="R94" i="5"/>
  <c r="R124" i="3"/>
  <c r="R61" i="6"/>
  <c r="O61" i="6"/>
  <c r="R89" i="5"/>
  <c r="O89" i="5"/>
  <c r="R105" i="5"/>
  <c r="O105" i="5"/>
  <c r="R51" i="4"/>
  <c r="R45" i="4"/>
  <c r="R97" i="2"/>
  <c r="R60" i="2"/>
  <c r="R31" i="3"/>
  <c r="R69" i="2"/>
  <c r="R127" i="1"/>
  <c r="R94" i="2"/>
  <c r="R92" i="1"/>
  <c r="O92" i="1"/>
  <c r="R69" i="3"/>
  <c r="D115" i="2"/>
  <c r="E100" i="2"/>
  <c r="H99" i="2" s="1"/>
  <c r="I99" i="2" s="1"/>
  <c r="J99" i="2" s="1"/>
  <c r="O44" i="28"/>
  <c r="P44" i="28" s="1"/>
  <c r="Q44" i="28" s="1"/>
  <c r="S44" i="28" s="1"/>
  <c r="U44" i="28" s="1"/>
  <c r="AQ44" i="28" s="1"/>
  <c r="R44" i="28"/>
  <c r="R44" i="30"/>
  <c r="R46" i="30"/>
  <c r="U58" i="5"/>
  <c r="AQ58" i="5" s="1"/>
  <c r="R140" i="30"/>
  <c r="R100" i="15"/>
  <c r="R45" i="3"/>
  <c r="R137" i="28"/>
  <c r="D100" i="30"/>
  <c r="E85" i="30"/>
  <c r="H84" i="30" s="1"/>
  <c r="I84" i="30" s="1"/>
  <c r="J84" i="30" s="1"/>
  <c r="R95" i="29"/>
  <c r="AU58" i="1"/>
  <c r="R65" i="1"/>
  <c r="R51" i="29"/>
  <c r="R98" i="33"/>
  <c r="D94" i="28"/>
  <c r="E79" i="28"/>
  <c r="H78" i="28" s="1"/>
  <c r="I78" i="28" s="1"/>
  <c r="J78" i="28" s="1"/>
  <c r="R139" i="33"/>
  <c r="R146" i="29"/>
  <c r="R147" i="33"/>
  <c r="D95" i="33"/>
  <c r="E80" i="33"/>
  <c r="H79" i="33" s="1"/>
  <c r="I79" i="33" s="1"/>
  <c r="J79" i="33" s="1"/>
  <c r="E63" i="33"/>
  <c r="H62" i="33" s="1"/>
  <c r="I62" i="33" s="1"/>
  <c r="J62" i="33" s="1"/>
  <c r="D77" i="33"/>
  <c r="R36" i="15"/>
  <c r="R76" i="33"/>
  <c r="R115" i="15"/>
  <c r="R111" i="1"/>
  <c r="R110" i="1"/>
  <c r="R123" i="6"/>
  <c r="R136" i="6"/>
  <c r="O136" i="6"/>
  <c r="R64" i="6"/>
  <c r="R129" i="3"/>
  <c r="R28" i="4"/>
  <c r="E96" i="6"/>
  <c r="H95" i="6" s="1"/>
  <c r="I95" i="6" s="1"/>
  <c r="J95" i="6" s="1"/>
  <c r="D111" i="6"/>
  <c r="R82" i="7"/>
  <c r="R100" i="3"/>
  <c r="E90" i="6"/>
  <c r="H89" i="6" s="1"/>
  <c r="I89" i="6" s="1"/>
  <c r="J89" i="6" s="1"/>
  <c r="D105" i="6"/>
  <c r="R45" i="5"/>
  <c r="R78" i="4"/>
  <c r="E101" i="6"/>
  <c r="H100" i="6" s="1"/>
  <c r="I100" i="6" s="1"/>
  <c r="J100" i="6" s="1"/>
  <c r="D116" i="6"/>
  <c r="R97" i="5"/>
  <c r="R147" i="4"/>
  <c r="R67" i="5"/>
  <c r="E70" i="5"/>
  <c r="H69" i="5" s="1"/>
  <c r="I69" i="5" s="1"/>
  <c r="J69" i="5" s="1"/>
  <c r="D84" i="5"/>
  <c r="R46" i="4"/>
  <c r="R33" i="3"/>
  <c r="R147" i="1"/>
  <c r="E85" i="7"/>
  <c r="H84" i="7" s="1"/>
  <c r="I84" i="7" s="1"/>
  <c r="J84" i="7" s="1"/>
  <c r="D100" i="7"/>
  <c r="R92" i="2"/>
  <c r="R128" i="1"/>
  <c r="R76" i="3"/>
  <c r="R66" i="2"/>
  <c r="D129" i="4"/>
  <c r="E114" i="4"/>
  <c r="H113" i="4" s="1"/>
  <c r="I113" i="4" s="1"/>
  <c r="J113" i="4" s="1"/>
  <c r="R31" i="30"/>
  <c r="R28" i="2"/>
  <c r="O42" i="30"/>
  <c r="P42" i="30" s="1"/>
  <c r="Q42" i="30" s="1"/>
  <c r="R42" i="30"/>
  <c r="R66" i="3"/>
  <c r="R49" i="28"/>
  <c r="D97" i="5"/>
  <c r="E82" i="5"/>
  <c r="H81" i="5" s="1"/>
  <c r="I81" i="5" s="1"/>
  <c r="J81" i="5" s="1"/>
  <c r="R137" i="30"/>
  <c r="R76" i="5"/>
  <c r="R143" i="28"/>
  <c r="R68" i="3"/>
  <c r="R65" i="30"/>
  <c r="D83" i="3"/>
  <c r="E69" i="3"/>
  <c r="H68" i="3" s="1"/>
  <c r="I68" i="3" s="1"/>
  <c r="J68" i="3" s="1"/>
  <c r="E82" i="2"/>
  <c r="H81" i="2" s="1"/>
  <c r="I81" i="2" s="1"/>
  <c r="J81" i="2" s="1"/>
  <c r="D97" i="2"/>
  <c r="R130" i="28"/>
  <c r="AU74" i="1"/>
  <c r="AU44" i="28"/>
  <c r="R112" i="33"/>
  <c r="D98" i="28"/>
  <c r="E83" i="28"/>
  <c r="H82" i="28" s="1"/>
  <c r="I82" i="28" s="1"/>
  <c r="J82" i="28" s="1"/>
  <c r="R62" i="1"/>
  <c r="R93" i="33"/>
  <c r="E66" i="28"/>
  <c r="H65" i="28" s="1"/>
  <c r="I65" i="28" s="1"/>
  <c r="J65" i="28" s="1"/>
  <c r="D80" i="28"/>
  <c r="AU42" i="33"/>
  <c r="R62" i="15"/>
  <c r="R29" i="29"/>
  <c r="R143" i="29"/>
  <c r="E70" i="29"/>
  <c r="H69" i="29" s="1"/>
  <c r="I69" i="29" s="1"/>
  <c r="J69" i="29" s="1"/>
  <c r="D84" i="29"/>
  <c r="R132" i="29"/>
  <c r="R36" i="29"/>
  <c r="S42" i="1"/>
  <c r="U42" i="1" s="1"/>
  <c r="AQ42" i="1" s="1"/>
  <c r="AU42" i="1" s="1"/>
  <c r="D106" i="28"/>
  <c r="E91" i="28"/>
  <c r="H90" i="28" s="1"/>
  <c r="I90" i="28" s="1"/>
  <c r="J90" i="28" s="1"/>
  <c r="R66" i="15"/>
  <c r="R144" i="33"/>
  <c r="R31" i="15"/>
  <c r="R79" i="33"/>
  <c r="R106" i="15"/>
  <c r="E112" i="34" l="1"/>
  <c r="H111" i="34" s="1"/>
  <c r="I111" i="34" s="1"/>
  <c r="J111" i="34" s="1"/>
  <c r="D127" i="34"/>
  <c r="O45" i="34"/>
  <c r="E97" i="34"/>
  <c r="H96" i="34" s="1"/>
  <c r="I96" i="34" s="1"/>
  <c r="J96" i="34" s="1"/>
  <c r="D112" i="34"/>
  <c r="D121" i="34"/>
  <c r="E106" i="34"/>
  <c r="H105" i="34" s="1"/>
  <c r="I105" i="34" s="1"/>
  <c r="J105" i="34" s="1"/>
  <c r="P105" i="34" s="1"/>
  <c r="P74" i="34"/>
  <c r="D124" i="34"/>
  <c r="E109" i="34"/>
  <c r="H108" i="34" s="1"/>
  <c r="I108" i="34" s="1"/>
  <c r="J108" i="34" s="1"/>
  <c r="E130" i="34"/>
  <c r="H129" i="34" s="1"/>
  <c r="I129" i="34" s="1"/>
  <c r="J129" i="34" s="1"/>
  <c r="D144" i="34"/>
  <c r="E145" i="34" s="1"/>
  <c r="H144" i="34" s="1"/>
  <c r="I144" i="34" s="1"/>
  <c r="J144" i="34" s="1"/>
  <c r="O90" i="34"/>
  <c r="S43" i="34"/>
  <c r="U43" i="34" s="1"/>
  <c r="AQ43" i="34" s="1"/>
  <c r="AU43" i="34" s="1"/>
  <c r="D109" i="34"/>
  <c r="E94" i="34"/>
  <c r="H93" i="34" s="1"/>
  <c r="I93" i="34" s="1"/>
  <c r="J93" i="34" s="1"/>
  <c r="D146" i="34"/>
  <c r="E147" i="34" s="1"/>
  <c r="H146" i="34" s="1"/>
  <c r="I146" i="34" s="1"/>
  <c r="J146" i="34" s="1"/>
  <c r="E132" i="34"/>
  <c r="H131" i="34" s="1"/>
  <c r="I131" i="34" s="1"/>
  <c r="J131" i="34" s="1"/>
  <c r="E124" i="34"/>
  <c r="H123" i="34" s="1"/>
  <c r="I123" i="34" s="1"/>
  <c r="J123" i="34" s="1"/>
  <c r="D138" i="34"/>
  <c r="E139" i="34" s="1"/>
  <c r="H138" i="34" s="1"/>
  <c r="I138" i="34" s="1"/>
  <c r="J138" i="34" s="1"/>
  <c r="E91" i="34"/>
  <c r="H90" i="34" s="1"/>
  <c r="I90" i="34" s="1"/>
  <c r="J90" i="34" s="1"/>
  <c r="D106" i="34"/>
  <c r="P29" i="34"/>
  <c r="Q29" i="34" s="1"/>
  <c r="S29" i="34" s="1"/>
  <c r="U29" i="34" s="1"/>
  <c r="AQ29" i="34" s="1"/>
  <c r="AU29" i="34" s="1"/>
  <c r="E127" i="34"/>
  <c r="H126" i="34" s="1"/>
  <c r="I126" i="34" s="1"/>
  <c r="J126" i="34" s="1"/>
  <c r="D141" i="34"/>
  <c r="E142" i="34" s="1"/>
  <c r="H141" i="34" s="1"/>
  <c r="I141" i="34" s="1"/>
  <c r="J141" i="34" s="1"/>
  <c r="S73" i="34"/>
  <c r="U73" i="34" s="1"/>
  <c r="AQ73" i="34" s="1"/>
  <c r="AU73" i="34" s="1"/>
  <c r="P61" i="34"/>
  <c r="Q61" i="34" s="1"/>
  <c r="S61" i="34" s="1"/>
  <c r="U61" i="34" s="1"/>
  <c r="AQ61" i="34" s="1"/>
  <c r="AU61" i="34" s="1"/>
  <c r="N62" i="34"/>
  <c r="O62" i="34" s="1"/>
  <c r="D105" i="21"/>
  <c r="E90" i="21"/>
  <c r="H89" i="21" s="1"/>
  <c r="I89" i="21" s="1"/>
  <c r="J89" i="21" s="1"/>
  <c r="D106" i="33"/>
  <c r="E91" i="33"/>
  <c r="H90" i="33" s="1"/>
  <c r="I90" i="33" s="1"/>
  <c r="J90" i="33" s="1"/>
  <c r="P28" i="3"/>
  <c r="Q28" i="3" s="1"/>
  <c r="S28" i="3" s="1"/>
  <c r="U28" i="3" s="1"/>
  <c r="AQ28" i="3" s="1"/>
  <c r="AU28" i="3" s="1"/>
  <c r="O29" i="3"/>
  <c r="E85" i="22"/>
  <c r="H84" i="22" s="1"/>
  <c r="I84" i="22" s="1"/>
  <c r="J84" i="22" s="1"/>
  <c r="D100" i="22"/>
  <c r="P26" i="2"/>
  <c r="Q26" i="2" s="1"/>
  <c r="S26" i="2" s="1"/>
  <c r="U26" i="2" s="1"/>
  <c r="AQ26" i="2" s="1"/>
  <c r="AU26" i="2" s="1"/>
  <c r="O27" i="2"/>
  <c r="D138" i="2"/>
  <c r="E139" i="2" s="1"/>
  <c r="H138" i="2" s="1"/>
  <c r="I138" i="2" s="1"/>
  <c r="J138" i="2" s="1"/>
  <c r="E124" i="2"/>
  <c r="H123" i="2" s="1"/>
  <c r="I123" i="2" s="1"/>
  <c r="J123" i="2" s="1"/>
  <c r="Q42" i="15"/>
  <c r="S42" i="15" s="1"/>
  <c r="U42" i="15" s="1"/>
  <c r="AQ42" i="15" s="1"/>
  <c r="AU42" i="15" s="1"/>
  <c r="O43" i="15"/>
  <c r="D122" i="8"/>
  <c r="E107" i="8"/>
  <c r="H106" i="8" s="1"/>
  <c r="I106" i="8" s="1"/>
  <c r="J106" i="8" s="1"/>
  <c r="E109" i="3"/>
  <c r="H108" i="3" s="1"/>
  <c r="I108" i="3" s="1"/>
  <c r="J108" i="3" s="1"/>
  <c r="D124" i="3"/>
  <c r="D114" i="3"/>
  <c r="E99" i="3"/>
  <c r="H98" i="3" s="1"/>
  <c r="I98" i="3" s="1"/>
  <c r="J98" i="3" s="1"/>
  <c r="D112" i="33"/>
  <c r="E97" i="33"/>
  <c r="H96" i="33" s="1"/>
  <c r="I96" i="33" s="1"/>
  <c r="J96" i="33" s="1"/>
  <c r="D95" i="7"/>
  <c r="E80" i="7"/>
  <c r="H79" i="7" s="1"/>
  <c r="I79" i="7" s="1"/>
  <c r="J79" i="7" s="1"/>
  <c r="D98" i="15"/>
  <c r="E83" i="15"/>
  <c r="H82" i="15" s="1"/>
  <c r="I82" i="15" s="1"/>
  <c r="J82" i="15" s="1"/>
  <c r="D113" i="7"/>
  <c r="E98" i="7"/>
  <c r="H97" i="7" s="1"/>
  <c r="I97" i="7" s="1"/>
  <c r="J97" i="7" s="1"/>
  <c r="E92" i="30"/>
  <c r="H91" i="30" s="1"/>
  <c r="I91" i="30" s="1"/>
  <c r="J91" i="30" s="1"/>
  <c r="D107" i="30"/>
  <c r="P43" i="17"/>
  <c r="Q43" i="17" s="1"/>
  <c r="S43" i="17" s="1"/>
  <c r="U43" i="17" s="1"/>
  <c r="AQ43" i="17" s="1"/>
  <c r="AU43" i="17" s="1"/>
  <c r="P59" i="23"/>
  <c r="Q59" i="23" s="1"/>
  <c r="S59" i="23" s="1"/>
  <c r="U59" i="23" s="1"/>
  <c r="AQ59" i="23" s="1"/>
  <c r="AU59" i="23" s="1"/>
  <c r="O60" i="23"/>
  <c r="E75" i="5"/>
  <c r="H74" i="5" s="1"/>
  <c r="I74" i="5" s="1"/>
  <c r="J74" i="5" s="1"/>
  <c r="D90" i="5"/>
  <c r="D94" i="18"/>
  <c r="E79" i="18"/>
  <c r="H78" i="18" s="1"/>
  <c r="I78" i="18" s="1"/>
  <c r="J78" i="18" s="1"/>
  <c r="Q89" i="31"/>
  <c r="S89" i="31" s="1"/>
  <c r="U89" i="31" s="1"/>
  <c r="AJ89" i="31" s="1"/>
  <c r="AN89" i="31" s="1"/>
  <c r="O90" i="31"/>
  <c r="E75" i="7"/>
  <c r="H74" i="7" s="1"/>
  <c r="I74" i="7" s="1"/>
  <c r="J74" i="7" s="1"/>
  <c r="D90" i="7"/>
  <c r="D116" i="15"/>
  <c r="E101" i="15"/>
  <c r="H100" i="15" s="1"/>
  <c r="I100" i="15" s="1"/>
  <c r="J100" i="15" s="1"/>
  <c r="P42" i="16"/>
  <c r="Q42" i="16" s="1"/>
  <c r="S42" i="16" s="1"/>
  <c r="U42" i="16" s="1"/>
  <c r="AQ42" i="16" s="1"/>
  <c r="AU42" i="16" s="1"/>
  <c r="O43" i="16"/>
  <c r="D121" i="31"/>
  <c r="E106" i="31"/>
  <c r="H105" i="31" s="1"/>
  <c r="I105" i="31" s="1"/>
  <c r="J105" i="31" s="1"/>
  <c r="P43" i="29"/>
  <c r="Q43" i="29" s="1"/>
  <c r="S43" i="29" s="1"/>
  <c r="U43" i="29" s="1"/>
  <c r="AQ43" i="29" s="1"/>
  <c r="AU43" i="29" s="1"/>
  <c r="O44" i="29"/>
  <c r="P58" i="14"/>
  <c r="Q58" i="14" s="1"/>
  <c r="S58" i="14" s="1"/>
  <c r="U58" i="14" s="1"/>
  <c r="AQ58" i="14" s="1"/>
  <c r="AU58" i="14" s="1"/>
  <c r="O59" i="14"/>
  <c r="D111" i="17"/>
  <c r="E96" i="17"/>
  <c r="H95" i="17" s="1"/>
  <c r="I95" i="17" s="1"/>
  <c r="J95" i="17" s="1"/>
  <c r="N46" i="7"/>
  <c r="P45" i="7"/>
  <c r="Q45" i="7" s="1"/>
  <c r="S45" i="7" s="1"/>
  <c r="U45" i="7" s="1"/>
  <c r="AQ45" i="7" s="1"/>
  <c r="AU45" i="7" s="1"/>
  <c r="O46" i="7"/>
  <c r="P59" i="29"/>
  <c r="Q59" i="29" s="1"/>
  <c r="S59" i="29" s="1"/>
  <c r="U59" i="29" s="1"/>
  <c r="AQ59" i="29" s="1"/>
  <c r="AU59" i="29" s="1"/>
  <c r="O60" i="29"/>
  <c r="P27" i="28"/>
  <c r="Q27" i="28" s="1"/>
  <c r="S27" i="28" s="1"/>
  <c r="U27" i="28" s="1"/>
  <c r="AQ27" i="28" s="1"/>
  <c r="AU27" i="28" s="1"/>
  <c r="P42" i="9"/>
  <c r="Q42" i="9" s="1"/>
  <c r="S42" i="9" s="1"/>
  <c r="U42" i="9" s="1"/>
  <c r="AQ42" i="9" s="1"/>
  <c r="AU42" i="9" s="1"/>
  <c r="O43" i="9"/>
  <c r="D108" i="24"/>
  <c r="E93" i="24"/>
  <c r="H92" i="24" s="1"/>
  <c r="I92" i="24" s="1"/>
  <c r="J92" i="24" s="1"/>
  <c r="P58" i="11"/>
  <c r="Q58" i="11" s="1"/>
  <c r="S58" i="11" s="1"/>
  <c r="U58" i="11" s="1"/>
  <c r="AQ58" i="11" s="1"/>
  <c r="AU58" i="11" s="1"/>
  <c r="O59" i="11"/>
  <c r="P59" i="31"/>
  <c r="Q59" i="31" s="1"/>
  <c r="S59" i="31" s="1"/>
  <c r="U59" i="31" s="1"/>
  <c r="AQ59" i="31" s="1"/>
  <c r="AU59" i="31" s="1"/>
  <c r="O60" i="31"/>
  <c r="D116" i="4"/>
  <c r="E101" i="4"/>
  <c r="H100" i="4" s="1"/>
  <c r="I100" i="4" s="1"/>
  <c r="J100" i="4" s="1"/>
  <c r="O43" i="3"/>
  <c r="P27" i="10"/>
  <c r="Q27" i="10" s="1"/>
  <c r="S27" i="10" s="1"/>
  <c r="U27" i="10" s="1"/>
  <c r="AQ27" i="10" s="1"/>
  <c r="AU27" i="10" s="1"/>
  <c r="O28" i="10"/>
  <c r="P44" i="33"/>
  <c r="Q44" i="33" s="1"/>
  <c r="S44" i="33" s="1"/>
  <c r="U44" i="33" s="1"/>
  <c r="AQ44" i="33" s="1"/>
  <c r="AU44" i="33" s="1"/>
  <c r="O74" i="10"/>
  <c r="D97" i="14"/>
  <c r="E82" i="14"/>
  <c r="H81" i="14" s="1"/>
  <c r="I81" i="14" s="1"/>
  <c r="J81" i="14" s="1"/>
  <c r="Q58" i="26"/>
  <c r="S58" i="26" s="1"/>
  <c r="U58" i="26" s="1"/>
  <c r="AQ58" i="26" s="1"/>
  <c r="AU58" i="26" s="1"/>
  <c r="O59" i="26"/>
  <c r="D96" i="18"/>
  <c r="E81" i="18"/>
  <c r="H80" i="18" s="1"/>
  <c r="I80" i="18" s="1"/>
  <c r="J80" i="18" s="1"/>
  <c r="P122" i="25"/>
  <c r="Q122" i="25" s="1"/>
  <c r="S122" i="25" s="1"/>
  <c r="U122" i="25" s="1"/>
  <c r="AT122" i="25" s="1"/>
  <c r="O123" i="25"/>
  <c r="D121" i="8"/>
  <c r="E106" i="8"/>
  <c r="H105" i="8" s="1"/>
  <c r="I105" i="8" s="1"/>
  <c r="J105" i="8" s="1"/>
  <c r="P105" i="8" s="1"/>
  <c r="D100" i="29"/>
  <c r="E85" i="29"/>
  <c r="H84" i="29" s="1"/>
  <c r="I84" i="29" s="1"/>
  <c r="J84" i="29" s="1"/>
  <c r="E96" i="4"/>
  <c r="H95" i="4" s="1"/>
  <c r="I95" i="4" s="1"/>
  <c r="J95" i="4" s="1"/>
  <c r="D111" i="4"/>
  <c r="D123" i="4"/>
  <c r="E108" i="4"/>
  <c r="H107" i="4" s="1"/>
  <c r="I107" i="4" s="1"/>
  <c r="J107" i="4" s="1"/>
  <c r="P27" i="30"/>
  <c r="Q27" i="30" s="1"/>
  <c r="S27" i="30" s="1"/>
  <c r="U27" i="30" s="1"/>
  <c r="AQ27" i="30" s="1"/>
  <c r="AU27" i="30" s="1"/>
  <c r="E83" i="11"/>
  <c r="H82" i="11" s="1"/>
  <c r="I82" i="11" s="1"/>
  <c r="J82" i="11" s="1"/>
  <c r="D98" i="11"/>
  <c r="E113" i="22"/>
  <c r="H112" i="22" s="1"/>
  <c r="I112" i="22" s="1"/>
  <c r="J112" i="22" s="1"/>
  <c r="D128" i="22"/>
  <c r="O90" i="25"/>
  <c r="P28" i="33"/>
  <c r="Q28" i="33" s="1"/>
  <c r="S28" i="33" s="1"/>
  <c r="U28" i="33" s="1"/>
  <c r="AQ28" i="33" s="1"/>
  <c r="AU28" i="33" s="1"/>
  <c r="P28" i="31"/>
  <c r="Q28" i="31" s="1"/>
  <c r="S28" i="31" s="1"/>
  <c r="U28" i="31" s="1"/>
  <c r="AQ28" i="31" s="1"/>
  <c r="AU28" i="31" s="1"/>
  <c r="O29" i="31"/>
  <c r="E77" i="19"/>
  <c r="H76" i="19" s="1"/>
  <c r="I76" i="19" s="1"/>
  <c r="J76" i="19" s="1"/>
  <c r="D92" i="19"/>
  <c r="P59" i="15"/>
  <c r="Q59" i="15" s="1"/>
  <c r="S59" i="15" s="1"/>
  <c r="U59" i="15" s="1"/>
  <c r="AQ59" i="15" s="1"/>
  <c r="AU59" i="15" s="1"/>
  <c r="P73" i="6"/>
  <c r="Q73" i="6" s="1"/>
  <c r="S73" i="6" s="1"/>
  <c r="U73" i="6" s="1"/>
  <c r="AQ73" i="6" s="1"/>
  <c r="AU73" i="6" s="1"/>
  <c r="P73" i="5"/>
  <c r="Q73" i="5" s="1"/>
  <c r="S73" i="5" s="1"/>
  <c r="U73" i="5" s="1"/>
  <c r="AQ73" i="5" s="1"/>
  <c r="AU73" i="5" s="1"/>
  <c r="O74" i="5"/>
  <c r="D111" i="29"/>
  <c r="E96" i="29"/>
  <c r="H95" i="29" s="1"/>
  <c r="I95" i="29" s="1"/>
  <c r="J95" i="29" s="1"/>
  <c r="E83" i="12"/>
  <c r="H82" i="12" s="1"/>
  <c r="I82" i="12" s="1"/>
  <c r="J82" i="12" s="1"/>
  <c r="D98" i="12"/>
  <c r="D108" i="23"/>
  <c r="E93" i="23"/>
  <c r="H92" i="23" s="1"/>
  <c r="I92" i="23" s="1"/>
  <c r="J92" i="23" s="1"/>
  <c r="Q58" i="18"/>
  <c r="S58" i="18" s="1"/>
  <c r="U58" i="18" s="1"/>
  <c r="AQ58" i="18" s="1"/>
  <c r="AU58" i="18" s="1"/>
  <c r="O59" i="18"/>
  <c r="E101" i="13"/>
  <c r="H100" i="13" s="1"/>
  <c r="I100" i="13" s="1"/>
  <c r="J100" i="13" s="1"/>
  <c r="D116" i="13"/>
  <c r="D111" i="33"/>
  <c r="E96" i="33"/>
  <c r="H95" i="33" s="1"/>
  <c r="I95" i="33" s="1"/>
  <c r="J95" i="33" s="1"/>
  <c r="P27" i="11"/>
  <c r="Q27" i="11" s="1"/>
  <c r="S27" i="11" s="1"/>
  <c r="U27" i="11" s="1"/>
  <c r="AQ27" i="11" s="1"/>
  <c r="AU27" i="11" s="1"/>
  <c r="E93" i="28"/>
  <c r="H92" i="28" s="1"/>
  <c r="I92" i="28" s="1"/>
  <c r="J92" i="28" s="1"/>
  <c r="D108" i="28"/>
  <c r="P58" i="10"/>
  <c r="Q58" i="10" s="1"/>
  <c r="S58" i="10" s="1"/>
  <c r="U58" i="10" s="1"/>
  <c r="AQ58" i="10" s="1"/>
  <c r="AU58" i="10" s="1"/>
  <c r="O59" i="10"/>
  <c r="Q73" i="24"/>
  <c r="S73" i="24" s="1"/>
  <c r="U73" i="24" s="1"/>
  <c r="AQ73" i="24" s="1"/>
  <c r="AU73" i="24" s="1"/>
  <c r="O74" i="24"/>
  <c r="P92" i="1"/>
  <c r="Q92" i="1" s="1"/>
  <c r="S92" i="1" s="1"/>
  <c r="U92" i="1" s="1"/>
  <c r="AJ92" i="1" s="1"/>
  <c r="AN92" i="1" s="1"/>
  <c r="S26" i="1"/>
  <c r="U26" i="1" s="1"/>
  <c r="AQ26" i="1" s="1"/>
  <c r="AU26" i="1" s="1"/>
  <c r="D132" i="28"/>
  <c r="E117" i="28"/>
  <c r="H116" i="28" s="1"/>
  <c r="I116" i="28" s="1"/>
  <c r="J116" i="28" s="1"/>
  <c r="E99" i="4"/>
  <c r="H98" i="4" s="1"/>
  <c r="I98" i="4" s="1"/>
  <c r="J98" i="4" s="1"/>
  <c r="D114" i="4"/>
  <c r="S58" i="4"/>
  <c r="U58" i="4" s="1"/>
  <c r="AQ58" i="4" s="1"/>
  <c r="AU58" i="4" s="1"/>
  <c r="Q89" i="8"/>
  <c r="S89" i="8" s="1"/>
  <c r="U89" i="8" s="1"/>
  <c r="AJ89" i="8" s="1"/>
  <c r="AN89" i="8" s="1"/>
  <c r="O90" i="8"/>
  <c r="O27" i="15"/>
  <c r="E82" i="3"/>
  <c r="H81" i="3" s="1"/>
  <c r="I81" i="3" s="1"/>
  <c r="J81" i="3" s="1"/>
  <c r="D97" i="3"/>
  <c r="S58" i="33"/>
  <c r="U58" i="33" s="1"/>
  <c r="AQ58" i="33" s="1"/>
  <c r="AU58" i="33" s="1"/>
  <c r="D94" i="15"/>
  <c r="E79" i="15"/>
  <c r="H78" i="15" s="1"/>
  <c r="I78" i="15" s="1"/>
  <c r="J78" i="15" s="1"/>
  <c r="E91" i="3"/>
  <c r="H90" i="3" s="1"/>
  <c r="I90" i="3" s="1"/>
  <c r="J90" i="3" s="1"/>
  <c r="D106" i="3"/>
  <c r="S59" i="1"/>
  <c r="U59" i="1" s="1"/>
  <c r="AQ59" i="1" s="1"/>
  <c r="AU59" i="1" s="1"/>
  <c r="E99" i="13"/>
  <c r="H98" i="13" s="1"/>
  <c r="I98" i="13" s="1"/>
  <c r="J98" i="13" s="1"/>
  <c r="D114" i="13"/>
  <c r="D126" i="6"/>
  <c r="E111" i="6"/>
  <c r="H110" i="6" s="1"/>
  <c r="I110" i="6" s="1"/>
  <c r="J110" i="6" s="1"/>
  <c r="E101" i="16"/>
  <c r="H100" i="16" s="1"/>
  <c r="I100" i="16" s="1"/>
  <c r="J100" i="16" s="1"/>
  <c r="D116" i="16"/>
  <c r="D132" i="18"/>
  <c r="E117" i="18"/>
  <c r="H116" i="18" s="1"/>
  <c r="I116" i="18" s="1"/>
  <c r="J116" i="18" s="1"/>
  <c r="D113" i="9"/>
  <c r="E98" i="9"/>
  <c r="H97" i="9" s="1"/>
  <c r="I97" i="9" s="1"/>
  <c r="J97" i="9" s="1"/>
  <c r="D122" i="4"/>
  <c r="E107" i="4"/>
  <c r="H106" i="4" s="1"/>
  <c r="I106" i="4" s="1"/>
  <c r="J106" i="4" s="1"/>
  <c r="D112" i="10"/>
  <c r="E97" i="10"/>
  <c r="H96" i="10" s="1"/>
  <c r="I96" i="10" s="1"/>
  <c r="J96" i="10" s="1"/>
  <c r="P73" i="13"/>
  <c r="Q73" i="13" s="1"/>
  <c r="S73" i="13" s="1"/>
  <c r="U73" i="13" s="1"/>
  <c r="AQ73" i="13" s="1"/>
  <c r="AU73" i="13" s="1"/>
  <c r="O74" i="13"/>
  <c r="O27" i="13"/>
  <c r="E76" i="16"/>
  <c r="H75" i="16" s="1"/>
  <c r="I75" i="16" s="1"/>
  <c r="J75" i="16" s="1"/>
  <c r="D91" i="16"/>
  <c r="O122" i="1"/>
  <c r="E93" i="10"/>
  <c r="H92" i="10" s="1"/>
  <c r="I92" i="10" s="1"/>
  <c r="J92" i="10" s="1"/>
  <c r="D108" i="10"/>
  <c r="D130" i="19"/>
  <c r="E115" i="19"/>
  <c r="H114" i="19" s="1"/>
  <c r="I114" i="19" s="1"/>
  <c r="J114" i="19" s="1"/>
  <c r="D123" i="11"/>
  <c r="E108" i="11"/>
  <c r="H107" i="11" s="1"/>
  <c r="I107" i="11" s="1"/>
  <c r="J107" i="11" s="1"/>
  <c r="S44" i="10"/>
  <c r="U44" i="10" s="1"/>
  <c r="AQ44" i="10" s="1"/>
  <c r="AU44" i="10" s="1"/>
  <c r="D110" i="24"/>
  <c r="E95" i="24"/>
  <c r="H94" i="24" s="1"/>
  <c r="I94" i="24" s="1"/>
  <c r="J94" i="24" s="1"/>
  <c r="E77" i="20"/>
  <c r="H76" i="20" s="1"/>
  <c r="I76" i="20" s="1"/>
  <c r="J76" i="20" s="1"/>
  <c r="D92" i="20"/>
  <c r="Q73" i="21"/>
  <c r="S73" i="21" s="1"/>
  <c r="U73" i="21" s="1"/>
  <c r="AQ73" i="21" s="1"/>
  <c r="AU73" i="21" s="1"/>
  <c r="O74" i="21"/>
  <c r="D113" i="18"/>
  <c r="E98" i="18"/>
  <c r="H97" i="18" s="1"/>
  <c r="I97" i="18" s="1"/>
  <c r="J97" i="18" s="1"/>
  <c r="E109" i="31"/>
  <c r="H108" i="31" s="1"/>
  <c r="I108" i="31" s="1"/>
  <c r="J108" i="31" s="1"/>
  <c r="D124" i="31"/>
  <c r="BA121" i="25"/>
  <c r="D105" i="12"/>
  <c r="E90" i="12"/>
  <c r="H89" i="12" s="1"/>
  <c r="I89" i="12" s="1"/>
  <c r="J89" i="12" s="1"/>
  <c r="P89" i="12" s="1"/>
  <c r="D108" i="21"/>
  <c r="E93" i="21"/>
  <c r="H92" i="21" s="1"/>
  <c r="I92" i="21" s="1"/>
  <c r="J92" i="21" s="1"/>
  <c r="P28" i="12"/>
  <c r="Q28" i="12" s="1"/>
  <c r="S28" i="12" s="1"/>
  <c r="U28" i="12" s="1"/>
  <c r="AQ28" i="12" s="1"/>
  <c r="AU28" i="12" s="1"/>
  <c r="O29" i="12"/>
  <c r="D125" i="23"/>
  <c r="E110" i="23"/>
  <c r="H109" i="23" s="1"/>
  <c r="I109" i="23" s="1"/>
  <c r="J109" i="23" s="1"/>
  <c r="E77" i="26"/>
  <c r="H76" i="26" s="1"/>
  <c r="I76" i="26" s="1"/>
  <c r="J76" i="26" s="1"/>
  <c r="D92" i="26"/>
  <c r="D106" i="26"/>
  <c r="E91" i="26"/>
  <c r="H90" i="26" s="1"/>
  <c r="I90" i="26" s="1"/>
  <c r="J90" i="26" s="1"/>
  <c r="D94" i="20"/>
  <c r="E79" i="20"/>
  <c r="H78" i="20" s="1"/>
  <c r="I78" i="20" s="1"/>
  <c r="J78" i="20" s="1"/>
  <c r="E94" i="24"/>
  <c r="H93" i="24" s="1"/>
  <c r="I93" i="24" s="1"/>
  <c r="J93" i="24" s="1"/>
  <c r="D109" i="24"/>
  <c r="E92" i="27"/>
  <c r="H91" i="27" s="1"/>
  <c r="I91" i="27" s="1"/>
  <c r="J91" i="27" s="1"/>
  <c r="D107" i="27"/>
  <c r="P58" i="25"/>
  <c r="Q58" i="25" s="1"/>
  <c r="S58" i="25" s="1"/>
  <c r="U58" i="25" s="1"/>
  <c r="AQ58" i="25" s="1"/>
  <c r="AU58" i="25" s="1"/>
  <c r="P45" i="20"/>
  <c r="Q45" i="20" s="1"/>
  <c r="S45" i="20" s="1"/>
  <c r="U45" i="20" s="1"/>
  <c r="AQ45" i="20" s="1"/>
  <c r="AU45" i="20" s="1"/>
  <c r="N46" i="20"/>
  <c r="P27" i="24"/>
  <c r="Q27" i="24" s="1"/>
  <c r="S27" i="24" s="1"/>
  <c r="U27" i="24" s="1"/>
  <c r="AQ27" i="24" s="1"/>
  <c r="AU27" i="24" s="1"/>
  <c r="E91" i="24"/>
  <c r="H90" i="24" s="1"/>
  <c r="I90" i="24" s="1"/>
  <c r="J90" i="24" s="1"/>
  <c r="D106" i="24"/>
  <c r="D129" i="24"/>
  <c r="E114" i="24"/>
  <c r="H113" i="24" s="1"/>
  <c r="I113" i="24" s="1"/>
  <c r="J113" i="24" s="1"/>
  <c r="E114" i="21"/>
  <c r="H113" i="21" s="1"/>
  <c r="I113" i="21" s="1"/>
  <c r="J113" i="21" s="1"/>
  <c r="D129" i="21"/>
  <c r="E101" i="12"/>
  <c r="H100" i="12" s="1"/>
  <c r="I100" i="12" s="1"/>
  <c r="J100" i="12" s="1"/>
  <c r="D116" i="12"/>
  <c r="E99" i="28"/>
  <c r="H98" i="28" s="1"/>
  <c r="I98" i="28" s="1"/>
  <c r="J98" i="28" s="1"/>
  <c r="D114" i="28"/>
  <c r="D113" i="30"/>
  <c r="E98" i="30"/>
  <c r="H97" i="30" s="1"/>
  <c r="I97" i="30" s="1"/>
  <c r="J97" i="30" s="1"/>
  <c r="D110" i="5"/>
  <c r="E95" i="5"/>
  <c r="H94" i="5" s="1"/>
  <c r="I94" i="5" s="1"/>
  <c r="J94" i="5" s="1"/>
  <c r="E94" i="5"/>
  <c r="H93" i="5" s="1"/>
  <c r="I93" i="5" s="1"/>
  <c r="J93" i="5" s="1"/>
  <c r="D109" i="5"/>
  <c r="D95" i="30"/>
  <c r="E80" i="30"/>
  <c r="H79" i="30" s="1"/>
  <c r="I79" i="30" s="1"/>
  <c r="J79" i="30" s="1"/>
  <c r="E100" i="6"/>
  <c r="H99" i="6" s="1"/>
  <c r="I99" i="6" s="1"/>
  <c r="J99" i="6" s="1"/>
  <c r="D115" i="6"/>
  <c r="S58" i="7"/>
  <c r="U58" i="7" s="1"/>
  <c r="AQ58" i="7" s="1"/>
  <c r="AU58" i="7" s="1"/>
  <c r="S59" i="5"/>
  <c r="U59" i="5" s="1"/>
  <c r="AQ59" i="5" s="1"/>
  <c r="AU59" i="5" s="1"/>
  <c r="O29" i="8"/>
  <c r="D114" i="29"/>
  <c r="E99" i="29"/>
  <c r="H98" i="29" s="1"/>
  <c r="I98" i="29" s="1"/>
  <c r="J98" i="29" s="1"/>
  <c r="E98" i="28"/>
  <c r="H97" i="28" s="1"/>
  <c r="I97" i="28" s="1"/>
  <c r="J97" i="28" s="1"/>
  <c r="D113" i="28"/>
  <c r="E107" i="6"/>
  <c r="H106" i="6" s="1"/>
  <c r="I106" i="6" s="1"/>
  <c r="J106" i="6" s="1"/>
  <c r="D122" i="6"/>
  <c r="E92" i="12"/>
  <c r="H91" i="12" s="1"/>
  <c r="I91" i="12" s="1"/>
  <c r="J91" i="12" s="1"/>
  <c r="D107" i="12"/>
  <c r="E93" i="16"/>
  <c r="H92" i="16" s="1"/>
  <c r="I92" i="16" s="1"/>
  <c r="J92" i="16" s="1"/>
  <c r="D108" i="16"/>
  <c r="D114" i="14"/>
  <c r="E99" i="14"/>
  <c r="H98" i="14" s="1"/>
  <c r="I98" i="14" s="1"/>
  <c r="J98" i="14" s="1"/>
  <c r="P59" i="12"/>
  <c r="E93" i="17"/>
  <c r="H92" i="17" s="1"/>
  <c r="I92" i="17" s="1"/>
  <c r="J92" i="17" s="1"/>
  <c r="D108" i="17"/>
  <c r="O59" i="3"/>
  <c r="E92" i="31"/>
  <c r="H91" i="31" s="1"/>
  <c r="I91" i="31" s="1"/>
  <c r="J91" i="31" s="1"/>
  <c r="D107" i="31"/>
  <c r="E81" i="21"/>
  <c r="H80" i="21" s="1"/>
  <c r="I80" i="21" s="1"/>
  <c r="J80" i="21" s="1"/>
  <c r="D96" i="21"/>
  <c r="S74" i="27"/>
  <c r="U74" i="27" s="1"/>
  <c r="AQ74" i="27" s="1"/>
  <c r="AU74" i="27" s="1"/>
  <c r="D116" i="26"/>
  <c r="E101" i="26"/>
  <c r="H100" i="26" s="1"/>
  <c r="I100" i="26" s="1"/>
  <c r="J100" i="26" s="1"/>
  <c r="S44" i="20"/>
  <c r="U44" i="20" s="1"/>
  <c r="AQ44" i="20" s="1"/>
  <c r="AU44" i="20" s="1"/>
  <c r="S89" i="27"/>
  <c r="U89" i="27" s="1"/>
  <c r="AJ89" i="27" s="1"/>
  <c r="AN89" i="27" s="1"/>
  <c r="E94" i="20"/>
  <c r="H93" i="20" s="1"/>
  <c r="I93" i="20" s="1"/>
  <c r="J93" i="20" s="1"/>
  <c r="D109" i="20"/>
  <c r="P105" i="31"/>
  <c r="Q105" i="31" s="1"/>
  <c r="S105" i="31" s="1"/>
  <c r="U105" i="31" s="1"/>
  <c r="AT105" i="31" s="1"/>
  <c r="AX105" i="31" s="1"/>
  <c r="O106" i="31"/>
  <c r="P43" i="26"/>
  <c r="Q43" i="26" s="1"/>
  <c r="S43" i="26" s="1"/>
  <c r="U43" i="26" s="1"/>
  <c r="AQ43" i="26" s="1"/>
  <c r="AU43" i="26" s="1"/>
  <c r="O44" i="26"/>
  <c r="E113" i="31"/>
  <c r="H112" i="31" s="1"/>
  <c r="I112" i="31" s="1"/>
  <c r="J112" i="31" s="1"/>
  <c r="D128" i="31"/>
  <c r="P137" i="25"/>
  <c r="Q137" i="25" s="1"/>
  <c r="S137" i="25" s="1"/>
  <c r="U137" i="25" s="1"/>
  <c r="AT137" i="25" s="1"/>
  <c r="AX137" i="25" s="1"/>
  <c r="O138" i="25"/>
  <c r="D111" i="27"/>
  <c r="E96" i="27"/>
  <c r="H95" i="27" s="1"/>
  <c r="I95" i="27" s="1"/>
  <c r="J95" i="27" s="1"/>
  <c r="D110" i="22"/>
  <c r="E95" i="22"/>
  <c r="H94" i="22" s="1"/>
  <c r="I94" i="22" s="1"/>
  <c r="J94" i="22" s="1"/>
  <c r="E74" i="18"/>
  <c r="H73" i="18" s="1"/>
  <c r="I73" i="18" s="1"/>
  <c r="J73" i="18" s="1"/>
  <c r="D89" i="18"/>
  <c r="E91" i="20"/>
  <c r="H90" i="20" s="1"/>
  <c r="I90" i="20" s="1"/>
  <c r="J90" i="20" s="1"/>
  <c r="D106" i="20"/>
  <c r="O106" i="25"/>
  <c r="E92" i="21"/>
  <c r="H91" i="21" s="1"/>
  <c r="I91" i="21" s="1"/>
  <c r="J91" i="21" s="1"/>
  <c r="D107" i="21"/>
  <c r="S42" i="30"/>
  <c r="U42" i="30" s="1"/>
  <c r="AQ42" i="30" s="1"/>
  <c r="AU42" i="30" s="1"/>
  <c r="E106" i="6"/>
  <c r="H105" i="6" s="1"/>
  <c r="I105" i="6" s="1"/>
  <c r="J105" i="6" s="1"/>
  <c r="P105" i="6" s="1"/>
  <c r="D121" i="6"/>
  <c r="S106" i="1"/>
  <c r="U106" i="1" s="1"/>
  <c r="AT106" i="1" s="1"/>
  <c r="AX106" i="1" s="1"/>
  <c r="P73" i="15"/>
  <c r="Q73" i="15" s="1"/>
  <c r="S73" i="15" s="1"/>
  <c r="U73" i="15" s="1"/>
  <c r="AQ73" i="15" s="1"/>
  <c r="AU73" i="15" s="1"/>
  <c r="D115" i="7"/>
  <c r="E100" i="7"/>
  <c r="H99" i="7" s="1"/>
  <c r="I99" i="7" s="1"/>
  <c r="J99" i="7" s="1"/>
  <c r="P74" i="8"/>
  <c r="Q74" i="8" s="1"/>
  <c r="S74" i="8" s="1"/>
  <c r="U74" i="8" s="1"/>
  <c r="AQ74" i="8" s="1"/>
  <c r="AU74" i="8" s="1"/>
  <c r="O75" i="8"/>
  <c r="D131" i="5"/>
  <c r="E116" i="5"/>
  <c r="H115" i="5" s="1"/>
  <c r="I115" i="5" s="1"/>
  <c r="J115" i="5" s="1"/>
  <c r="O61" i="7"/>
  <c r="D113" i="29"/>
  <c r="E98" i="29"/>
  <c r="H97" i="29" s="1"/>
  <c r="I97" i="29" s="1"/>
  <c r="J97" i="29" s="1"/>
  <c r="O45" i="28"/>
  <c r="E99" i="2"/>
  <c r="H98" i="2" s="1"/>
  <c r="I98" i="2" s="1"/>
  <c r="J98" i="2" s="1"/>
  <c r="D114" i="2"/>
  <c r="O27" i="4"/>
  <c r="E96" i="15"/>
  <c r="H95" i="15" s="1"/>
  <c r="I95" i="15" s="1"/>
  <c r="J95" i="15" s="1"/>
  <c r="D111" i="15"/>
  <c r="P42" i="12"/>
  <c r="Q42" i="12" s="1"/>
  <c r="S42" i="12" s="1"/>
  <c r="U42" i="12" s="1"/>
  <c r="AQ42" i="12" s="1"/>
  <c r="AU42" i="12" s="1"/>
  <c r="O43" i="12"/>
  <c r="P26" i="9"/>
  <c r="Q26" i="9" s="1"/>
  <c r="S26" i="9" s="1"/>
  <c r="U26" i="9" s="1"/>
  <c r="AQ26" i="9" s="1"/>
  <c r="AU26" i="9" s="1"/>
  <c r="O27" i="9"/>
  <c r="P29" i="16"/>
  <c r="Q29" i="16" s="1"/>
  <c r="S29" i="16" s="1"/>
  <c r="U29" i="16" s="1"/>
  <c r="AQ29" i="16" s="1"/>
  <c r="AU29" i="16" s="1"/>
  <c r="D112" i="13"/>
  <c r="E97" i="13"/>
  <c r="H96" i="13" s="1"/>
  <c r="I96" i="13" s="1"/>
  <c r="J96" i="13" s="1"/>
  <c r="D106" i="16"/>
  <c r="E91" i="16"/>
  <c r="H90" i="16" s="1"/>
  <c r="I90" i="16" s="1"/>
  <c r="J90" i="16" s="1"/>
  <c r="D112" i="16"/>
  <c r="E97" i="16"/>
  <c r="H96" i="16" s="1"/>
  <c r="I96" i="16" s="1"/>
  <c r="J96" i="16" s="1"/>
  <c r="E100" i="27"/>
  <c r="H99" i="27" s="1"/>
  <c r="I99" i="27" s="1"/>
  <c r="J99" i="27" s="1"/>
  <c r="D115" i="27"/>
  <c r="E78" i="19"/>
  <c r="H77" i="19" s="1"/>
  <c r="I77" i="19" s="1"/>
  <c r="J77" i="19" s="1"/>
  <c r="D93" i="19"/>
  <c r="E101" i="31"/>
  <c r="H100" i="31" s="1"/>
  <c r="I100" i="31" s="1"/>
  <c r="J100" i="31" s="1"/>
  <c r="D116" i="31"/>
  <c r="D107" i="22"/>
  <c r="E92" i="22"/>
  <c r="H91" i="22" s="1"/>
  <c r="I91" i="22" s="1"/>
  <c r="J91" i="22" s="1"/>
  <c r="E78" i="25"/>
  <c r="H77" i="25" s="1"/>
  <c r="I77" i="25" s="1"/>
  <c r="J77" i="25" s="1"/>
  <c r="D93" i="25"/>
  <c r="E94" i="25" s="1"/>
  <c r="H93" i="25" s="1"/>
  <c r="I93" i="25" s="1"/>
  <c r="J93" i="25" s="1"/>
  <c r="D142" i="31"/>
  <c r="E143" i="31" s="1"/>
  <c r="H142" i="31" s="1"/>
  <c r="I142" i="31" s="1"/>
  <c r="J142" i="31" s="1"/>
  <c r="E128" i="31"/>
  <c r="H127" i="31" s="1"/>
  <c r="I127" i="31" s="1"/>
  <c r="J127" i="31" s="1"/>
  <c r="D97" i="27"/>
  <c r="E82" i="27"/>
  <c r="H81" i="27" s="1"/>
  <c r="I81" i="27" s="1"/>
  <c r="J81" i="27" s="1"/>
  <c r="P73" i="31"/>
  <c r="Q73" i="31" s="1"/>
  <c r="S73" i="31" s="1"/>
  <c r="U73" i="31" s="1"/>
  <c r="AQ73" i="31" s="1"/>
  <c r="AU73" i="31" s="1"/>
  <c r="S42" i="25"/>
  <c r="U42" i="25" s="1"/>
  <c r="AQ42" i="25" s="1"/>
  <c r="AU42" i="25" s="1"/>
  <c r="D100" i="5"/>
  <c r="E85" i="5"/>
  <c r="H84" i="5" s="1"/>
  <c r="I84" i="5" s="1"/>
  <c r="J84" i="5" s="1"/>
  <c r="D136" i="9"/>
  <c r="E137" i="9" s="1"/>
  <c r="H136" i="9" s="1"/>
  <c r="I136" i="9" s="1"/>
  <c r="J136" i="9" s="1"/>
  <c r="P136" i="9" s="1"/>
  <c r="E122" i="9"/>
  <c r="H121" i="9" s="1"/>
  <c r="I121" i="9" s="1"/>
  <c r="J121" i="9" s="1"/>
  <c r="P121" i="9" s="1"/>
  <c r="D99" i="33"/>
  <c r="E84" i="33"/>
  <c r="H83" i="33" s="1"/>
  <c r="I83" i="33" s="1"/>
  <c r="J83" i="33" s="1"/>
  <c r="E97" i="30"/>
  <c r="H96" i="30" s="1"/>
  <c r="I96" i="30" s="1"/>
  <c r="J96" i="30" s="1"/>
  <c r="D112" i="30"/>
  <c r="O107" i="1"/>
  <c r="D92" i="29"/>
  <c r="E77" i="29"/>
  <c r="H76" i="29" s="1"/>
  <c r="I76" i="29" s="1"/>
  <c r="J76" i="29" s="1"/>
  <c r="O59" i="28"/>
  <c r="S58" i="30"/>
  <c r="U58" i="30" s="1"/>
  <c r="AQ58" i="30" s="1"/>
  <c r="AU58" i="30" s="1"/>
  <c r="D113" i="12"/>
  <c r="E98" i="12"/>
  <c r="H97" i="12" s="1"/>
  <c r="I97" i="12" s="1"/>
  <c r="J97" i="12" s="1"/>
  <c r="S60" i="1"/>
  <c r="U60" i="1" s="1"/>
  <c r="AQ60" i="1" s="1"/>
  <c r="AU60" i="1" s="1"/>
  <c r="E77" i="33"/>
  <c r="H76" i="33" s="1"/>
  <c r="I76" i="33" s="1"/>
  <c r="J76" i="33" s="1"/>
  <c r="D92" i="33"/>
  <c r="D110" i="7"/>
  <c r="E95" i="7"/>
  <c r="H94" i="7" s="1"/>
  <c r="I94" i="7" s="1"/>
  <c r="J94" i="7" s="1"/>
  <c r="O59" i="4"/>
  <c r="D124" i="5"/>
  <c r="E109" i="5"/>
  <c r="H108" i="5" s="1"/>
  <c r="I108" i="5" s="1"/>
  <c r="J108" i="5" s="1"/>
  <c r="E76" i="8"/>
  <c r="H75" i="8" s="1"/>
  <c r="I75" i="8" s="1"/>
  <c r="J75" i="8" s="1"/>
  <c r="D91" i="8"/>
  <c r="S58" i="9"/>
  <c r="U58" i="9" s="1"/>
  <c r="AQ58" i="9" s="1"/>
  <c r="AU58" i="9" s="1"/>
  <c r="P42" i="11"/>
  <c r="Q42" i="11" s="1"/>
  <c r="S42" i="11" s="1"/>
  <c r="U42" i="11" s="1"/>
  <c r="AQ42" i="11" s="1"/>
  <c r="AU42" i="11" s="1"/>
  <c r="D90" i="10"/>
  <c r="E75" i="10"/>
  <c r="H74" i="10" s="1"/>
  <c r="I74" i="10" s="1"/>
  <c r="J74" i="10" s="1"/>
  <c r="S26" i="8"/>
  <c r="U26" i="8" s="1"/>
  <c r="AQ26" i="8" s="1"/>
  <c r="AU26" i="8" s="1"/>
  <c r="E76" i="13"/>
  <c r="H75" i="13" s="1"/>
  <c r="I75" i="13" s="1"/>
  <c r="J75" i="13" s="1"/>
  <c r="D91" i="13"/>
  <c r="O90" i="2"/>
  <c r="P58" i="16"/>
  <c r="Q58" i="16" s="1"/>
  <c r="S58" i="16" s="1"/>
  <c r="U58" i="16" s="1"/>
  <c r="AQ58" i="16" s="1"/>
  <c r="AU58" i="16" s="1"/>
  <c r="O59" i="16"/>
  <c r="E77" i="11"/>
  <c r="H76" i="11" s="1"/>
  <c r="I76" i="11" s="1"/>
  <c r="J76" i="11" s="1"/>
  <c r="D92" i="11"/>
  <c r="E94" i="18"/>
  <c r="H93" i="18" s="1"/>
  <c r="I93" i="18" s="1"/>
  <c r="J93" i="18" s="1"/>
  <c r="D109" i="18"/>
  <c r="O90" i="9"/>
  <c r="E91" i="14"/>
  <c r="H90" i="14" s="1"/>
  <c r="I90" i="14" s="1"/>
  <c r="J90" i="14" s="1"/>
  <c r="D106" i="14"/>
  <c r="E94" i="17"/>
  <c r="H93" i="17" s="1"/>
  <c r="I93" i="17" s="1"/>
  <c r="J93" i="17" s="1"/>
  <c r="D109" i="17"/>
  <c r="O43" i="13"/>
  <c r="P29" i="27"/>
  <c r="Q29" i="27" s="1"/>
  <c r="S29" i="27" s="1"/>
  <c r="U29" i="27" s="1"/>
  <c r="AQ29" i="27" s="1"/>
  <c r="AU29" i="27" s="1"/>
  <c r="N30" i="27"/>
  <c r="O30" i="27" s="1"/>
  <c r="D110" i="31"/>
  <c r="E95" i="31"/>
  <c r="H94" i="31" s="1"/>
  <c r="I94" i="31" s="1"/>
  <c r="J94" i="31" s="1"/>
  <c r="O46" i="20"/>
  <c r="P73" i="18"/>
  <c r="Q73" i="18" s="1"/>
  <c r="S73" i="18" s="1"/>
  <c r="U73" i="18" s="1"/>
  <c r="AQ73" i="18" s="1"/>
  <c r="AU73" i="18" s="1"/>
  <c r="O74" i="18"/>
  <c r="O90" i="27"/>
  <c r="D111" i="23"/>
  <c r="E96" i="23"/>
  <c r="H95" i="23" s="1"/>
  <c r="I95" i="23" s="1"/>
  <c r="J95" i="23" s="1"/>
  <c r="D141" i="19"/>
  <c r="E142" i="19" s="1"/>
  <c r="H141" i="19" s="1"/>
  <c r="I141" i="19" s="1"/>
  <c r="J141" i="19" s="1"/>
  <c r="E127" i="19"/>
  <c r="H126" i="19" s="1"/>
  <c r="I126" i="19" s="1"/>
  <c r="J126" i="19" s="1"/>
  <c r="E100" i="19"/>
  <c r="H99" i="19" s="1"/>
  <c r="I99" i="19" s="1"/>
  <c r="J99" i="19" s="1"/>
  <c r="D115" i="19"/>
  <c r="P89" i="21"/>
  <c r="D125" i="28"/>
  <c r="E110" i="28"/>
  <c r="H109" i="28" s="1"/>
  <c r="I109" i="28" s="1"/>
  <c r="J109" i="28" s="1"/>
  <c r="P43" i="2"/>
  <c r="Q43" i="2" s="1"/>
  <c r="S43" i="2" s="1"/>
  <c r="U43" i="2" s="1"/>
  <c r="AQ43" i="2" s="1"/>
  <c r="AU43" i="2" s="1"/>
  <c r="O44" i="2"/>
  <c r="E95" i="8"/>
  <c r="H94" i="8" s="1"/>
  <c r="I94" i="8" s="1"/>
  <c r="J94" i="8" s="1"/>
  <c r="D110" i="8"/>
  <c r="D98" i="7"/>
  <c r="E83" i="7"/>
  <c r="H82" i="7" s="1"/>
  <c r="I82" i="7" s="1"/>
  <c r="J82" i="7" s="1"/>
  <c r="E115" i="33"/>
  <c r="H114" i="33" s="1"/>
  <c r="I114" i="33" s="1"/>
  <c r="J114" i="33" s="1"/>
  <c r="D130" i="33"/>
  <c r="D116" i="33"/>
  <c r="E101" i="33"/>
  <c r="H100" i="33" s="1"/>
  <c r="I100" i="33" s="1"/>
  <c r="J100" i="33" s="1"/>
  <c r="D131" i="15"/>
  <c r="E116" i="15"/>
  <c r="H115" i="15" s="1"/>
  <c r="I115" i="15" s="1"/>
  <c r="J115" i="15" s="1"/>
  <c r="E92" i="29"/>
  <c r="H91" i="29" s="1"/>
  <c r="I91" i="29" s="1"/>
  <c r="J91" i="29" s="1"/>
  <c r="D107" i="29"/>
  <c r="P44" i="1"/>
  <c r="Q44" i="1" s="1"/>
  <c r="S44" i="1" s="1"/>
  <c r="U44" i="1" s="1"/>
  <c r="AQ44" i="1" s="1"/>
  <c r="AU44" i="1" s="1"/>
  <c r="E74" i="16"/>
  <c r="H73" i="16" s="1"/>
  <c r="I73" i="16" s="1"/>
  <c r="J73" i="16" s="1"/>
  <c r="D89" i="16"/>
  <c r="D94" i="16"/>
  <c r="E79" i="16"/>
  <c r="H78" i="16" s="1"/>
  <c r="I78" i="16" s="1"/>
  <c r="J78" i="16" s="1"/>
  <c r="D110" i="12"/>
  <c r="E95" i="12"/>
  <c r="H94" i="12" s="1"/>
  <c r="I94" i="12" s="1"/>
  <c r="J94" i="12" s="1"/>
  <c r="D106" i="17"/>
  <c r="E91" i="17"/>
  <c r="H90" i="17" s="1"/>
  <c r="I90" i="17" s="1"/>
  <c r="J90" i="17" s="1"/>
  <c r="E74" i="11"/>
  <c r="H73" i="11" s="1"/>
  <c r="I73" i="11" s="1"/>
  <c r="J73" i="11" s="1"/>
  <c r="D89" i="11"/>
  <c r="E128" i="13"/>
  <c r="H127" i="13" s="1"/>
  <c r="I127" i="13" s="1"/>
  <c r="J127" i="13" s="1"/>
  <c r="D142" i="13"/>
  <c r="E143" i="13" s="1"/>
  <c r="H142" i="13" s="1"/>
  <c r="I142" i="13" s="1"/>
  <c r="J142" i="13" s="1"/>
  <c r="D95" i="9"/>
  <c r="E80" i="9"/>
  <c r="H79" i="9" s="1"/>
  <c r="I79" i="9" s="1"/>
  <c r="J79" i="9" s="1"/>
  <c r="D110" i="9"/>
  <c r="E95" i="9"/>
  <c r="H94" i="9" s="1"/>
  <c r="I94" i="9" s="1"/>
  <c r="J94" i="9" s="1"/>
  <c r="D99" i="11"/>
  <c r="E84" i="11"/>
  <c r="H83" i="11" s="1"/>
  <c r="I83" i="11" s="1"/>
  <c r="J83" i="11" s="1"/>
  <c r="P58" i="17"/>
  <c r="D129" i="20"/>
  <c r="E114" i="20"/>
  <c r="H113" i="20" s="1"/>
  <c r="I113" i="20" s="1"/>
  <c r="J113" i="20" s="1"/>
  <c r="D108" i="27"/>
  <c r="E93" i="27"/>
  <c r="H92" i="27" s="1"/>
  <c r="I92" i="27" s="1"/>
  <c r="J92" i="27" s="1"/>
  <c r="Q89" i="22"/>
  <c r="S89" i="22" s="1"/>
  <c r="U89" i="22" s="1"/>
  <c r="AJ89" i="22" s="1"/>
  <c r="AN89" i="22" s="1"/>
  <c r="O90" i="22"/>
  <c r="P58" i="8"/>
  <c r="Q58" i="8" s="1"/>
  <c r="S58" i="8" s="1"/>
  <c r="U58" i="8" s="1"/>
  <c r="AQ58" i="8" s="1"/>
  <c r="AU58" i="8" s="1"/>
  <c r="O59" i="8"/>
  <c r="D93" i="21"/>
  <c r="E78" i="21"/>
  <c r="H77" i="21" s="1"/>
  <c r="I77" i="21" s="1"/>
  <c r="J77" i="21" s="1"/>
  <c r="D107" i="23"/>
  <c r="E92" i="23"/>
  <c r="H91" i="23" s="1"/>
  <c r="I91" i="23" s="1"/>
  <c r="J91" i="23" s="1"/>
  <c r="O43" i="23"/>
  <c r="E77" i="18"/>
  <c r="H76" i="18" s="1"/>
  <c r="I76" i="18" s="1"/>
  <c r="J76" i="18" s="1"/>
  <c r="D92" i="18"/>
  <c r="P43" i="31"/>
  <c r="Q43" i="31" s="1"/>
  <c r="S43" i="31" s="1"/>
  <c r="U43" i="31" s="1"/>
  <c r="AQ43" i="31" s="1"/>
  <c r="AU43" i="31" s="1"/>
  <c r="E107" i="30"/>
  <c r="H106" i="30" s="1"/>
  <c r="I106" i="30" s="1"/>
  <c r="J106" i="30" s="1"/>
  <c r="D122" i="30"/>
  <c r="D136" i="5"/>
  <c r="E137" i="5" s="1"/>
  <c r="H136" i="5" s="1"/>
  <c r="I136" i="5" s="1"/>
  <c r="J136" i="5" s="1"/>
  <c r="P136" i="5" s="1"/>
  <c r="E122" i="5"/>
  <c r="H121" i="5" s="1"/>
  <c r="I121" i="5" s="1"/>
  <c r="J121" i="5" s="1"/>
  <c r="P121" i="5" s="1"/>
  <c r="P61" i="1"/>
  <c r="Q61" i="1" s="1"/>
  <c r="S61" i="1" s="1"/>
  <c r="U61" i="1" s="1"/>
  <c r="AQ61" i="1" s="1"/>
  <c r="AU61" i="1" s="1"/>
  <c r="N62" i="1"/>
  <c r="D110" i="30"/>
  <c r="E95" i="30"/>
  <c r="H94" i="30" s="1"/>
  <c r="I94" i="30" s="1"/>
  <c r="J94" i="30" s="1"/>
  <c r="P26" i="7"/>
  <c r="Q26" i="7" s="1"/>
  <c r="S26" i="7" s="1"/>
  <c r="U26" i="7" s="1"/>
  <c r="AQ26" i="7" s="1"/>
  <c r="AU26" i="7" s="1"/>
  <c r="O27" i="7"/>
  <c r="E128" i="2"/>
  <c r="H127" i="2" s="1"/>
  <c r="I127" i="2" s="1"/>
  <c r="J127" i="2" s="1"/>
  <c r="D142" i="2"/>
  <c r="E143" i="2" s="1"/>
  <c r="H142" i="2" s="1"/>
  <c r="I142" i="2" s="1"/>
  <c r="J142" i="2" s="1"/>
  <c r="D112" i="7"/>
  <c r="E97" i="7"/>
  <c r="H96" i="7" s="1"/>
  <c r="I96" i="7" s="1"/>
  <c r="J96" i="7" s="1"/>
  <c r="D110" i="3"/>
  <c r="E95" i="3"/>
  <c r="H94" i="3" s="1"/>
  <c r="I94" i="3" s="1"/>
  <c r="J94" i="3" s="1"/>
  <c r="E127" i="2"/>
  <c r="H126" i="2" s="1"/>
  <c r="I126" i="2" s="1"/>
  <c r="J126" i="2" s="1"/>
  <c r="D141" i="2"/>
  <c r="E142" i="2" s="1"/>
  <c r="H141" i="2" s="1"/>
  <c r="I141" i="2" s="1"/>
  <c r="J141" i="2" s="1"/>
  <c r="E97" i="8"/>
  <c r="H96" i="8" s="1"/>
  <c r="I96" i="8" s="1"/>
  <c r="J96" i="8" s="1"/>
  <c r="D112" i="8"/>
  <c r="D123" i="6"/>
  <c r="E108" i="6"/>
  <c r="H107" i="6" s="1"/>
  <c r="I107" i="6" s="1"/>
  <c r="J107" i="6" s="1"/>
  <c r="O60" i="5"/>
  <c r="D125" i="8"/>
  <c r="E110" i="8"/>
  <c r="H109" i="8" s="1"/>
  <c r="I109" i="8" s="1"/>
  <c r="J109" i="8" s="1"/>
  <c r="E90" i="10"/>
  <c r="H89" i="10" s="1"/>
  <c r="I89" i="10" s="1"/>
  <c r="J89" i="10" s="1"/>
  <c r="P89" i="10" s="1"/>
  <c r="D105" i="10"/>
  <c r="D110" i="13"/>
  <c r="E95" i="13"/>
  <c r="H94" i="13" s="1"/>
  <c r="I94" i="13" s="1"/>
  <c r="J94" i="13" s="1"/>
  <c r="E95" i="14"/>
  <c r="H94" i="14" s="1"/>
  <c r="I94" i="14" s="1"/>
  <c r="J94" i="14" s="1"/>
  <c r="D110" i="14"/>
  <c r="D100" i="9"/>
  <c r="E85" i="9"/>
  <c r="H84" i="9" s="1"/>
  <c r="I84" i="9" s="1"/>
  <c r="J84" i="9" s="1"/>
  <c r="D93" i="9"/>
  <c r="E78" i="9"/>
  <c r="H77" i="9" s="1"/>
  <c r="I77" i="9" s="1"/>
  <c r="J77" i="9" s="1"/>
  <c r="P73" i="19"/>
  <c r="Q73" i="19" s="1"/>
  <c r="S73" i="19" s="1"/>
  <c r="U73" i="19" s="1"/>
  <c r="AQ73" i="19" s="1"/>
  <c r="AU73" i="19" s="1"/>
  <c r="O74" i="19"/>
  <c r="D131" i="22"/>
  <c r="E116" i="22"/>
  <c r="H115" i="22" s="1"/>
  <c r="I115" i="22" s="1"/>
  <c r="J115" i="22" s="1"/>
  <c r="E112" i="26"/>
  <c r="H111" i="26" s="1"/>
  <c r="I111" i="26" s="1"/>
  <c r="J111" i="26" s="1"/>
  <c r="D127" i="26"/>
  <c r="E83" i="18"/>
  <c r="H82" i="18" s="1"/>
  <c r="I82" i="18" s="1"/>
  <c r="J82" i="18" s="1"/>
  <c r="D98" i="18"/>
  <c r="S58" i="22"/>
  <c r="U58" i="22" s="1"/>
  <c r="AQ58" i="22" s="1"/>
  <c r="AU58" i="22" s="1"/>
  <c r="E75" i="23"/>
  <c r="H74" i="23" s="1"/>
  <c r="I74" i="23" s="1"/>
  <c r="J74" i="23" s="1"/>
  <c r="D90" i="23"/>
  <c r="E94" i="26"/>
  <c r="H93" i="26" s="1"/>
  <c r="I93" i="26" s="1"/>
  <c r="J93" i="26" s="1"/>
  <c r="D109" i="26"/>
  <c r="D146" i="31"/>
  <c r="E147" i="31" s="1"/>
  <c r="H146" i="31" s="1"/>
  <c r="I146" i="31" s="1"/>
  <c r="J146" i="31" s="1"/>
  <c r="E132" i="31"/>
  <c r="H131" i="31" s="1"/>
  <c r="I131" i="31" s="1"/>
  <c r="J131" i="31" s="1"/>
  <c r="E76" i="28"/>
  <c r="H75" i="28" s="1"/>
  <c r="I75" i="28" s="1"/>
  <c r="J75" i="28" s="1"/>
  <c r="D91" i="28"/>
  <c r="D112" i="4"/>
  <c r="E97" i="4"/>
  <c r="H96" i="4" s="1"/>
  <c r="I96" i="4" s="1"/>
  <c r="J96" i="4" s="1"/>
  <c r="E85" i="3"/>
  <c r="H84" i="3" s="1"/>
  <c r="I84" i="3" s="1"/>
  <c r="J84" i="3" s="1"/>
  <c r="D100" i="3"/>
  <c r="E74" i="4"/>
  <c r="H73" i="4" s="1"/>
  <c r="I73" i="4" s="1"/>
  <c r="J73" i="4" s="1"/>
  <c r="P73" i="4" s="1"/>
  <c r="D89" i="4"/>
  <c r="D94" i="11"/>
  <c r="E79" i="11"/>
  <c r="H78" i="11" s="1"/>
  <c r="I78" i="11" s="1"/>
  <c r="J78" i="11" s="1"/>
  <c r="E93" i="13"/>
  <c r="H92" i="13" s="1"/>
  <c r="I92" i="13" s="1"/>
  <c r="J92" i="13" s="1"/>
  <c r="D108" i="13"/>
  <c r="P105" i="9"/>
  <c r="Q105" i="9" s="1"/>
  <c r="S105" i="9" s="1"/>
  <c r="U105" i="9" s="1"/>
  <c r="AT105" i="9" s="1"/>
  <c r="AX105" i="9" s="1"/>
  <c r="P73" i="16"/>
  <c r="D112" i="11"/>
  <c r="E97" i="11"/>
  <c r="H96" i="11" s="1"/>
  <c r="I96" i="11" s="1"/>
  <c r="J96" i="11" s="1"/>
  <c r="O74" i="33"/>
  <c r="D108" i="12"/>
  <c r="E93" i="12"/>
  <c r="H92" i="12" s="1"/>
  <c r="I92" i="12" s="1"/>
  <c r="J92" i="12" s="1"/>
  <c r="P29" i="14"/>
  <c r="D98" i="9"/>
  <c r="E83" i="9"/>
  <c r="H82" i="9" s="1"/>
  <c r="I82" i="9" s="1"/>
  <c r="J82" i="9" s="1"/>
  <c r="D99" i="13"/>
  <c r="E84" i="13"/>
  <c r="H83" i="13" s="1"/>
  <c r="I83" i="13" s="1"/>
  <c r="J83" i="13" s="1"/>
  <c r="P43" i="21"/>
  <c r="Q43" i="21" s="1"/>
  <c r="S43" i="21" s="1"/>
  <c r="U43" i="21" s="1"/>
  <c r="AQ43" i="21" s="1"/>
  <c r="AU43" i="21" s="1"/>
  <c r="O44" i="21"/>
  <c r="E96" i="20"/>
  <c r="H95" i="20" s="1"/>
  <c r="I95" i="20" s="1"/>
  <c r="J95" i="20" s="1"/>
  <c r="D111" i="20"/>
  <c r="D95" i="22"/>
  <c r="E80" i="22"/>
  <c r="H79" i="22" s="1"/>
  <c r="I79" i="22" s="1"/>
  <c r="J79" i="22" s="1"/>
  <c r="O59" i="27"/>
  <c r="S43" i="25"/>
  <c r="U43" i="25" s="1"/>
  <c r="AQ43" i="25" s="1"/>
  <c r="AU43" i="25" s="1"/>
  <c r="E116" i="21"/>
  <c r="H115" i="21" s="1"/>
  <c r="I115" i="21" s="1"/>
  <c r="J115" i="21" s="1"/>
  <c r="D131" i="21"/>
  <c r="O28" i="20"/>
  <c r="D107" i="26"/>
  <c r="E92" i="26"/>
  <c r="H91" i="26" s="1"/>
  <c r="I91" i="26" s="1"/>
  <c r="J91" i="26" s="1"/>
  <c r="D97" i="22"/>
  <c r="E82" i="22"/>
  <c r="H81" i="22" s="1"/>
  <c r="I81" i="22" s="1"/>
  <c r="J81" i="22" s="1"/>
  <c r="E78" i="22"/>
  <c r="H77" i="22" s="1"/>
  <c r="I77" i="22" s="1"/>
  <c r="J77" i="22" s="1"/>
  <c r="D93" i="22"/>
  <c r="P59" i="13"/>
  <c r="Q59" i="13" s="1"/>
  <c r="S59" i="13" s="1"/>
  <c r="U59" i="13" s="1"/>
  <c r="AQ59" i="13" s="1"/>
  <c r="AU59" i="13" s="1"/>
  <c r="D122" i="28"/>
  <c r="E107" i="28"/>
  <c r="H106" i="28" s="1"/>
  <c r="I106" i="28" s="1"/>
  <c r="J106" i="28" s="1"/>
  <c r="E81" i="28"/>
  <c r="H80" i="28" s="1"/>
  <c r="I80" i="28" s="1"/>
  <c r="J80" i="28" s="1"/>
  <c r="D96" i="28"/>
  <c r="E81" i="15"/>
  <c r="H80" i="15" s="1"/>
  <c r="I80" i="15" s="1"/>
  <c r="J80" i="15" s="1"/>
  <c r="D96" i="15"/>
  <c r="E125" i="2"/>
  <c r="H124" i="2" s="1"/>
  <c r="I124" i="2" s="1"/>
  <c r="J124" i="2" s="1"/>
  <c r="D139" i="2"/>
  <c r="E140" i="2" s="1"/>
  <c r="H139" i="2" s="1"/>
  <c r="I139" i="2" s="1"/>
  <c r="J139" i="2" s="1"/>
  <c r="E97" i="3"/>
  <c r="H96" i="3" s="1"/>
  <c r="I96" i="3" s="1"/>
  <c r="J96" i="3" s="1"/>
  <c r="D112" i="3"/>
  <c r="E97" i="5"/>
  <c r="H96" i="5" s="1"/>
  <c r="I96" i="5" s="1"/>
  <c r="J96" i="5" s="1"/>
  <c r="D112" i="5"/>
  <c r="D110" i="29"/>
  <c r="E95" i="29"/>
  <c r="H94" i="29" s="1"/>
  <c r="I94" i="29" s="1"/>
  <c r="J94" i="29" s="1"/>
  <c r="E75" i="29"/>
  <c r="H74" i="29" s="1"/>
  <c r="I74" i="29" s="1"/>
  <c r="J74" i="29" s="1"/>
  <c r="D90" i="29"/>
  <c r="P26" i="29"/>
  <c r="Q26" i="29" s="1"/>
  <c r="S26" i="29" s="1"/>
  <c r="U26" i="29" s="1"/>
  <c r="AQ26" i="29" s="1"/>
  <c r="AU26" i="29" s="1"/>
  <c r="P28" i="6"/>
  <c r="Q28" i="6" s="1"/>
  <c r="S28" i="6" s="1"/>
  <c r="U28" i="6" s="1"/>
  <c r="AQ28" i="6" s="1"/>
  <c r="AU28" i="6" s="1"/>
  <c r="O29" i="6"/>
  <c r="P73" i="11"/>
  <c r="D116" i="10"/>
  <c r="E101" i="10"/>
  <c r="H100" i="10" s="1"/>
  <c r="I100" i="10" s="1"/>
  <c r="J100" i="10" s="1"/>
  <c r="E78" i="30"/>
  <c r="H77" i="30" s="1"/>
  <c r="I77" i="30" s="1"/>
  <c r="J77" i="30" s="1"/>
  <c r="D93" i="30"/>
  <c r="D122" i="13"/>
  <c r="E107" i="13"/>
  <c r="H106" i="13" s="1"/>
  <c r="I106" i="13" s="1"/>
  <c r="J106" i="13" s="1"/>
  <c r="E76" i="18"/>
  <c r="H75" i="18" s="1"/>
  <c r="I75" i="18" s="1"/>
  <c r="J75" i="18" s="1"/>
  <c r="D91" i="18"/>
  <c r="E92" i="17"/>
  <c r="H91" i="17" s="1"/>
  <c r="I91" i="17" s="1"/>
  <c r="J91" i="17" s="1"/>
  <c r="D107" i="17"/>
  <c r="E100" i="12"/>
  <c r="H99" i="12" s="1"/>
  <c r="I99" i="12" s="1"/>
  <c r="J99" i="12" s="1"/>
  <c r="D115" i="12"/>
  <c r="P26" i="22"/>
  <c r="Q26" i="22" s="1"/>
  <c r="S26" i="22" s="1"/>
  <c r="U26" i="22" s="1"/>
  <c r="AQ26" i="22" s="1"/>
  <c r="AU26" i="22" s="1"/>
  <c r="D98" i="21"/>
  <c r="E83" i="21"/>
  <c r="H82" i="21" s="1"/>
  <c r="I82" i="21" s="1"/>
  <c r="J82" i="21" s="1"/>
  <c r="D98" i="31"/>
  <c r="E83" i="31"/>
  <c r="H82" i="31" s="1"/>
  <c r="I82" i="31" s="1"/>
  <c r="J82" i="31" s="1"/>
  <c r="E81" i="24"/>
  <c r="H80" i="24" s="1"/>
  <c r="I80" i="24" s="1"/>
  <c r="J80" i="24" s="1"/>
  <c r="D96" i="24"/>
  <c r="E82" i="19"/>
  <c r="H81" i="19" s="1"/>
  <c r="I81" i="19" s="1"/>
  <c r="J81" i="19" s="1"/>
  <c r="D97" i="19"/>
  <c r="E85" i="19"/>
  <c r="H84" i="19" s="1"/>
  <c r="I84" i="19" s="1"/>
  <c r="J84" i="19" s="1"/>
  <c r="D100" i="19"/>
  <c r="P42" i="22"/>
  <c r="Q42" i="22" s="1"/>
  <c r="S42" i="22" s="1"/>
  <c r="U42" i="22" s="1"/>
  <c r="AQ42" i="22" s="1"/>
  <c r="AU42" i="22" s="1"/>
  <c r="O43" i="22"/>
  <c r="E99" i="20"/>
  <c r="H98" i="20" s="1"/>
  <c r="I98" i="20" s="1"/>
  <c r="J98" i="20" s="1"/>
  <c r="D114" i="20"/>
  <c r="D100" i="21"/>
  <c r="E85" i="21"/>
  <c r="H84" i="21" s="1"/>
  <c r="I84" i="21" s="1"/>
  <c r="J84" i="21" s="1"/>
  <c r="D113" i="10"/>
  <c r="E98" i="10"/>
  <c r="H97" i="10" s="1"/>
  <c r="I97" i="10" s="1"/>
  <c r="J97" i="10" s="1"/>
  <c r="P43" i="19"/>
  <c r="Q43" i="19" s="1"/>
  <c r="S43" i="19" s="1"/>
  <c r="U43" i="19" s="1"/>
  <c r="AQ43" i="19" s="1"/>
  <c r="AU43" i="19" s="1"/>
  <c r="D95" i="21"/>
  <c r="E80" i="21"/>
  <c r="H79" i="21" s="1"/>
  <c r="I79" i="21" s="1"/>
  <c r="J79" i="21" s="1"/>
  <c r="P26" i="26"/>
  <c r="Q26" i="26" s="1"/>
  <c r="S26" i="26" s="1"/>
  <c r="U26" i="26" s="1"/>
  <c r="AQ26" i="26" s="1"/>
  <c r="AU26" i="26" s="1"/>
  <c r="D99" i="18"/>
  <c r="E84" i="18"/>
  <c r="H83" i="18" s="1"/>
  <c r="I83" i="18" s="1"/>
  <c r="J83" i="18" s="1"/>
  <c r="E101" i="30"/>
  <c r="H100" i="30" s="1"/>
  <c r="I100" i="30" s="1"/>
  <c r="J100" i="30" s="1"/>
  <c r="D116" i="30"/>
  <c r="D111" i="28"/>
  <c r="E96" i="28"/>
  <c r="H95" i="28" s="1"/>
  <c r="I95" i="28" s="1"/>
  <c r="J95" i="28" s="1"/>
  <c r="P89" i="6"/>
  <c r="D129" i="15"/>
  <c r="E114" i="15"/>
  <c r="H113" i="15" s="1"/>
  <c r="I113" i="15" s="1"/>
  <c r="J113" i="15" s="1"/>
  <c r="D125" i="2"/>
  <c r="E110" i="2"/>
  <c r="H109" i="2" s="1"/>
  <c r="I109" i="2" s="1"/>
  <c r="J109" i="2" s="1"/>
  <c r="E90" i="33"/>
  <c r="H89" i="33" s="1"/>
  <c r="I89" i="33" s="1"/>
  <c r="J89" i="33" s="1"/>
  <c r="D105" i="33"/>
  <c r="D93" i="29"/>
  <c r="E78" i="29"/>
  <c r="H77" i="29" s="1"/>
  <c r="I77" i="29" s="1"/>
  <c r="J77" i="29" s="1"/>
  <c r="D105" i="3"/>
  <c r="E90" i="3"/>
  <c r="H89" i="3" s="1"/>
  <c r="I89" i="3" s="1"/>
  <c r="J89" i="3" s="1"/>
  <c r="P89" i="3" s="1"/>
  <c r="D112" i="6"/>
  <c r="E97" i="6"/>
  <c r="H96" i="6" s="1"/>
  <c r="I96" i="6" s="1"/>
  <c r="J96" i="6" s="1"/>
  <c r="E94" i="11"/>
  <c r="H93" i="11" s="1"/>
  <c r="I93" i="11" s="1"/>
  <c r="J93" i="11" s="1"/>
  <c r="D109" i="11"/>
  <c r="D112" i="19"/>
  <c r="E97" i="19"/>
  <c r="H96" i="19" s="1"/>
  <c r="I96" i="19" s="1"/>
  <c r="J96" i="19" s="1"/>
  <c r="O59" i="9"/>
  <c r="E98" i="13"/>
  <c r="H97" i="13" s="1"/>
  <c r="I97" i="13" s="1"/>
  <c r="J97" i="13" s="1"/>
  <c r="D113" i="13"/>
  <c r="D92" i="9"/>
  <c r="E77" i="9"/>
  <c r="H76" i="9" s="1"/>
  <c r="I76" i="9" s="1"/>
  <c r="J76" i="9" s="1"/>
  <c r="E99" i="17"/>
  <c r="H98" i="17" s="1"/>
  <c r="I98" i="17" s="1"/>
  <c r="J98" i="17" s="1"/>
  <c r="D114" i="17"/>
  <c r="D110" i="17"/>
  <c r="E95" i="17"/>
  <c r="H94" i="17" s="1"/>
  <c r="I94" i="17" s="1"/>
  <c r="J94" i="17" s="1"/>
  <c r="E92" i="5"/>
  <c r="H91" i="5" s="1"/>
  <c r="I91" i="5" s="1"/>
  <c r="J91" i="5" s="1"/>
  <c r="D107" i="5"/>
  <c r="O43" i="14"/>
  <c r="D99" i="26"/>
  <c r="E84" i="26"/>
  <c r="H83" i="26" s="1"/>
  <c r="I83" i="26" s="1"/>
  <c r="J83" i="26" s="1"/>
  <c r="E83" i="23"/>
  <c r="H82" i="23" s="1"/>
  <c r="I82" i="23" s="1"/>
  <c r="J82" i="23" s="1"/>
  <c r="D98" i="23"/>
  <c r="E106" i="27"/>
  <c r="H105" i="27" s="1"/>
  <c r="I105" i="27" s="1"/>
  <c r="J105" i="27" s="1"/>
  <c r="P105" i="27" s="1"/>
  <c r="D121" i="27"/>
  <c r="P29" i="18"/>
  <c r="N30" i="18" s="1"/>
  <c r="P42" i="24"/>
  <c r="Q42" i="24" s="1"/>
  <c r="S42" i="24" s="1"/>
  <c r="U42" i="24" s="1"/>
  <c r="AQ42" i="24" s="1"/>
  <c r="AU42" i="24" s="1"/>
  <c r="O43" i="24"/>
  <c r="O59" i="19"/>
  <c r="O44" i="25"/>
  <c r="D110" i="21"/>
  <c r="E95" i="21"/>
  <c r="H94" i="21" s="1"/>
  <c r="I94" i="21" s="1"/>
  <c r="J94" i="21" s="1"/>
  <c r="E98" i="2"/>
  <c r="H97" i="2" s="1"/>
  <c r="I97" i="2" s="1"/>
  <c r="J97" i="2" s="1"/>
  <c r="D113" i="2"/>
  <c r="D144" i="4"/>
  <c r="E145" i="4" s="1"/>
  <c r="H144" i="4" s="1"/>
  <c r="I144" i="4" s="1"/>
  <c r="J144" i="4" s="1"/>
  <c r="E130" i="4"/>
  <c r="H129" i="4" s="1"/>
  <c r="I129" i="4" s="1"/>
  <c r="J129" i="4" s="1"/>
  <c r="D116" i="7"/>
  <c r="E101" i="7"/>
  <c r="H100" i="7" s="1"/>
  <c r="I100" i="7" s="1"/>
  <c r="J100" i="7" s="1"/>
  <c r="P105" i="5"/>
  <c r="Q105" i="5" s="1"/>
  <c r="S105" i="5" s="1"/>
  <c r="U105" i="5" s="1"/>
  <c r="AT105" i="5" s="1"/>
  <c r="AX105" i="5" s="1"/>
  <c r="E116" i="28"/>
  <c r="H115" i="28" s="1"/>
  <c r="I115" i="28" s="1"/>
  <c r="J115" i="28" s="1"/>
  <c r="D131" i="28"/>
  <c r="O74" i="3"/>
  <c r="D124" i="8"/>
  <c r="E109" i="8"/>
  <c r="H108" i="8" s="1"/>
  <c r="I108" i="8" s="1"/>
  <c r="J108" i="8" s="1"/>
  <c r="O75" i="1"/>
  <c r="O106" i="5"/>
  <c r="D109" i="7"/>
  <c r="E94" i="7"/>
  <c r="H93" i="7" s="1"/>
  <c r="I93" i="7" s="1"/>
  <c r="J93" i="7" s="1"/>
  <c r="E93" i="4"/>
  <c r="H92" i="4" s="1"/>
  <c r="I92" i="4" s="1"/>
  <c r="J92" i="4" s="1"/>
  <c r="D108" i="4"/>
  <c r="O27" i="1"/>
  <c r="E77" i="14"/>
  <c r="H76" i="14" s="1"/>
  <c r="I76" i="14" s="1"/>
  <c r="J76" i="14" s="1"/>
  <c r="D92" i="14"/>
  <c r="E98" i="16"/>
  <c r="H97" i="16" s="1"/>
  <c r="I97" i="16" s="1"/>
  <c r="J97" i="16" s="1"/>
  <c r="D113" i="16"/>
  <c r="D111" i="18"/>
  <c r="E96" i="18"/>
  <c r="H95" i="18" s="1"/>
  <c r="I95" i="18" s="1"/>
  <c r="J95" i="18" s="1"/>
  <c r="D111" i="14"/>
  <c r="E96" i="14"/>
  <c r="H95" i="14" s="1"/>
  <c r="I95" i="14" s="1"/>
  <c r="J95" i="14" s="1"/>
  <c r="E92" i="9"/>
  <c r="H91" i="9" s="1"/>
  <c r="I91" i="9" s="1"/>
  <c r="J91" i="9" s="1"/>
  <c r="D107" i="9"/>
  <c r="E97" i="12"/>
  <c r="H96" i="12" s="1"/>
  <c r="I96" i="12" s="1"/>
  <c r="J96" i="12" s="1"/>
  <c r="D112" i="12"/>
  <c r="D128" i="17"/>
  <c r="E113" i="17"/>
  <c r="H112" i="17" s="1"/>
  <c r="I112" i="17" s="1"/>
  <c r="J112" i="17" s="1"/>
  <c r="E96" i="11"/>
  <c r="H95" i="11" s="1"/>
  <c r="I95" i="11" s="1"/>
  <c r="J95" i="11" s="1"/>
  <c r="D111" i="11"/>
  <c r="O45" i="10"/>
  <c r="P58" i="21"/>
  <c r="Q58" i="21" s="1"/>
  <c r="S58" i="21" s="1"/>
  <c r="U58" i="21" s="1"/>
  <c r="AQ58" i="21" s="1"/>
  <c r="AU58" i="21" s="1"/>
  <c r="P43" i="27"/>
  <c r="Q43" i="27" s="1"/>
  <c r="S43" i="27" s="1"/>
  <c r="U43" i="27" s="1"/>
  <c r="AQ43" i="27" s="1"/>
  <c r="AU43" i="27" s="1"/>
  <c r="O44" i="27"/>
  <c r="D106" i="18"/>
  <c r="E91" i="18"/>
  <c r="H90" i="18" s="1"/>
  <c r="I90" i="18" s="1"/>
  <c r="J90" i="18" s="1"/>
  <c r="E97" i="27"/>
  <c r="H96" i="27" s="1"/>
  <c r="I96" i="27" s="1"/>
  <c r="J96" i="27" s="1"/>
  <c r="D112" i="27"/>
  <c r="D126" i="23"/>
  <c r="E111" i="23"/>
  <c r="H110" i="23" s="1"/>
  <c r="I110" i="23" s="1"/>
  <c r="J110" i="23" s="1"/>
  <c r="E79" i="25"/>
  <c r="H78" i="25" s="1"/>
  <c r="I78" i="25" s="1"/>
  <c r="J78" i="25" s="1"/>
  <c r="D94" i="25"/>
  <c r="E95" i="25" s="1"/>
  <c r="H94" i="25" s="1"/>
  <c r="I94" i="25" s="1"/>
  <c r="J94" i="25" s="1"/>
  <c r="E74" i="20"/>
  <c r="H73" i="20" s="1"/>
  <c r="I73" i="20" s="1"/>
  <c r="J73" i="20" s="1"/>
  <c r="P73" i="20" s="1"/>
  <c r="D89" i="20"/>
  <c r="E91" i="27"/>
  <c r="H90" i="27" s="1"/>
  <c r="I90" i="27" s="1"/>
  <c r="J90" i="27" s="1"/>
  <c r="D106" i="27"/>
  <c r="D93" i="10"/>
  <c r="E78" i="10"/>
  <c r="H77" i="10" s="1"/>
  <c r="I77" i="10" s="1"/>
  <c r="J77" i="10" s="1"/>
  <c r="D113" i="5"/>
  <c r="E98" i="5"/>
  <c r="H97" i="5" s="1"/>
  <c r="I97" i="5" s="1"/>
  <c r="J97" i="5" s="1"/>
  <c r="D127" i="6"/>
  <c r="E112" i="6"/>
  <c r="H111" i="6" s="1"/>
  <c r="I111" i="6" s="1"/>
  <c r="J111" i="6" s="1"/>
  <c r="D93" i="33"/>
  <c r="E78" i="33"/>
  <c r="H77" i="33" s="1"/>
  <c r="I77" i="33" s="1"/>
  <c r="J77" i="33" s="1"/>
  <c r="E95" i="28"/>
  <c r="H94" i="28" s="1"/>
  <c r="I94" i="28" s="1"/>
  <c r="J94" i="28" s="1"/>
  <c r="D110" i="28"/>
  <c r="E113" i="29"/>
  <c r="H112" i="29" s="1"/>
  <c r="I112" i="29" s="1"/>
  <c r="J112" i="29" s="1"/>
  <c r="D128" i="29"/>
  <c r="E85" i="8"/>
  <c r="H84" i="8" s="1"/>
  <c r="I84" i="8" s="1"/>
  <c r="J84" i="8" s="1"/>
  <c r="D100" i="8"/>
  <c r="P59" i="30"/>
  <c r="Q59" i="30" s="1"/>
  <c r="S59" i="30" s="1"/>
  <c r="U59" i="30" s="1"/>
  <c r="AQ59" i="30" s="1"/>
  <c r="AU59" i="30" s="1"/>
  <c r="D143" i="2"/>
  <c r="E144" i="2" s="1"/>
  <c r="H143" i="2" s="1"/>
  <c r="I143" i="2" s="1"/>
  <c r="J143" i="2" s="1"/>
  <c r="E129" i="2"/>
  <c r="H128" i="2" s="1"/>
  <c r="I128" i="2" s="1"/>
  <c r="J128" i="2" s="1"/>
  <c r="E100" i="29"/>
  <c r="H99" i="29" s="1"/>
  <c r="I99" i="29" s="1"/>
  <c r="J99" i="29" s="1"/>
  <c r="D115" i="29"/>
  <c r="P58" i="2"/>
  <c r="Q58" i="2" s="1"/>
  <c r="S58" i="2" s="1"/>
  <c r="U58" i="2" s="1"/>
  <c r="AQ58" i="2" s="1"/>
  <c r="AU58" i="2" s="1"/>
  <c r="E93" i="7"/>
  <c r="H92" i="7" s="1"/>
  <c r="I92" i="7" s="1"/>
  <c r="J92" i="7" s="1"/>
  <c r="D108" i="7"/>
  <c r="S43" i="33"/>
  <c r="U43" i="33" s="1"/>
  <c r="AQ43" i="33" s="1"/>
  <c r="AU43" i="33" s="1"/>
  <c r="E92" i="3"/>
  <c r="H91" i="3" s="1"/>
  <c r="I91" i="3" s="1"/>
  <c r="J91" i="3" s="1"/>
  <c r="D107" i="3"/>
  <c r="E115" i="6"/>
  <c r="H114" i="6" s="1"/>
  <c r="I114" i="6" s="1"/>
  <c r="J114" i="6" s="1"/>
  <c r="D130" i="6"/>
  <c r="P42" i="4"/>
  <c r="Q42" i="4" s="1"/>
  <c r="S42" i="4" s="1"/>
  <c r="U42" i="4" s="1"/>
  <c r="AQ42" i="4" s="1"/>
  <c r="AU42" i="4" s="1"/>
  <c r="O43" i="4"/>
  <c r="E83" i="5"/>
  <c r="H82" i="5" s="1"/>
  <c r="I82" i="5" s="1"/>
  <c r="J82" i="5" s="1"/>
  <c r="D98" i="5"/>
  <c r="E76" i="33"/>
  <c r="H75" i="33" s="1"/>
  <c r="I75" i="33" s="1"/>
  <c r="J75" i="33" s="1"/>
  <c r="D91" i="33"/>
  <c r="O43" i="30"/>
  <c r="D113" i="6"/>
  <c r="E98" i="6"/>
  <c r="H97" i="6" s="1"/>
  <c r="I97" i="6" s="1"/>
  <c r="J97" i="6" s="1"/>
  <c r="E100" i="9"/>
  <c r="H99" i="9" s="1"/>
  <c r="I99" i="9" s="1"/>
  <c r="J99" i="9" s="1"/>
  <c r="D115" i="9"/>
  <c r="D116" i="14"/>
  <c r="E101" i="14"/>
  <c r="H100" i="14" s="1"/>
  <c r="I100" i="14" s="1"/>
  <c r="J100" i="14" s="1"/>
  <c r="E94" i="13"/>
  <c r="H93" i="13" s="1"/>
  <c r="I93" i="13" s="1"/>
  <c r="J93" i="13" s="1"/>
  <c r="D109" i="13"/>
  <c r="D98" i="8"/>
  <c r="E83" i="8"/>
  <c r="H82" i="8" s="1"/>
  <c r="I82" i="8" s="1"/>
  <c r="J82" i="8" s="1"/>
  <c r="D113" i="11"/>
  <c r="E98" i="11"/>
  <c r="H97" i="11" s="1"/>
  <c r="I97" i="11" s="1"/>
  <c r="J97" i="11" s="1"/>
  <c r="D105" i="13"/>
  <c r="E90" i="13"/>
  <c r="H89" i="13" s="1"/>
  <c r="I89" i="13" s="1"/>
  <c r="J89" i="13" s="1"/>
  <c r="P89" i="13" s="1"/>
  <c r="O27" i="17"/>
  <c r="E74" i="14"/>
  <c r="H73" i="14" s="1"/>
  <c r="I73" i="14" s="1"/>
  <c r="J73" i="14" s="1"/>
  <c r="P73" i="14" s="1"/>
  <c r="D89" i="14"/>
  <c r="E74" i="26"/>
  <c r="H73" i="26" s="1"/>
  <c r="I73" i="26" s="1"/>
  <c r="J73" i="26" s="1"/>
  <c r="D89" i="26"/>
  <c r="S42" i="23"/>
  <c r="U42" i="23" s="1"/>
  <c r="AQ42" i="23" s="1"/>
  <c r="AU42" i="23" s="1"/>
  <c r="E74" i="25"/>
  <c r="H73" i="25" s="1"/>
  <c r="I73" i="25" s="1"/>
  <c r="J73" i="25" s="1"/>
  <c r="P73" i="25" s="1"/>
  <c r="D89" i="25"/>
  <c r="E90" i="25" s="1"/>
  <c r="H89" i="25" s="1"/>
  <c r="I89" i="25" s="1"/>
  <c r="J89" i="25" s="1"/>
  <c r="S26" i="21"/>
  <c r="U26" i="21" s="1"/>
  <c r="AQ26" i="21" s="1"/>
  <c r="AU26" i="21" s="1"/>
  <c r="S59" i="24"/>
  <c r="U59" i="24" s="1"/>
  <c r="AQ59" i="24" s="1"/>
  <c r="AU59" i="24" s="1"/>
  <c r="D112" i="26"/>
  <c r="E97" i="26"/>
  <c r="H96" i="26" s="1"/>
  <c r="I96" i="26" s="1"/>
  <c r="J96" i="26" s="1"/>
  <c r="P73" i="23"/>
  <c r="Q73" i="23" s="1"/>
  <c r="S73" i="23" s="1"/>
  <c r="U73" i="23" s="1"/>
  <c r="AQ73" i="23" s="1"/>
  <c r="AU73" i="23" s="1"/>
  <c r="O74" i="23"/>
  <c r="D105" i="23"/>
  <c r="E90" i="23"/>
  <c r="H89" i="23" s="1"/>
  <c r="I89" i="23" s="1"/>
  <c r="J89" i="23" s="1"/>
  <c r="P89" i="23" s="1"/>
  <c r="S73" i="27"/>
  <c r="U73" i="27" s="1"/>
  <c r="AQ73" i="27" s="1"/>
  <c r="AU73" i="27" s="1"/>
  <c r="O43" i="18"/>
  <c r="E98" i="31"/>
  <c r="H97" i="31" s="1"/>
  <c r="I97" i="31" s="1"/>
  <c r="J97" i="31" s="1"/>
  <c r="D113" i="31"/>
  <c r="D105" i="19"/>
  <c r="E90" i="19"/>
  <c r="H89" i="19" s="1"/>
  <c r="I89" i="19" s="1"/>
  <c r="J89" i="19" s="1"/>
  <c r="P89" i="19" s="1"/>
  <c r="E90" i="24"/>
  <c r="H89" i="24" s="1"/>
  <c r="I89" i="24" s="1"/>
  <c r="J89" i="24" s="1"/>
  <c r="P89" i="24" s="1"/>
  <c r="D105" i="24"/>
  <c r="E84" i="14"/>
  <c r="H83" i="14" s="1"/>
  <c r="I83" i="14" s="1"/>
  <c r="J83" i="14" s="1"/>
  <c r="D99" i="14"/>
  <c r="O27" i="21"/>
  <c r="D109" i="27"/>
  <c r="E94" i="27"/>
  <c r="H93" i="27" s="1"/>
  <c r="I93" i="27" s="1"/>
  <c r="J93" i="27" s="1"/>
  <c r="O27" i="23"/>
  <c r="O60" i="24"/>
  <c r="D132" i="6"/>
  <c r="E117" i="6"/>
  <c r="H116" i="6" s="1"/>
  <c r="I116" i="6" s="1"/>
  <c r="J116" i="6" s="1"/>
  <c r="P89" i="5"/>
  <c r="Q89" i="5" s="1"/>
  <c r="S89" i="5" s="1"/>
  <c r="U89" i="5" s="1"/>
  <c r="AJ89" i="5" s="1"/>
  <c r="AN89" i="5" s="1"/>
  <c r="E75" i="9"/>
  <c r="H74" i="9" s="1"/>
  <c r="I74" i="9" s="1"/>
  <c r="J74" i="9" s="1"/>
  <c r="P74" i="9" s="1"/>
  <c r="D90" i="9"/>
  <c r="O76" i="2"/>
  <c r="S121" i="1"/>
  <c r="U121" i="1" s="1"/>
  <c r="AT121" i="1" s="1"/>
  <c r="E100" i="30"/>
  <c r="H99" i="30" s="1"/>
  <c r="I99" i="30" s="1"/>
  <c r="J99" i="30" s="1"/>
  <c r="D115" i="30"/>
  <c r="P89" i="29"/>
  <c r="P89" i="33"/>
  <c r="Q89" i="33" s="1"/>
  <c r="S89" i="33" s="1"/>
  <c r="U89" i="33" s="1"/>
  <c r="AJ89" i="33" s="1"/>
  <c r="AN89" i="33" s="1"/>
  <c r="O90" i="33"/>
  <c r="D99" i="4"/>
  <c r="E84" i="4"/>
  <c r="H83" i="4" s="1"/>
  <c r="I83" i="4" s="1"/>
  <c r="J83" i="4" s="1"/>
  <c r="O138" i="1"/>
  <c r="D124" i="15"/>
  <c r="E109" i="15"/>
  <c r="H108" i="15" s="1"/>
  <c r="I108" i="15" s="1"/>
  <c r="J108" i="15" s="1"/>
  <c r="D94" i="4"/>
  <c r="E79" i="4"/>
  <c r="H78" i="4" s="1"/>
  <c r="I78" i="4" s="1"/>
  <c r="J78" i="4" s="1"/>
  <c r="D105" i="29"/>
  <c r="E90" i="29"/>
  <c r="H89" i="29" s="1"/>
  <c r="I89" i="29" s="1"/>
  <c r="J89" i="29" s="1"/>
  <c r="D93" i="15"/>
  <c r="E78" i="15"/>
  <c r="H77" i="15" s="1"/>
  <c r="I77" i="15" s="1"/>
  <c r="J77" i="15" s="1"/>
  <c r="E98" i="8"/>
  <c r="H97" i="8" s="1"/>
  <c r="I97" i="8" s="1"/>
  <c r="J97" i="8" s="1"/>
  <c r="D113" i="8"/>
  <c r="D107" i="15"/>
  <c r="E92" i="15"/>
  <c r="H91" i="15" s="1"/>
  <c r="I91" i="15" s="1"/>
  <c r="J91" i="15" s="1"/>
  <c r="E74" i="30"/>
  <c r="H73" i="30" s="1"/>
  <c r="I73" i="30" s="1"/>
  <c r="J73" i="30" s="1"/>
  <c r="P73" i="30" s="1"/>
  <c r="D89" i="30"/>
  <c r="E110" i="4"/>
  <c r="H109" i="4" s="1"/>
  <c r="I109" i="4" s="1"/>
  <c r="J109" i="4" s="1"/>
  <c r="D125" i="4"/>
  <c r="D111" i="3"/>
  <c r="E96" i="3"/>
  <c r="H95" i="3" s="1"/>
  <c r="I95" i="3" s="1"/>
  <c r="J95" i="3" s="1"/>
  <c r="P73" i="7"/>
  <c r="Q73" i="7" s="1"/>
  <c r="S73" i="7" s="1"/>
  <c r="U73" i="7" s="1"/>
  <c r="AQ73" i="7" s="1"/>
  <c r="AU73" i="7" s="1"/>
  <c r="D132" i="11"/>
  <c r="E117" i="11"/>
  <c r="H116" i="11" s="1"/>
  <c r="I116" i="11" s="1"/>
  <c r="J116" i="11" s="1"/>
  <c r="D111" i="16"/>
  <c r="E96" i="16"/>
  <c r="H95" i="16" s="1"/>
  <c r="I95" i="16" s="1"/>
  <c r="J95" i="16" s="1"/>
  <c r="D99" i="17"/>
  <c r="E84" i="17"/>
  <c r="H83" i="17" s="1"/>
  <c r="I83" i="17" s="1"/>
  <c r="J83" i="17" s="1"/>
  <c r="D106" i="11"/>
  <c r="E91" i="11"/>
  <c r="H90" i="11" s="1"/>
  <c r="I90" i="11" s="1"/>
  <c r="J90" i="11" s="1"/>
  <c r="D95" i="10"/>
  <c r="E80" i="10"/>
  <c r="H79" i="10" s="1"/>
  <c r="I79" i="10" s="1"/>
  <c r="J79" i="10" s="1"/>
  <c r="E92" i="10"/>
  <c r="H91" i="10" s="1"/>
  <c r="I91" i="10" s="1"/>
  <c r="J91" i="10" s="1"/>
  <c r="D107" i="10"/>
  <c r="E94" i="6"/>
  <c r="H93" i="6" s="1"/>
  <c r="I93" i="6" s="1"/>
  <c r="J93" i="6" s="1"/>
  <c r="D109" i="6"/>
  <c r="E97" i="9"/>
  <c r="H96" i="9" s="1"/>
  <c r="I96" i="9" s="1"/>
  <c r="J96" i="9" s="1"/>
  <c r="D112" i="9"/>
  <c r="D111" i="12"/>
  <c r="E96" i="12"/>
  <c r="H95" i="12" s="1"/>
  <c r="I95" i="12" s="1"/>
  <c r="J95" i="12" s="1"/>
  <c r="D112" i="14"/>
  <c r="E97" i="14"/>
  <c r="H96" i="14" s="1"/>
  <c r="I96" i="14" s="1"/>
  <c r="J96" i="14" s="1"/>
  <c r="D105" i="7"/>
  <c r="E90" i="7"/>
  <c r="H89" i="7" s="1"/>
  <c r="I89" i="7" s="1"/>
  <c r="J89" i="7" s="1"/>
  <c r="P89" i="7" s="1"/>
  <c r="S28" i="14"/>
  <c r="U28" i="14" s="1"/>
  <c r="AQ28" i="14" s="1"/>
  <c r="AU28" i="14" s="1"/>
  <c r="D115" i="8"/>
  <c r="E100" i="8"/>
  <c r="H99" i="8" s="1"/>
  <c r="I99" i="8" s="1"/>
  <c r="J99" i="8" s="1"/>
  <c r="E100" i="24"/>
  <c r="H99" i="24" s="1"/>
  <c r="I99" i="24" s="1"/>
  <c r="J99" i="24" s="1"/>
  <c r="D115" i="24"/>
  <c r="D114" i="22"/>
  <c r="E99" i="22"/>
  <c r="H98" i="22" s="1"/>
  <c r="I98" i="22" s="1"/>
  <c r="J98" i="22" s="1"/>
  <c r="P89" i="25"/>
  <c r="Q89" i="25" s="1"/>
  <c r="S89" i="25" s="1"/>
  <c r="U89" i="25" s="1"/>
  <c r="AJ89" i="25" s="1"/>
  <c r="AN89" i="25" s="1"/>
  <c r="D100" i="20"/>
  <c r="E85" i="20"/>
  <c r="H84" i="20" s="1"/>
  <c r="I84" i="20" s="1"/>
  <c r="J84" i="20" s="1"/>
  <c r="D110" i="27"/>
  <c r="E95" i="27"/>
  <c r="H94" i="27" s="1"/>
  <c r="I94" i="27" s="1"/>
  <c r="J94" i="27" s="1"/>
  <c r="S26" i="31"/>
  <c r="U26" i="31" s="1"/>
  <c r="AQ26" i="31" s="1"/>
  <c r="AU26" i="31" s="1"/>
  <c r="D132" i="23"/>
  <c r="E117" i="23"/>
  <c r="H116" i="23" s="1"/>
  <c r="I116" i="23" s="1"/>
  <c r="J116" i="23" s="1"/>
  <c r="P26" i="19"/>
  <c r="Q26" i="19" s="1"/>
  <c r="S26" i="19" s="1"/>
  <c r="U26" i="19" s="1"/>
  <c r="AQ26" i="19" s="1"/>
  <c r="AU26" i="19" s="1"/>
  <c r="E99" i="24"/>
  <c r="H98" i="24" s="1"/>
  <c r="I98" i="24" s="1"/>
  <c r="J98" i="24" s="1"/>
  <c r="D114" i="24"/>
  <c r="D110" i="26"/>
  <c r="E95" i="26"/>
  <c r="H94" i="26" s="1"/>
  <c r="I94" i="26" s="1"/>
  <c r="J94" i="26" s="1"/>
  <c r="D90" i="21"/>
  <c r="E75" i="21"/>
  <c r="H74" i="21" s="1"/>
  <c r="I74" i="21" s="1"/>
  <c r="J74" i="21" s="1"/>
  <c r="D97" i="26"/>
  <c r="E82" i="26"/>
  <c r="H81" i="26" s="1"/>
  <c r="I81" i="26" s="1"/>
  <c r="J81" i="26" s="1"/>
  <c r="D131" i="2"/>
  <c r="E116" i="2"/>
  <c r="H115" i="2" s="1"/>
  <c r="I115" i="2" s="1"/>
  <c r="J115" i="2" s="1"/>
  <c r="O60" i="33"/>
  <c r="P59" i="33"/>
  <c r="Q59" i="33" s="1"/>
  <c r="S59" i="33" s="1"/>
  <c r="U59" i="33" s="1"/>
  <c r="AQ59" i="33" s="1"/>
  <c r="AU59" i="33" s="1"/>
  <c r="E101" i="2"/>
  <c r="H100" i="2" s="1"/>
  <c r="I100" i="2" s="1"/>
  <c r="J100" i="2" s="1"/>
  <c r="D116" i="2"/>
  <c r="Q136" i="2"/>
  <c r="S136" i="2" s="1"/>
  <c r="U136" i="2" s="1"/>
  <c r="AT136" i="2" s="1"/>
  <c r="AX136" i="2" s="1"/>
  <c r="O137" i="2"/>
  <c r="D122" i="2"/>
  <c r="E107" i="2"/>
  <c r="H106" i="2" s="1"/>
  <c r="I106" i="2" s="1"/>
  <c r="J106" i="2" s="1"/>
  <c r="D95" i="5"/>
  <c r="E80" i="5"/>
  <c r="H79" i="5" s="1"/>
  <c r="I79" i="5" s="1"/>
  <c r="J79" i="5" s="1"/>
  <c r="P73" i="29"/>
  <c r="Q73" i="29" s="1"/>
  <c r="S73" i="29" s="1"/>
  <c r="U73" i="29" s="1"/>
  <c r="AQ73" i="29" s="1"/>
  <c r="AU73" i="29" s="1"/>
  <c r="P121" i="2"/>
  <c r="P42" i="6"/>
  <c r="Q42" i="6" s="1"/>
  <c r="S42" i="6" s="1"/>
  <c r="U42" i="6" s="1"/>
  <c r="AQ42" i="6" s="1"/>
  <c r="AU42" i="6" s="1"/>
  <c r="D106" i="15"/>
  <c r="E91" i="15"/>
  <c r="H90" i="15" s="1"/>
  <c r="I90" i="15" s="1"/>
  <c r="J90" i="15" s="1"/>
  <c r="E94" i="3"/>
  <c r="H93" i="3" s="1"/>
  <c r="I93" i="3" s="1"/>
  <c r="J93" i="3" s="1"/>
  <c r="D109" i="3"/>
  <c r="D107" i="14"/>
  <c r="E92" i="14"/>
  <c r="H91" i="14" s="1"/>
  <c r="I91" i="14" s="1"/>
  <c r="J91" i="14" s="1"/>
  <c r="E98" i="17"/>
  <c r="H97" i="17" s="1"/>
  <c r="I97" i="17" s="1"/>
  <c r="J97" i="17" s="1"/>
  <c r="D113" i="17"/>
  <c r="D123" i="19"/>
  <c r="E108" i="19"/>
  <c r="H107" i="19" s="1"/>
  <c r="I107" i="19" s="1"/>
  <c r="J107" i="19" s="1"/>
  <c r="E94" i="12"/>
  <c r="H93" i="12" s="1"/>
  <c r="I93" i="12" s="1"/>
  <c r="J93" i="12" s="1"/>
  <c r="D109" i="12"/>
  <c r="E112" i="8"/>
  <c r="H111" i="8" s="1"/>
  <c r="I111" i="8" s="1"/>
  <c r="J111" i="8" s="1"/>
  <c r="D127" i="8"/>
  <c r="E99" i="16"/>
  <c r="H98" i="16" s="1"/>
  <c r="I98" i="16" s="1"/>
  <c r="J98" i="16" s="1"/>
  <c r="D114" i="16"/>
  <c r="Q73" i="28"/>
  <c r="S73" i="28" s="1"/>
  <c r="U73" i="28" s="1"/>
  <c r="AQ73" i="28" s="1"/>
  <c r="AU73" i="28" s="1"/>
  <c r="O74" i="28"/>
  <c r="E100" i="10"/>
  <c r="H99" i="10" s="1"/>
  <c r="I99" i="10" s="1"/>
  <c r="J99" i="10" s="1"/>
  <c r="D115" i="10"/>
  <c r="D93" i="16"/>
  <c r="E78" i="16"/>
  <c r="H77" i="16" s="1"/>
  <c r="I77" i="16" s="1"/>
  <c r="J77" i="16" s="1"/>
  <c r="P59" i="22"/>
  <c r="Q59" i="22" s="1"/>
  <c r="S59" i="22" s="1"/>
  <c r="U59" i="22" s="1"/>
  <c r="AQ59" i="22" s="1"/>
  <c r="AU59" i="22" s="1"/>
  <c r="O60" i="22"/>
  <c r="D100" i="24"/>
  <c r="E85" i="24"/>
  <c r="H84" i="24" s="1"/>
  <c r="I84" i="24" s="1"/>
  <c r="J84" i="24" s="1"/>
  <c r="P73" i="26"/>
  <c r="E75" i="22"/>
  <c r="H74" i="22" s="1"/>
  <c r="I74" i="22" s="1"/>
  <c r="J74" i="22" s="1"/>
  <c r="P74" i="22" s="1"/>
  <c r="D90" i="22"/>
  <c r="E80" i="19"/>
  <c r="H79" i="19" s="1"/>
  <c r="I79" i="19" s="1"/>
  <c r="J79" i="19" s="1"/>
  <c r="D95" i="19"/>
  <c r="D115" i="23"/>
  <c r="E100" i="23"/>
  <c r="H99" i="23" s="1"/>
  <c r="I99" i="23" s="1"/>
  <c r="J99" i="23" s="1"/>
  <c r="D112" i="20"/>
  <c r="E97" i="20"/>
  <c r="H96" i="20" s="1"/>
  <c r="I96" i="20" s="1"/>
  <c r="J96" i="20" s="1"/>
  <c r="E114" i="23"/>
  <c r="H113" i="23" s="1"/>
  <c r="I113" i="23" s="1"/>
  <c r="J113" i="23" s="1"/>
  <c r="D129" i="23"/>
  <c r="E96" i="24"/>
  <c r="H95" i="24" s="1"/>
  <c r="I95" i="24" s="1"/>
  <c r="J95" i="24" s="1"/>
  <c r="D111" i="24"/>
  <c r="E100" i="20"/>
  <c r="H99" i="20" s="1"/>
  <c r="I99" i="20" s="1"/>
  <c r="J99" i="20" s="1"/>
  <c r="D115" i="20"/>
  <c r="D96" i="23"/>
  <c r="E81" i="23"/>
  <c r="H80" i="23" s="1"/>
  <c r="I80" i="23" s="1"/>
  <c r="J80" i="23" s="1"/>
  <c r="P26" i="25"/>
  <c r="Q26" i="25" s="1"/>
  <c r="S26" i="25" s="1"/>
  <c r="U26" i="25" s="1"/>
  <c r="AQ26" i="25" s="1"/>
  <c r="AU26" i="25" s="1"/>
  <c r="O27" i="25"/>
  <c r="E83" i="26"/>
  <c r="H82" i="26" s="1"/>
  <c r="I82" i="26" s="1"/>
  <c r="J82" i="26" s="1"/>
  <c r="D98" i="26"/>
  <c r="O62" i="1"/>
  <c r="E84" i="3"/>
  <c r="H83" i="3" s="1"/>
  <c r="I83" i="3" s="1"/>
  <c r="J83" i="3" s="1"/>
  <c r="D99" i="3"/>
  <c r="N62" i="6"/>
  <c r="P61" i="6"/>
  <c r="Q61" i="6" s="1"/>
  <c r="S61" i="6" s="1"/>
  <c r="U61" i="6" s="1"/>
  <c r="AQ61" i="6" s="1"/>
  <c r="AU61" i="6" s="1"/>
  <c r="D114" i="30"/>
  <c r="E99" i="30"/>
  <c r="H98" i="30" s="1"/>
  <c r="I98" i="30" s="1"/>
  <c r="J98" i="30" s="1"/>
  <c r="D113" i="33"/>
  <c r="E98" i="33"/>
  <c r="H97" i="33" s="1"/>
  <c r="I97" i="33" s="1"/>
  <c r="J97" i="33" s="1"/>
  <c r="P27" i="5"/>
  <c r="Q27" i="5" s="1"/>
  <c r="S27" i="5" s="1"/>
  <c r="U27" i="5" s="1"/>
  <c r="AQ27" i="5" s="1"/>
  <c r="AU27" i="5" s="1"/>
  <c r="O28" i="5"/>
  <c r="O43" i="5"/>
  <c r="D110" i="33"/>
  <c r="E95" i="33"/>
  <c r="H94" i="33" s="1"/>
  <c r="I94" i="33" s="1"/>
  <c r="J94" i="33" s="1"/>
  <c r="P106" i="2"/>
  <c r="O62" i="6"/>
  <c r="E92" i="7"/>
  <c r="H91" i="7" s="1"/>
  <c r="I91" i="7" s="1"/>
  <c r="J91" i="7" s="1"/>
  <c r="D107" i="7"/>
  <c r="E90" i="15"/>
  <c r="H89" i="15" s="1"/>
  <c r="I89" i="15" s="1"/>
  <c r="J89" i="15" s="1"/>
  <c r="P89" i="15" s="1"/>
  <c r="D105" i="15"/>
  <c r="E93" i="6"/>
  <c r="H92" i="6" s="1"/>
  <c r="I92" i="6" s="1"/>
  <c r="J92" i="6" s="1"/>
  <c r="D108" i="6"/>
  <c r="D108" i="30"/>
  <c r="E93" i="30"/>
  <c r="H92" i="30" s="1"/>
  <c r="I92" i="30" s="1"/>
  <c r="J92" i="30" s="1"/>
  <c r="S60" i="6"/>
  <c r="U60" i="6" s="1"/>
  <c r="AQ60" i="6" s="1"/>
  <c r="AU60" i="6" s="1"/>
  <c r="D109" i="14"/>
  <c r="E94" i="14"/>
  <c r="H93" i="14" s="1"/>
  <c r="I93" i="14" s="1"/>
  <c r="J93" i="14" s="1"/>
  <c r="E95" i="10"/>
  <c r="H94" i="10" s="1"/>
  <c r="I94" i="10" s="1"/>
  <c r="J94" i="10" s="1"/>
  <c r="D110" i="10"/>
  <c r="E75" i="19"/>
  <c r="H74" i="19" s="1"/>
  <c r="I74" i="19" s="1"/>
  <c r="J74" i="19" s="1"/>
  <c r="D90" i="19"/>
  <c r="E75" i="12"/>
  <c r="H74" i="12" s="1"/>
  <c r="I74" i="12" s="1"/>
  <c r="J74" i="12" s="1"/>
  <c r="P74" i="12" s="1"/>
  <c r="D90" i="12"/>
  <c r="E74" i="17"/>
  <c r="H73" i="17" s="1"/>
  <c r="I73" i="17" s="1"/>
  <c r="J73" i="17" s="1"/>
  <c r="P73" i="17" s="1"/>
  <c r="D89" i="17"/>
  <c r="D99" i="16"/>
  <c r="E84" i="16"/>
  <c r="H83" i="16" s="1"/>
  <c r="I83" i="16" s="1"/>
  <c r="J83" i="16" s="1"/>
  <c r="D105" i="28"/>
  <c r="E90" i="28"/>
  <c r="H89" i="28" s="1"/>
  <c r="I89" i="28" s="1"/>
  <c r="J89" i="28" s="1"/>
  <c r="P89" i="28" s="1"/>
  <c r="P42" i="8"/>
  <c r="Q42" i="8" s="1"/>
  <c r="S42" i="8" s="1"/>
  <c r="U42" i="8" s="1"/>
  <c r="AQ42" i="8" s="1"/>
  <c r="AU42" i="8" s="1"/>
  <c r="D116" i="17"/>
  <c r="E101" i="17"/>
  <c r="H100" i="17" s="1"/>
  <c r="I100" i="17" s="1"/>
  <c r="J100" i="17" s="1"/>
  <c r="D93" i="31"/>
  <c r="E78" i="31"/>
  <c r="H77" i="31" s="1"/>
  <c r="I77" i="31" s="1"/>
  <c r="J77" i="31" s="1"/>
  <c r="S27" i="31"/>
  <c r="U27" i="31" s="1"/>
  <c r="AQ27" i="31" s="1"/>
  <c r="AU27" i="31" s="1"/>
  <c r="P59" i="20"/>
  <c r="Q59" i="20" s="1"/>
  <c r="S59" i="20" s="1"/>
  <c r="U59" i="20" s="1"/>
  <c r="AQ59" i="20" s="1"/>
  <c r="AU59" i="20" s="1"/>
  <c r="O60" i="20"/>
  <c r="D98" i="10"/>
  <c r="E83" i="10"/>
  <c r="H82" i="10" s="1"/>
  <c r="I82" i="10" s="1"/>
  <c r="J82" i="10" s="1"/>
  <c r="D114" i="27"/>
  <c r="E99" i="27"/>
  <c r="H98" i="27" s="1"/>
  <c r="I98" i="27" s="1"/>
  <c r="J98" i="27" s="1"/>
  <c r="E101" i="27"/>
  <c r="H100" i="27" s="1"/>
  <c r="I100" i="27" s="1"/>
  <c r="J100" i="27" s="1"/>
  <c r="D116" i="27"/>
  <c r="E91" i="31"/>
  <c r="H90" i="31" s="1"/>
  <c r="I90" i="31" s="1"/>
  <c r="J90" i="31" s="1"/>
  <c r="D106" i="31"/>
  <c r="S43" i="20"/>
  <c r="U43" i="20" s="1"/>
  <c r="AQ43" i="20" s="1"/>
  <c r="AU43" i="20" s="1"/>
  <c r="D107" i="24"/>
  <c r="E92" i="24"/>
  <c r="H91" i="24" s="1"/>
  <c r="I91" i="24" s="1"/>
  <c r="J91" i="24" s="1"/>
  <c r="D121" i="22"/>
  <c r="E106" i="22"/>
  <c r="H105" i="22" s="1"/>
  <c r="I105" i="22" s="1"/>
  <c r="J105" i="22" s="1"/>
  <c r="P105" i="22" s="1"/>
  <c r="O75" i="27"/>
  <c r="P62" i="34" l="1"/>
  <c r="Q62" i="34" s="1"/>
  <c r="S62" i="34" s="1"/>
  <c r="U62" i="34" s="1"/>
  <c r="AQ62" i="34" s="1"/>
  <c r="AU62" i="34" s="1"/>
  <c r="O63" i="34"/>
  <c r="E125" i="34"/>
  <c r="H124" i="34" s="1"/>
  <c r="I124" i="34" s="1"/>
  <c r="J124" i="34" s="1"/>
  <c r="D139" i="34"/>
  <c r="E140" i="34" s="1"/>
  <c r="H139" i="34" s="1"/>
  <c r="I139" i="34" s="1"/>
  <c r="J139" i="34" s="1"/>
  <c r="N30" i="34"/>
  <c r="O30" i="34" s="1"/>
  <c r="Q74" i="34"/>
  <c r="S74" i="34" s="1"/>
  <c r="U74" i="34" s="1"/>
  <c r="AQ74" i="34" s="1"/>
  <c r="AU74" i="34" s="1"/>
  <c r="O75" i="34"/>
  <c r="Q105" i="34"/>
  <c r="S105" i="34" s="1"/>
  <c r="U105" i="34" s="1"/>
  <c r="AT105" i="34" s="1"/>
  <c r="AX105" i="34" s="1"/>
  <c r="O106" i="34"/>
  <c r="D122" i="34"/>
  <c r="E107" i="34"/>
  <c r="H106" i="34" s="1"/>
  <c r="I106" i="34" s="1"/>
  <c r="J106" i="34" s="1"/>
  <c r="E122" i="34"/>
  <c r="H121" i="34" s="1"/>
  <c r="I121" i="34" s="1"/>
  <c r="J121" i="34" s="1"/>
  <c r="P121" i="34" s="1"/>
  <c r="D136" i="34"/>
  <c r="E137" i="34" s="1"/>
  <c r="H136" i="34" s="1"/>
  <c r="I136" i="34" s="1"/>
  <c r="J136" i="34" s="1"/>
  <c r="P136" i="34" s="1"/>
  <c r="E113" i="34"/>
  <c r="H112" i="34" s="1"/>
  <c r="I112" i="34" s="1"/>
  <c r="J112" i="34" s="1"/>
  <c r="D128" i="34"/>
  <c r="P45" i="34"/>
  <c r="Q45" i="34" s="1"/>
  <c r="S45" i="34" s="1"/>
  <c r="U45" i="34" s="1"/>
  <c r="AQ45" i="34" s="1"/>
  <c r="AU45" i="34" s="1"/>
  <c r="N46" i="34"/>
  <c r="D142" i="34"/>
  <c r="E143" i="34" s="1"/>
  <c r="H142" i="34" s="1"/>
  <c r="I142" i="34" s="1"/>
  <c r="J142" i="34" s="1"/>
  <c r="E128" i="34"/>
  <c r="H127" i="34" s="1"/>
  <c r="I127" i="34" s="1"/>
  <c r="J127" i="34" s="1"/>
  <c r="E110" i="34"/>
  <c r="H109" i="34" s="1"/>
  <c r="I109" i="34" s="1"/>
  <c r="J109" i="34" s="1"/>
  <c r="D125" i="34"/>
  <c r="P90" i="34"/>
  <c r="Q90" i="34" s="1"/>
  <c r="S90" i="34" s="1"/>
  <c r="U90" i="34" s="1"/>
  <c r="AJ90" i="34" s="1"/>
  <c r="AN90" i="34" s="1"/>
  <c r="O91" i="34"/>
  <c r="Q73" i="30"/>
  <c r="S73" i="30" s="1"/>
  <c r="U73" i="30" s="1"/>
  <c r="AQ73" i="30" s="1"/>
  <c r="AU73" i="30" s="1"/>
  <c r="O74" i="30"/>
  <c r="Q105" i="22"/>
  <c r="S105" i="22" s="1"/>
  <c r="U105" i="22" s="1"/>
  <c r="AT105" i="22" s="1"/>
  <c r="AX105" i="22" s="1"/>
  <c r="O106" i="22"/>
  <c r="P30" i="27"/>
  <c r="Q30" i="27" s="1"/>
  <c r="S30" i="27" s="1"/>
  <c r="U30" i="27" s="1"/>
  <c r="AQ30" i="27" s="1"/>
  <c r="AU30" i="27" s="1"/>
  <c r="Q89" i="7"/>
  <c r="S89" i="7" s="1"/>
  <c r="U89" i="7" s="1"/>
  <c r="AJ89" i="7" s="1"/>
  <c r="AN89" i="7" s="1"/>
  <c r="O90" i="7"/>
  <c r="Q89" i="24"/>
  <c r="S89" i="24" s="1"/>
  <c r="U89" i="24" s="1"/>
  <c r="AJ89" i="24" s="1"/>
  <c r="AN89" i="24" s="1"/>
  <c r="O90" i="24"/>
  <c r="Q89" i="28"/>
  <c r="S89" i="28" s="1"/>
  <c r="U89" i="28" s="1"/>
  <c r="AJ89" i="28" s="1"/>
  <c r="AN89" i="28" s="1"/>
  <c r="O90" i="28"/>
  <c r="Q74" i="9"/>
  <c r="S74" i="9" s="1"/>
  <c r="U74" i="9" s="1"/>
  <c r="AQ74" i="9" s="1"/>
  <c r="AU74" i="9" s="1"/>
  <c r="O75" i="9"/>
  <c r="Q73" i="4"/>
  <c r="S73" i="4" s="1"/>
  <c r="U73" i="4" s="1"/>
  <c r="AQ73" i="4" s="1"/>
  <c r="AU73" i="4" s="1"/>
  <c r="O74" i="4"/>
  <c r="Q74" i="22"/>
  <c r="S74" i="22" s="1"/>
  <c r="U74" i="22" s="1"/>
  <c r="AQ74" i="22" s="1"/>
  <c r="AU74" i="22" s="1"/>
  <c r="O75" i="22"/>
  <c r="Q89" i="15"/>
  <c r="S89" i="15" s="1"/>
  <c r="U89" i="15" s="1"/>
  <c r="AJ89" i="15" s="1"/>
  <c r="AN89" i="15" s="1"/>
  <c r="O90" i="15"/>
  <c r="Q89" i="23"/>
  <c r="S89" i="23" s="1"/>
  <c r="U89" i="23" s="1"/>
  <c r="AJ89" i="23" s="1"/>
  <c r="AN89" i="23" s="1"/>
  <c r="O90" i="23"/>
  <c r="Q89" i="13"/>
  <c r="S89" i="13" s="1"/>
  <c r="U89" i="13" s="1"/>
  <c r="AJ89" i="13" s="1"/>
  <c r="AN89" i="13" s="1"/>
  <c r="O90" i="13"/>
  <c r="Q105" i="8"/>
  <c r="S105" i="8" s="1"/>
  <c r="U105" i="8" s="1"/>
  <c r="AT105" i="8" s="1"/>
  <c r="AX105" i="8" s="1"/>
  <c r="O106" i="8"/>
  <c r="Q74" i="12"/>
  <c r="S74" i="12" s="1"/>
  <c r="U74" i="12" s="1"/>
  <c r="AQ74" i="12" s="1"/>
  <c r="AU74" i="12" s="1"/>
  <c r="O75" i="12"/>
  <c r="E113" i="11"/>
  <c r="H112" i="11" s="1"/>
  <c r="I112" i="11" s="1"/>
  <c r="J112" i="11" s="1"/>
  <c r="D128" i="11"/>
  <c r="E132" i="15"/>
  <c r="H131" i="15" s="1"/>
  <c r="I131" i="15" s="1"/>
  <c r="J131" i="15" s="1"/>
  <c r="D146" i="15"/>
  <c r="E147" i="15" s="1"/>
  <c r="H146" i="15" s="1"/>
  <c r="I146" i="15" s="1"/>
  <c r="J146" i="15" s="1"/>
  <c r="D132" i="31"/>
  <c r="E117" i="31"/>
  <c r="H116" i="31" s="1"/>
  <c r="I116" i="31" s="1"/>
  <c r="J116" i="31" s="1"/>
  <c r="D132" i="17"/>
  <c r="E117" i="17"/>
  <c r="H116" i="17" s="1"/>
  <c r="I116" i="17" s="1"/>
  <c r="J116" i="17" s="1"/>
  <c r="D131" i="10"/>
  <c r="E116" i="10"/>
  <c r="H115" i="10" s="1"/>
  <c r="I115" i="10" s="1"/>
  <c r="J115" i="10" s="1"/>
  <c r="E95" i="4"/>
  <c r="H94" i="4" s="1"/>
  <c r="I94" i="4" s="1"/>
  <c r="J94" i="4" s="1"/>
  <c r="D110" i="4"/>
  <c r="E114" i="31"/>
  <c r="H113" i="31" s="1"/>
  <c r="I113" i="31" s="1"/>
  <c r="J113" i="31" s="1"/>
  <c r="D129" i="31"/>
  <c r="E111" i="28"/>
  <c r="H110" i="28" s="1"/>
  <c r="I110" i="28" s="1"/>
  <c r="J110" i="28" s="1"/>
  <c r="D126" i="28"/>
  <c r="D124" i="4"/>
  <c r="E109" i="4"/>
  <c r="H108" i="4" s="1"/>
  <c r="I108" i="4" s="1"/>
  <c r="J108" i="4" s="1"/>
  <c r="D126" i="17"/>
  <c r="E111" i="17"/>
  <c r="H110" i="17" s="1"/>
  <c r="I110" i="17" s="1"/>
  <c r="J110" i="17" s="1"/>
  <c r="Q89" i="3"/>
  <c r="S89" i="3" s="1"/>
  <c r="U89" i="3" s="1"/>
  <c r="AJ89" i="3" s="1"/>
  <c r="AN89" i="3" s="1"/>
  <c r="O90" i="3"/>
  <c r="D132" i="30"/>
  <c r="E117" i="30"/>
  <c r="H116" i="30" s="1"/>
  <c r="I116" i="30" s="1"/>
  <c r="J116" i="30" s="1"/>
  <c r="E115" i="20"/>
  <c r="H114" i="20" s="1"/>
  <c r="I114" i="20" s="1"/>
  <c r="J114" i="20" s="1"/>
  <c r="D130" i="20"/>
  <c r="O27" i="22"/>
  <c r="D132" i="10"/>
  <c r="E117" i="10"/>
  <c r="H116" i="10" s="1"/>
  <c r="I116" i="10" s="1"/>
  <c r="J116" i="10" s="1"/>
  <c r="D146" i="21"/>
  <c r="E147" i="21" s="1"/>
  <c r="H146" i="21" s="1"/>
  <c r="I146" i="21" s="1"/>
  <c r="J146" i="21" s="1"/>
  <c r="E132" i="21"/>
  <c r="H131" i="21" s="1"/>
  <c r="I131" i="21" s="1"/>
  <c r="J131" i="21" s="1"/>
  <c r="E99" i="18"/>
  <c r="H98" i="18" s="1"/>
  <c r="I98" i="18" s="1"/>
  <c r="J98" i="18" s="1"/>
  <c r="D114" i="18"/>
  <c r="E111" i="14"/>
  <c r="H110" i="14" s="1"/>
  <c r="I110" i="14" s="1"/>
  <c r="J110" i="14" s="1"/>
  <c r="D126" i="14"/>
  <c r="Q121" i="5"/>
  <c r="S121" i="5" s="1"/>
  <c r="U121" i="5" s="1"/>
  <c r="AT121" i="5" s="1"/>
  <c r="O122" i="5"/>
  <c r="P59" i="8"/>
  <c r="Q59" i="8" s="1"/>
  <c r="S59" i="8" s="1"/>
  <c r="U59" i="8" s="1"/>
  <c r="AQ59" i="8" s="1"/>
  <c r="AU59" i="8" s="1"/>
  <c r="O60" i="8"/>
  <c r="D140" i="28"/>
  <c r="E141" i="28" s="1"/>
  <c r="H140" i="28" s="1"/>
  <c r="I140" i="28" s="1"/>
  <c r="J140" i="28" s="1"/>
  <c r="E126" i="28"/>
  <c r="H125" i="28" s="1"/>
  <c r="I125" i="28" s="1"/>
  <c r="J125" i="28" s="1"/>
  <c r="E111" i="31"/>
  <c r="H110" i="31" s="1"/>
  <c r="I110" i="31" s="1"/>
  <c r="J110" i="31" s="1"/>
  <c r="D126" i="31"/>
  <c r="P59" i="16"/>
  <c r="Q59" i="16" s="1"/>
  <c r="S59" i="16" s="1"/>
  <c r="U59" i="16" s="1"/>
  <c r="AQ59" i="16" s="1"/>
  <c r="AU59" i="16" s="1"/>
  <c r="P59" i="4"/>
  <c r="Q59" i="4" s="1"/>
  <c r="S59" i="4" s="1"/>
  <c r="U59" i="4" s="1"/>
  <c r="AQ59" i="4" s="1"/>
  <c r="AU59" i="4" s="1"/>
  <c r="O60" i="4"/>
  <c r="N62" i="7"/>
  <c r="O62" i="7" s="1"/>
  <c r="P61" i="7"/>
  <c r="Q61" i="7" s="1"/>
  <c r="S61" i="7" s="1"/>
  <c r="U61" i="7" s="1"/>
  <c r="AQ61" i="7" s="1"/>
  <c r="AU61" i="7" s="1"/>
  <c r="E108" i="21"/>
  <c r="H107" i="21" s="1"/>
  <c r="I107" i="21" s="1"/>
  <c r="J107" i="21" s="1"/>
  <c r="D123" i="21"/>
  <c r="D143" i="31"/>
  <c r="E144" i="31" s="1"/>
  <c r="H143" i="31" s="1"/>
  <c r="I143" i="31" s="1"/>
  <c r="J143" i="31" s="1"/>
  <c r="E129" i="31"/>
  <c r="H128" i="31" s="1"/>
  <c r="I128" i="31" s="1"/>
  <c r="J128" i="31" s="1"/>
  <c r="P29" i="12"/>
  <c r="Q29" i="12" s="1"/>
  <c r="S29" i="12" s="1"/>
  <c r="U29" i="12" s="1"/>
  <c r="AQ29" i="12" s="1"/>
  <c r="AU29" i="12" s="1"/>
  <c r="N30" i="12"/>
  <c r="P74" i="13"/>
  <c r="Q74" i="13" s="1"/>
  <c r="S74" i="13" s="1"/>
  <c r="U74" i="13" s="1"/>
  <c r="AQ74" i="13" s="1"/>
  <c r="AU74" i="13" s="1"/>
  <c r="O75" i="13"/>
  <c r="P59" i="11"/>
  <c r="Q59" i="11" s="1"/>
  <c r="S59" i="11" s="1"/>
  <c r="U59" i="11" s="1"/>
  <c r="AQ59" i="11" s="1"/>
  <c r="AU59" i="11" s="1"/>
  <c r="O60" i="11"/>
  <c r="E107" i="31"/>
  <c r="H106" i="31" s="1"/>
  <c r="I106" i="31" s="1"/>
  <c r="J106" i="31" s="1"/>
  <c r="P106" i="31" s="1"/>
  <c r="D122" i="31"/>
  <c r="E133" i="23"/>
  <c r="H132" i="23" s="1"/>
  <c r="I132" i="23" s="1"/>
  <c r="J132" i="23" s="1"/>
  <c r="D147" i="23"/>
  <c r="E148" i="23" s="1"/>
  <c r="H147" i="23" s="1"/>
  <c r="I147" i="23" s="1"/>
  <c r="J147" i="23" s="1"/>
  <c r="E127" i="23"/>
  <c r="H126" i="23" s="1"/>
  <c r="I126" i="23" s="1"/>
  <c r="J126" i="23" s="1"/>
  <c r="D141" i="23"/>
  <c r="E142" i="23" s="1"/>
  <c r="H141" i="23" s="1"/>
  <c r="I141" i="23" s="1"/>
  <c r="J141" i="23" s="1"/>
  <c r="N30" i="8"/>
  <c r="P29" i="8"/>
  <c r="Q29" i="8" s="1"/>
  <c r="S29" i="8" s="1"/>
  <c r="U29" i="8" s="1"/>
  <c r="AQ29" i="8" s="1"/>
  <c r="AU29" i="8" s="1"/>
  <c r="O30" i="8"/>
  <c r="D144" i="21"/>
  <c r="E145" i="21" s="1"/>
  <c r="H144" i="21" s="1"/>
  <c r="I144" i="21" s="1"/>
  <c r="J144" i="21" s="1"/>
  <c r="E130" i="21"/>
  <c r="H129" i="21" s="1"/>
  <c r="I129" i="21" s="1"/>
  <c r="J129" i="21" s="1"/>
  <c r="D125" i="24"/>
  <c r="E110" i="24"/>
  <c r="H109" i="24" s="1"/>
  <c r="I109" i="24" s="1"/>
  <c r="J109" i="24" s="1"/>
  <c r="P74" i="5"/>
  <c r="Q74" i="5" s="1"/>
  <c r="S74" i="5" s="1"/>
  <c r="U74" i="5" s="1"/>
  <c r="AQ74" i="5" s="1"/>
  <c r="AU74" i="5" s="1"/>
  <c r="O43" i="8"/>
  <c r="D126" i="10"/>
  <c r="E111" i="10"/>
  <c r="H110" i="10" s="1"/>
  <c r="I110" i="10" s="1"/>
  <c r="J110" i="10" s="1"/>
  <c r="P62" i="6"/>
  <c r="Q62" i="6" s="1"/>
  <c r="S62" i="6" s="1"/>
  <c r="U62" i="6" s="1"/>
  <c r="AQ62" i="6" s="1"/>
  <c r="AU62" i="6" s="1"/>
  <c r="P62" i="1"/>
  <c r="Q62" i="1" s="1"/>
  <c r="S62" i="1" s="1"/>
  <c r="U62" i="1" s="1"/>
  <c r="AQ62" i="1" s="1"/>
  <c r="AU62" i="1" s="1"/>
  <c r="D131" i="23"/>
  <c r="E116" i="23"/>
  <c r="H115" i="23" s="1"/>
  <c r="I115" i="23" s="1"/>
  <c r="J115" i="23" s="1"/>
  <c r="D125" i="3"/>
  <c r="E110" i="3"/>
  <c r="H109" i="3" s="1"/>
  <c r="I109" i="3" s="1"/>
  <c r="J109" i="3" s="1"/>
  <c r="D132" i="2"/>
  <c r="E117" i="2"/>
  <c r="H116" i="2" s="1"/>
  <c r="I116" i="2" s="1"/>
  <c r="J116" i="2" s="1"/>
  <c r="O90" i="5"/>
  <c r="E90" i="14"/>
  <c r="H89" i="14" s="1"/>
  <c r="I89" i="14" s="1"/>
  <c r="J89" i="14" s="1"/>
  <c r="P89" i="14" s="1"/>
  <c r="D105" i="14"/>
  <c r="D124" i="7"/>
  <c r="E109" i="7"/>
  <c r="H108" i="7" s="1"/>
  <c r="I108" i="7" s="1"/>
  <c r="J108" i="7" s="1"/>
  <c r="E115" i="17"/>
  <c r="H114" i="17" s="1"/>
  <c r="I114" i="17" s="1"/>
  <c r="J114" i="17" s="1"/>
  <c r="D130" i="17"/>
  <c r="D121" i="3"/>
  <c r="E106" i="3"/>
  <c r="H105" i="3" s="1"/>
  <c r="I105" i="3" s="1"/>
  <c r="J105" i="3" s="1"/>
  <c r="P105" i="3" s="1"/>
  <c r="Q73" i="11"/>
  <c r="S73" i="11" s="1"/>
  <c r="U73" i="11" s="1"/>
  <c r="AQ73" i="11" s="1"/>
  <c r="AU73" i="11" s="1"/>
  <c r="O74" i="11"/>
  <c r="D112" i="15"/>
  <c r="E97" i="15"/>
  <c r="H96" i="15" s="1"/>
  <c r="I96" i="15" s="1"/>
  <c r="J96" i="15" s="1"/>
  <c r="D124" i="12"/>
  <c r="E109" i="12"/>
  <c r="H108" i="12" s="1"/>
  <c r="I108" i="12" s="1"/>
  <c r="J108" i="12" s="1"/>
  <c r="Q136" i="5"/>
  <c r="S136" i="5" s="1"/>
  <c r="U136" i="5" s="1"/>
  <c r="AT136" i="5" s="1"/>
  <c r="AX136" i="5" s="1"/>
  <c r="O137" i="5"/>
  <c r="D111" i="9"/>
  <c r="E96" i="9"/>
  <c r="H95" i="9" s="1"/>
  <c r="I95" i="9" s="1"/>
  <c r="J95" i="9" s="1"/>
  <c r="D123" i="29"/>
  <c r="E108" i="29"/>
  <c r="H107" i="29" s="1"/>
  <c r="I107" i="29" s="1"/>
  <c r="J107" i="29" s="1"/>
  <c r="E100" i="33"/>
  <c r="H99" i="33" s="1"/>
  <c r="I99" i="33" s="1"/>
  <c r="J99" i="33" s="1"/>
  <c r="D115" i="33"/>
  <c r="D128" i="13"/>
  <c r="E113" i="13"/>
  <c r="H112" i="13" s="1"/>
  <c r="I112" i="13" s="1"/>
  <c r="J112" i="13" s="1"/>
  <c r="P59" i="3"/>
  <c r="Q59" i="3" s="1"/>
  <c r="S59" i="3" s="1"/>
  <c r="U59" i="3" s="1"/>
  <c r="AQ59" i="3" s="1"/>
  <c r="AU59" i="3" s="1"/>
  <c r="O60" i="3"/>
  <c r="E115" i="29"/>
  <c r="H114" i="29" s="1"/>
  <c r="I114" i="29" s="1"/>
  <c r="J114" i="29" s="1"/>
  <c r="D130" i="29"/>
  <c r="D132" i="12"/>
  <c r="E117" i="12"/>
  <c r="H116" i="12" s="1"/>
  <c r="I116" i="12" s="1"/>
  <c r="J116" i="12" s="1"/>
  <c r="E107" i="3"/>
  <c r="H106" i="3" s="1"/>
  <c r="I106" i="3" s="1"/>
  <c r="J106" i="3" s="1"/>
  <c r="D122" i="3"/>
  <c r="D147" i="28"/>
  <c r="E148" i="28" s="1"/>
  <c r="H147" i="28" s="1"/>
  <c r="I147" i="28" s="1"/>
  <c r="J147" i="28" s="1"/>
  <c r="E133" i="28"/>
  <c r="H132" i="28" s="1"/>
  <c r="I132" i="28" s="1"/>
  <c r="J132" i="28" s="1"/>
  <c r="O28" i="11"/>
  <c r="O45" i="33"/>
  <c r="D132" i="15"/>
  <c r="E117" i="15"/>
  <c r="H116" i="15" s="1"/>
  <c r="I116" i="15" s="1"/>
  <c r="J116" i="15" s="1"/>
  <c r="D111" i="7"/>
  <c r="E96" i="7"/>
  <c r="H95" i="7" s="1"/>
  <c r="I95" i="7" s="1"/>
  <c r="J95" i="7" s="1"/>
  <c r="E114" i="2"/>
  <c r="H113" i="2" s="1"/>
  <c r="I113" i="2" s="1"/>
  <c r="J113" i="2" s="1"/>
  <c r="D129" i="2"/>
  <c r="P29" i="6"/>
  <c r="Q29" i="6" s="1"/>
  <c r="S29" i="6" s="1"/>
  <c r="U29" i="6" s="1"/>
  <c r="AQ29" i="6" s="1"/>
  <c r="AU29" i="6" s="1"/>
  <c r="D142" i="26"/>
  <c r="E143" i="26" s="1"/>
  <c r="H142" i="26" s="1"/>
  <c r="I142" i="26" s="1"/>
  <c r="J142" i="26" s="1"/>
  <c r="E128" i="26"/>
  <c r="H127" i="26" s="1"/>
  <c r="I127" i="26" s="1"/>
  <c r="J127" i="26" s="1"/>
  <c r="P90" i="2"/>
  <c r="Q90" i="2" s="1"/>
  <c r="S90" i="2" s="1"/>
  <c r="U90" i="2" s="1"/>
  <c r="AJ90" i="2" s="1"/>
  <c r="AN90" i="2" s="1"/>
  <c r="Q121" i="9"/>
  <c r="S121" i="9" s="1"/>
  <c r="U121" i="9" s="1"/>
  <c r="AT121" i="9" s="1"/>
  <c r="O122" i="9"/>
  <c r="D123" i="22"/>
  <c r="E108" i="22"/>
  <c r="H107" i="22" s="1"/>
  <c r="I107" i="22" s="1"/>
  <c r="J107" i="22" s="1"/>
  <c r="P44" i="26"/>
  <c r="Q44" i="26" s="1"/>
  <c r="S44" i="26" s="1"/>
  <c r="U44" i="26" s="1"/>
  <c r="AQ44" i="26" s="1"/>
  <c r="AU44" i="26" s="1"/>
  <c r="O45" i="26"/>
  <c r="D123" i="27"/>
  <c r="E108" i="27"/>
  <c r="H107" i="27" s="1"/>
  <c r="I107" i="27" s="1"/>
  <c r="J107" i="27" s="1"/>
  <c r="P90" i="25"/>
  <c r="Q90" i="25" s="1"/>
  <c r="S90" i="25" s="1"/>
  <c r="U90" i="25" s="1"/>
  <c r="AJ90" i="25" s="1"/>
  <c r="AN90" i="25" s="1"/>
  <c r="O91" i="25"/>
  <c r="E101" i="29"/>
  <c r="H100" i="29" s="1"/>
  <c r="I100" i="29" s="1"/>
  <c r="J100" i="29" s="1"/>
  <c r="D116" i="29"/>
  <c r="D106" i="7"/>
  <c r="E91" i="7"/>
  <c r="H90" i="7" s="1"/>
  <c r="I90" i="7" s="1"/>
  <c r="J90" i="7" s="1"/>
  <c r="P27" i="2"/>
  <c r="Q27" i="2" s="1"/>
  <c r="S27" i="2" s="1"/>
  <c r="U27" i="2" s="1"/>
  <c r="AQ27" i="2" s="1"/>
  <c r="AU27" i="2" s="1"/>
  <c r="E96" i="19"/>
  <c r="H95" i="19" s="1"/>
  <c r="I95" i="19" s="1"/>
  <c r="J95" i="19" s="1"/>
  <c r="D111" i="19"/>
  <c r="E126" i="4"/>
  <c r="H125" i="4" s="1"/>
  <c r="I125" i="4" s="1"/>
  <c r="J125" i="4" s="1"/>
  <c r="D140" i="4"/>
  <c r="E141" i="4" s="1"/>
  <c r="H140" i="4" s="1"/>
  <c r="I140" i="4" s="1"/>
  <c r="J140" i="4" s="1"/>
  <c r="P138" i="1"/>
  <c r="Q138" i="1" s="1"/>
  <c r="S138" i="1" s="1"/>
  <c r="U138" i="1" s="1"/>
  <c r="AT138" i="1" s="1"/>
  <c r="AX138" i="1" s="1"/>
  <c r="O139" i="1"/>
  <c r="P27" i="17"/>
  <c r="Q27" i="17" s="1"/>
  <c r="S27" i="17" s="1"/>
  <c r="U27" i="17" s="1"/>
  <c r="AQ27" i="17" s="1"/>
  <c r="AU27" i="17" s="1"/>
  <c r="O28" i="17"/>
  <c r="D129" i="6"/>
  <c r="E114" i="6"/>
  <c r="H113" i="6" s="1"/>
  <c r="I113" i="6" s="1"/>
  <c r="J113" i="6" s="1"/>
  <c r="O59" i="2"/>
  <c r="E94" i="33"/>
  <c r="H93" i="33" s="1"/>
  <c r="I93" i="33" s="1"/>
  <c r="J93" i="33" s="1"/>
  <c r="D109" i="33"/>
  <c r="E113" i="27"/>
  <c r="H112" i="27" s="1"/>
  <c r="I112" i="27" s="1"/>
  <c r="J112" i="27" s="1"/>
  <c r="D128" i="27"/>
  <c r="E113" i="12"/>
  <c r="H112" i="12" s="1"/>
  <c r="I112" i="12" s="1"/>
  <c r="J112" i="12" s="1"/>
  <c r="D128" i="12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D109" i="29"/>
  <c r="E94" i="29"/>
  <c r="H93" i="29" s="1"/>
  <c r="I93" i="29" s="1"/>
  <c r="J93" i="29" s="1"/>
  <c r="D131" i="12"/>
  <c r="E116" i="12"/>
  <c r="H115" i="12" s="1"/>
  <c r="I115" i="12" s="1"/>
  <c r="J115" i="12" s="1"/>
  <c r="D112" i="28"/>
  <c r="E97" i="28"/>
  <c r="H96" i="28" s="1"/>
  <c r="I96" i="28" s="1"/>
  <c r="J96" i="28" s="1"/>
  <c r="P59" i="27"/>
  <c r="Q59" i="27" s="1"/>
  <c r="S59" i="27" s="1"/>
  <c r="U59" i="27" s="1"/>
  <c r="AQ59" i="27" s="1"/>
  <c r="AU59" i="27" s="1"/>
  <c r="O60" i="27"/>
  <c r="D128" i="4"/>
  <c r="E113" i="4"/>
  <c r="H112" i="4" s="1"/>
  <c r="I112" i="4" s="1"/>
  <c r="J112" i="4" s="1"/>
  <c r="E92" i="13"/>
  <c r="H91" i="13" s="1"/>
  <c r="I91" i="13" s="1"/>
  <c r="J91" i="13" s="1"/>
  <c r="D107" i="13"/>
  <c r="E93" i="33"/>
  <c r="H92" i="33" s="1"/>
  <c r="I92" i="33" s="1"/>
  <c r="J92" i="33" s="1"/>
  <c r="D108" i="33"/>
  <c r="Q136" i="9"/>
  <c r="S136" i="9" s="1"/>
  <c r="U136" i="9" s="1"/>
  <c r="AT136" i="9" s="1"/>
  <c r="AX136" i="9" s="1"/>
  <c r="O137" i="9"/>
  <c r="N30" i="16"/>
  <c r="E107" i="20"/>
  <c r="H106" i="20" s="1"/>
  <c r="I106" i="20" s="1"/>
  <c r="J106" i="20" s="1"/>
  <c r="D122" i="20"/>
  <c r="D124" i="21"/>
  <c r="E109" i="21"/>
  <c r="H108" i="21" s="1"/>
  <c r="I108" i="21" s="1"/>
  <c r="J108" i="21" s="1"/>
  <c r="D128" i="10"/>
  <c r="E113" i="10"/>
  <c r="H112" i="10" s="1"/>
  <c r="I112" i="10" s="1"/>
  <c r="J112" i="10" s="1"/>
  <c r="D127" i="29"/>
  <c r="E112" i="29"/>
  <c r="H111" i="29" s="1"/>
  <c r="I111" i="29" s="1"/>
  <c r="J111" i="29" s="1"/>
  <c r="E129" i="22"/>
  <c r="H128" i="22" s="1"/>
  <c r="I128" i="22" s="1"/>
  <c r="J128" i="22" s="1"/>
  <c r="D143" i="22"/>
  <c r="E144" i="22" s="1"/>
  <c r="H143" i="22" s="1"/>
  <c r="I143" i="22" s="1"/>
  <c r="J143" i="22" s="1"/>
  <c r="D124" i="24"/>
  <c r="E109" i="24"/>
  <c r="H108" i="24" s="1"/>
  <c r="I108" i="24" s="1"/>
  <c r="J108" i="24" s="1"/>
  <c r="E113" i="33"/>
  <c r="H112" i="33" s="1"/>
  <c r="I112" i="33" s="1"/>
  <c r="J112" i="33" s="1"/>
  <c r="D128" i="33"/>
  <c r="Q106" i="2"/>
  <c r="S106" i="2" s="1"/>
  <c r="U106" i="2" s="1"/>
  <c r="AT106" i="2" s="1"/>
  <c r="AX106" i="2" s="1"/>
  <c r="O107" i="2"/>
  <c r="P43" i="18"/>
  <c r="Q43" i="18" s="1"/>
  <c r="S43" i="18" s="1"/>
  <c r="U43" i="18" s="1"/>
  <c r="AQ43" i="18" s="1"/>
  <c r="AU43" i="18" s="1"/>
  <c r="O44" i="18"/>
  <c r="D126" i="33"/>
  <c r="E111" i="33"/>
  <c r="H110" i="33" s="1"/>
  <c r="I110" i="33" s="1"/>
  <c r="J110" i="33" s="1"/>
  <c r="E106" i="33"/>
  <c r="H105" i="33" s="1"/>
  <c r="I105" i="33" s="1"/>
  <c r="J105" i="33" s="1"/>
  <c r="P105" i="33" s="1"/>
  <c r="D121" i="33"/>
  <c r="P27" i="9"/>
  <c r="Q27" i="9" s="1"/>
  <c r="S27" i="9" s="1"/>
  <c r="U27" i="9" s="1"/>
  <c r="AQ27" i="9" s="1"/>
  <c r="AU27" i="9" s="1"/>
  <c r="P43" i="5"/>
  <c r="Q43" i="5" s="1"/>
  <c r="S43" i="5" s="1"/>
  <c r="U43" i="5" s="1"/>
  <c r="AQ43" i="5" s="1"/>
  <c r="AU43" i="5" s="1"/>
  <c r="O44" i="5"/>
  <c r="D106" i="22"/>
  <c r="E91" i="22"/>
  <c r="H90" i="22" s="1"/>
  <c r="I90" i="22" s="1"/>
  <c r="J90" i="22" s="1"/>
  <c r="D122" i="15"/>
  <c r="E107" i="15"/>
  <c r="H106" i="15" s="1"/>
  <c r="I106" i="15" s="1"/>
  <c r="J106" i="15" s="1"/>
  <c r="D126" i="27"/>
  <c r="E111" i="27"/>
  <c r="H110" i="27" s="1"/>
  <c r="I110" i="27" s="1"/>
  <c r="J110" i="27" s="1"/>
  <c r="D105" i="30"/>
  <c r="E90" i="30"/>
  <c r="H89" i="30" s="1"/>
  <c r="I89" i="30" s="1"/>
  <c r="J89" i="30" s="1"/>
  <c r="P89" i="30" s="1"/>
  <c r="E100" i="4"/>
  <c r="H99" i="4" s="1"/>
  <c r="I99" i="4" s="1"/>
  <c r="J99" i="4" s="1"/>
  <c r="D115" i="4"/>
  <c r="P60" i="24"/>
  <c r="Q60" i="24" s="1"/>
  <c r="S60" i="24" s="1"/>
  <c r="U60" i="24" s="1"/>
  <c r="AQ60" i="24" s="1"/>
  <c r="AU60" i="24" s="1"/>
  <c r="O61" i="24"/>
  <c r="D121" i="23"/>
  <c r="E106" i="23"/>
  <c r="H105" i="23" s="1"/>
  <c r="I105" i="23" s="1"/>
  <c r="J105" i="23" s="1"/>
  <c r="P105" i="23" s="1"/>
  <c r="E106" i="13"/>
  <c r="H105" i="13" s="1"/>
  <c r="I105" i="13" s="1"/>
  <c r="J105" i="13" s="1"/>
  <c r="P105" i="13" s="1"/>
  <c r="D121" i="13"/>
  <c r="P43" i="30"/>
  <c r="Q43" i="30" s="1"/>
  <c r="S43" i="30" s="1"/>
  <c r="U43" i="30" s="1"/>
  <c r="AQ43" i="30" s="1"/>
  <c r="AU43" i="30" s="1"/>
  <c r="O44" i="30"/>
  <c r="D131" i="29"/>
  <c r="E116" i="29"/>
  <c r="H115" i="29" s="1"/>
  <c r="I115" i="29" s="1"/>
  <c r="J115" i="29" s="1"/>
  <c r="D142" i="6"/>
  <c r="E143" i="6" s="1"/>
  <c r="H142" i="6" s="1"/>
  <c r="I142" i="6" s="1"/>
  <c r="J142" i="6" s="1"/>
  <c r="E128" i="6"/>
  <c r="H127" i="6" s="1"/>
  <c r="I127" i="6" s="1"/>
  <c r="J127" i="6" s="1"/>
  <c r="D123" i="9"/>
  <c r="E108" i="9"/>
  <c r="H107" i="9" s="1"/>
  <c r="I107" i="9" s="1"/>
  <c r="J107" i="9" s="1"/>
  <c r="E111" i="21"/>
  <c r="H110" i="21" s="1"/>
  <c r="I110" i="21" s="1"/>
  <c r="J110" i="21" s="1"/>
  <c r="D126" i="21"/>
  <c r="E114" i="13"/>
  <c r="H113" i="13" s="1"/>
  <c r="I113" i="13" s="1"/>
  <c r="J113" i="13" s="1"/>
  <c r="D129" i="13"/>
  <c r="O27" i="26"/>
  <c r="O27" i="29"/>
  <c r="E96" i="22"/>
  <c r="H95" i="22" s="1"/>
  <c r="I95" i="22" s="1"/>
  <c r="J95" i="22" s="1"/>
  <c r="D111" i="22"/>
  <c r="Q73" i="16"/>
  <c r="S73" i="16" s="1"/>
  <c r="U73" i="16" s="1"/>
  <c r="AQ73" i="16" s="1"/>
  <c r="AU73" i="16" s="1"/>
  <c r="O74" i="16"/>
  <c r="D146" i="22"/>
  <c r="E147" i="22" s="1"/>
  <c r="H146" i="22" s="1"/>
  <c r="I146" i="22" s="1"/>
  <c r="J146" i="22" s="1"/>
  <c r="E132" i="22"/>
  <c r="H131" i="22" s="1"/>
  <c r="I131" i="22" s="1"/>
  <c r="J131" i="22" s="1"/>
  <c r="E111" i="13"/>
  <c r="H110" i="13" s="1"/>
  <c r="I110" i="13" s="1"/>
  <c r="J110" i="13" s="1"/>
  <c r="D126" i="13"/>
  <c r="E111" i="3"/>
  <c r="H110" i="3" s="1"/>
  <c r="I110" i="3" s="1"/>
  <c r="J110" i="3" s="1"/>
  <c r="D126" i="3"/>
  <c r="D124" i="27"/>
  <c r="E109" i="27"/>
  <c r="H108" i="27" s="1"/>
  <c r="I108" i="27" s="1"/>
  <c r="J108" i="27" s="1"/>
  <c r="D131" i="19"/>
  <c r="E116" i="19"/>
  <c r="H115" i="19" s="1"/>
  <c r="I115" i="19" s="1"/>
  <c r="J115" i="19" s="1"/>
  <c r="D125" i="17"/>
  <c r="E110" i="17"/>
  <c r="H109" i="17" s="1"/>
  <c r="I109" i="17" s="1"/>
  <c r="J109" i="17" s="1"/>
  <c r="D131" i="6"/>
  <c r="E116" i="6"/>
  <c r="H115" i="6" s="1"/>
  <c r="I115" i="6" s="1"/>
  <c r="J115" i="6" s="1"/>
  <c r="Q89" i="12"/>
  <c r="S89" i="12" s="1"/>
  <c r="U89" i="12" s="1"/>
  <c r="AJ89" i="12" s="1"/>
  <c r="AN89" i="12" s="1"/>
  <c r="O90" i="12"/>
  <c r="D137" i="4"/>
  <c r="E138" i="4" s="1"/>
  <c r="H137" i="4" s="1"/>
  <c r="I137" i="4" s="1"/>
  <c r="J137" i="4" s="1"/>
  <c r="E123" i="4"/>
  <c r="H122" i="4" s="1"/>
  <c r="I122" i="4" s="1"/>
  <c r="J122" i="4" s="1"/>
  <c r="N93" i="1"/>
  <c r="O93" i="1" s="1"/>
  <c r="E112" i="33"/>
  <c r="H111" i="33" s="1"/>
  <c r="I111" i="33" s="1"/>
  <c r="J111" i="33" s="1"/>
  <c r="D127" i="33"/>
  <c r="E122" i="8"/>
  <c r="H121" i="8" s="1"/>
  <c r="I121" i="8" s="1"/>
  <c r="J121" i="8" s="1"/>
  <c r="P121" i="8" s="1"/>
  <c r="D136" i="8"/>
  <c r="E137" i="8" s="1"/>
  <c r="H136" i="8" s="1"/>
  <c r="I136" i="8" s="1"/>
  <c r="J136" i="8" s="1"/>
  <c r="P136" i="8" s="1"/>
  <c r="P28" i="10"/>
  <c r="Q28" i="10" s="1"/>
  <c r="S28" i="10" s="1"/>
  <c r="U28" i="10" s="1"/>
  <c r="AQ28" i="10" s="1"/>
  <c r="AU28" i="10" s="1"/>
  <c r="P59" i="14"/>
  <c r="Q59" i="14" s="1"/>
  <c r="S59" i="14" s="1"/>
  <c r="U59" i="14" s="1"/>
  <c r="AQ59" i="14" s="1"/>
  <c r="AU59" i="14" s="1"/>
  <c r="O60" i="14"/>
  <c r="D130" i="3"/>
  <c r="E115" i="3"/>
  <c r="H114" i="3" s="1"/>
  <c r="I114" i="3" s="1"/>
  <c r="J114" i="3" s="1"/>
  <c r="E99" i="26"/>
  <c r="H98" i="26" s="1"/>
  <c r="I98" i="26" s="1"/>
  <c r="J98" i="26" s="1"/>
  <c r="D114" i="26"/>
  <c r="D125" i="14"/>
  <c r="E110" i="14"/>
  <c r="H109" i="14" s="1"/>
  <c r="I109" i="14" s="1"/>
  <c r="J109" i="14" s="1"/>
  <c r="D122" i="11"/>
  <c r="E107" i="11"/>
  <c r="H106" i="11" s="1"/>
  <c r="I106" i="11" s="1"/>
  <c r="J106" i="11" s="1"/>
  <c r="D125" i="7"/>
  <c r="E110" i="7"/>
  <c r="H109" i="7" s="1"/>
  <c r="I109" i="7" s="1"/>
  <c r="J109" i="7" s="1"/>
  <c r="D115" i="16"/>
  <c r="E100" i="16"/>
  <c r="H99" i="16" s="1"/>
  <c r="I99" i="16" s="1"/>
  <c r="J99" i="16" s="1"/>
  <c r="E128" i="8"/>
  <c r="H127" i="8" s="1"/>
  <c r="I127" i="8" s="1"/>
  <c r="J127" i="8" s="1"/>
  <c r="D142" i="8"/>
  <c r="E143" i="8" s="1"/>
  <c r="H142" i="8" s="1"/>
  <c r="I142" i="8" s="1"/>
  <c r="J142" i="8" s="1"/>
  <c r="O43" i="6"/>
  <c r="E132" i="2"/>
  <c r="H131" i="2" s="1"/>
  <c r="I131" i="2" s="1"/>
  <c r="J131" i="2" s="1"/>
  <c r="D146" i="2"/>
  <c r="E147" i="2" s="1"/>
  <c r="H146" i="2" s="1"/>
  <c r="I146" i="2" s="1"/>
  <c r="J146" i="2" s="1"/>
  <c r="D121" i="7"/>
  <c r="E106" i="7"/>
  <c r="H105" i="7" s="1"/>
  <c r="I105" i="7" s="1"/>
  <c r="J105" i="7" s="1"/>
  <c r="P105" i="7" s="1"/>
  <c r="D115" i="17"/>
  <c r="E100" i="17"/>
  <c r="H99" i="17" s="1"/>
  <c r="I99" i="17" s="1"/>
  <c r="J99" i="17" s="1"/>
  <c r="P90" i="33"/>
  <c r="Q90" i="33" s="1"/>
  <c r="S90" i="33" s="1"/>
  <c r="U90" i="33" s="1"/>
  <c r="AJ90" i="33" s="1"/>
  <c r="AN90" i="33" s="1"/>
  <c r="P27" i="23"/>
  <c r="Q27" i="23" s="1"/>
  <c r="S27" i="23" s="1"/>
  <c r="U27" i="23" s="1"/>
  <c r="AQ27" i="23" s="1"/>
  <c r="AU27" i="23" s="1"/>
  <c r="O28" i="23"/>
  <c r="P74" i="23"/>
  <c r="Q74" i="23" s="1"/>
  <c r="S74" i="23" s="1"/>
  <c r="U74" i="23" s="1"/>
  <c r="AQ74" i="23" s="1"/>
  <c r="AU74" i="23" s="1"/>
  <c r="D107" i="33"/>
  <c r="E92" i="33"/>
  <c r="H91" i="33" s="1"/>
  <c r="I91" i="33" s="1"/>
  <c r="J91" i="33" s="1"/>
  <c r="P75" i="1"/>
  <c r="Q75" i="1" s="1"/>
  <c r="S75" i="1" s="1"/>
  <c r="U75" i="1" s="1"/>
  <c r="AQ75" i="1" s="1"/>
  <c r="AU75" i="1" s="1"/>
  <c r="O76" i="1"/>
  <c r="P44" i="25"/>
  <c r="Q44" i="25" s="1"/>
  <c r="S44" i="25" s="1"/>
  <c r="U44" i="25" s="1"/>
  <c r="AQ44" i="25" s="1"/>
  <c r="AU44" i="25" s="1"/>
  <c r="O45" i="25"/>
  <c r="E99" i="23"/>
  <c r="H98" i="23" s="1"/>
  <c r="I98" i="23" s="1"/>
  <c r="J98" i="23" s="1"/>
  <c r="D114" i="23"/>
  <c r="D113" i="19"/>
  <c r="E98" i="19"/>
  <c r="H97" i="19" s="1"/>
  <c r="I97" i="19" s="1"/>
  <c r="J97" i="19" s="1"/>
  <c r="D123" i="17"/>
  <c r="E108" i="17"/>
  <c r="H107" i="17" s="1"/>
  <c r="I107" i="17" s="1"/>
  <c r="J107" i="17" s="1"/>
  <c r="D137" i="28"/>
  <c r="E138" i="28" s="1"/>
  <c r="H137" i="28" s="1"/>
  <c r="I137" i="28" s="1"/>
  <c r="J137" i="28" s="1"/>
  <c r="E123" i="28"/>
  <c r="H122" i="28" s="1"/>
  <c r="I122" i="28" s="1"/>
  <c r="J122" i="28" s="1"/>
  <c r="E112" i="20"/>
  <c r="H111" i="20" s="1"/>
  <c r="I111" i="20" s="1"/>
  <c r="J111" i="20" s="1"/>
  <c r="D127" i="20"/>
  <c r="P74" i="19"/>
  <c r="Q74" i="19" s="1"/>
  <c r="S74" i="19" s="1"/>
  <c r="U74" i="19" s="1"/>
  <c r="AQ74" i="19" s="1"/>
  <c r="AU74" i="19" s="1"/>
  <c r="D132" i="33"/>
  <c r="E117" i="33"/>
  <c r="H116" i="33" s="1"/>
  <c r="I116" i="33" s="1"/>
  <c r="J116" i="33" s="1"/>
  <c r="E101" i="5"/>
  <c r="H100" i="5" s="1"/>
  <c r="I100" i="5" s="1"/>
  <c r="J100" i="5" s="1"/>
  <c r="D116" i="5"/>
  <c r="P43" i="12"/>
  <c r="Q43" i="12" s="1"/>
  <c r="S43" i="12" s="1"/>
  <c r="U43" i="12" s="1"/>
  <c r="AQ43" i="12" s="1"/>
  <c r="AU43" i="12" s="1"/>
  <c r="O44" i="12"/>
  <c r="P75" i="8"/>
  <c r="Q75" i="8" s="1"/>
  <c r="S75" i="8" s="1"/>
  <c r="U75" i="8" s="1"/>
  <c r="AQ75" i="8" s="1"/>
  <c r="AU75" i="8" s="1"/>
  <c r="O76" i="8"/>
  <c r="E90" i="18"/>
  <c r="H89" i="18" s="1"/>
  <c r="I89" i="18" s="1"/>
  <c r="J89" i="18" s="1"/>
  <c r="P89" i="18" s="1"/>
  <c r="D105" i="18"/>
  <c r="E110" i="20"/>
  <c r="H109" i="20" s="1"/>
  <c r="I109" i="20" s="1"/>
  <c r="J109" i="20" s="1"/>
  <c r="D125" i="20"/>
  <c r="E115" i="14"/>
  <c r="H114" i="14" s="1"/>
  <c r="I114" i="14" s="1"/>
  <c r="J114" i="14" s="1"/>
  <c r="D130" i="14"/>
  <c r="E106" i="12"/>
  <c r="H105" i="12" s="1"/>
  <c r="I105" i="12" s="1"/>
  <c r="J105" i="12" s="1"/>
  <c r="P105" i="12" s="1"/>
  <c r="D121" i="12"/>
  <c r="D132" i="13"/>
  <c r="E117" i="13"/>
  <c r="H116" i="13" s="1"/>
  <c r="I116" i="13" s="1"/>
  <c r="J116" i="13" s="1"/>
  <c r="O74" i="6"/>
  <c r="E99" i="11"/>
  <c r="H98" i="11" s="1"/>
  <c r="I98" i="11" s="1"/>
  <c r="J98" i="11" s="1"/>
  <c r="D114" i="11"/>
  <c r="P90" i="31"/>
  <c r="Q90" i="31" s="1"/>
  <c r="S90" i="31" s="1"/>
  <c r="U90" i="31" s="1"/>
  <c r="AJ90" i="31" s="1"/>
  <c r="AN90" i="31" s="1"/>
  <c r="E101" i="22"/>
  <c r="H100" i="22" s="1"/>
  <c r="I100" i="22" s="1"/>
  <c r="J100" i="22" s="1"/>
  <c r="D116" i="22"/>
  <c r="Q105" i="27"/>
  <c r="S105" i="27" s="1"/>
  <c r="U105" i="27" s="1"/>
  <c r="AT105" i="27" s="1"/>
  <c r="AX105" i="27" s="1"/>
  <c r="O106" i="27"/>
  <c r="E95" i="15"/>
  <c r="H94" i="15" s="1"/>
  <c r="I94" i="15" s="1"/>
  <c r="J94" i="15" s="1"/>
  <c r="D110" i="15"/>
  <c r="P28" i="5"/>
  <c r="Q28" i="5" s="1"/>
  <c r="S28" i="5" s="1"/>
  <c r="U28" i="5" s="1"/>
  <c r="AQ28" i="5" s="1"/>
  <c r="AU28" i="5" s="1"/>
  <c r="O29" i="5"/>
  <c r="D112" i="23"/>
  <c r="E97" i="23"/>
  <c r="H96" i="23" s="1"/>
  <c r="I96" i="23" s="1"/>
  <c r="J96" i="23" s="1"/>
  <c r="Q73" i="26"/>
  <c r="S73" i="26" s="1"/>
  <c r="U73" i="26" s="1"/>
  <c r="AQ73" i="26" s="1"/>
  <c r="AU73" i="26" s="1"/>
  <c r="O74" i="26"/>
  <c r="E114" i="5"/>
  <c r="H113" i="5" s="1"/>
  <c r="I113" i="5" s="1"/>
  <c r="J113" i="5" s="1"/>
  <c r="D129" i="5"/>
  <c r="D122" i="18"/>
  <c r="E107" i="18"/>
  <c r="H106" i="18" s="1"/>
  <c r="I106" i="18" s="1"/>
  <c r="J106" i="18" s="1"/>
  <c r="P59" i="9"/>
  <c r="Q59" i="9" s="1"/>
  <c r="S59" i="9" s="1"/>
  <c r="U59" i="9" s="1"/>
  <c r="AQ59" i="9" s="1"/>
  <c r="AU59" i="9" s="1"/>
  <c r="O60" i="9"/>
  <c r="D140" i="2"/>
  <c r="E141" i="2" s="1"/>
  <c r="H140" i="2" s="1"/>
  <c r="I140" i="2" s="1"/>
  <c r="J140" i="2" s="1"/>
  <c r="E126" i="2"/>
  <c r="H125" i="2" s="1"/>
  <c r="I125" i="2" s="1"/>
  <c r="J125" i="2" s="1"/>
  <c r="E91" i="29"/>
  <c r="H90" i="29" s="1"/>
  <c r="I90" i="29" s="1"/>
  <c r="J90" i="29" s="1"/>
  <c r="D106" i="29"/>
  <c r="O60" i="13"/>
  <c r="E109" i="13"/>
  <c r="H108" i="13" s="1"/>
  <c r="I108" i="13" s="1"/>
  <c r="J108" i="13" s="1"/>
  <c r="D124" i="13"/>
  <c r="E106" i="10"/>
  <c r="H105" i="10" s="1"/>
  <c r="I105" i="10" s="1"/>
  <c r="J105" i="10" s="1"/>
  <c r="P105" i="10" s="1"/>
  <c r="D121" i="10"/>
  <c r="E113" i="7"/>
  <c r="H112" i="7" s="1"/>
  <c r="I112" i="7" s="1"/>
  <c r="J112" i="7" s="1"/>
  <c r="D128" i="7"/>
  <c r="O44" i="31"/>
  <c r="E107" i="17"/>
  <c r="H106" i="17" s="1"/>
  <c r="I106" i="17" s="1"/>
  <c r="J106" i="17" s="1"/>
  <c r="D122" i="17"/>
  <c r="D145" i="33"/>
  <c r="E146" i="33" s="1"/>
  <c r="H145" i="33" s="1"/>
  <c r="I145" i="33" s="1"/>
  <c r="J145" i="33" s="1"/>
  <c r="E131" i="33"/>
  <c r="H130" i="33" s="1"/>
  <c r="I130" i="33" s="1"/>
  <c r="J130" i="33" s="1"/>
  <c r="E107" i="14"/>
  <c r="H106" i="14" s="1"/>
  <c r="I106" i="14" s="1"/>
  <c r="J106" i="14" s="1"/>
  <c r="D122" i="14"/>
  <c r="D106" i="10"/>
  <c r="E91" i="10"/>
  <c r="H90" i="10" s="1"/>
  <c r="I90" i="10" s="1"/>
  <c r="J90" i="10" s="1"/>
  <c r="E114" i="12"/>
  <c r="H113" i="12" s="1"/>
  <c r="I113" i="12" s="1"/>
  <c r="J113" i="12" s="1"/>
  <c r="D129" i="12"/>
  <c r="E94" i="19"/>
  <c r="H93" i="19" s="1"/>
  <c r="I93" i="19" s="1"/>
  <c r="J93" i="19" s="1"/>
  <c r="D109" i="19"/>
  <c r="E130" i="24"/>
  <c r="H129" i="24" s="1"/>
  <c r="I129" i="24" s="1"/>
  <c r="J129" i="24" s="1"/>
  <c r="D144" i="24"/>
  <c r="E145" i="24" s="1"/>
  <c r="H144" i="24" s="1"/>
  <c r="I144" i="24" s="1"/>
  <c r="J144" i="24" s="1"/>
  <c r="D110" i="20"/>
  <c r="E95" i="20"/>
  <c r="H94" i="20" s="1"/>
  <c r="I94" i="20" s="1"/>
  <c r="J94" i="20" s="1"/>
  <c r="D138" i="11"/>
  <c r="E139" i="11" s="1"/>
  <c r="H138" i="11" s="1"/>
  <c r="I138" i="11" s="1"/>
  <c r="J138" i="11" s="1"/>
  <c r="E124" i="11"/>
  <c r="H123" i="11" s="1"/>
  <c r="I123" i="11" s="1"/>
  <c r="J123" i="11" s="1"/>
  <c r="E114" i="9"/>
  <c r="H113" i="9" s="1"/>
  <c r="I113" i="9" s="1"/>
  <c r="J113" i="9" s="1"/>
  <c r="D129" i="9"/>
  <c r="P123" i="25"/>
  <c r="Q123" i="25" s="1"/>
  <c r="S123" i="25" s="1"/>
  <c r="U123" i="25" s="1"/>
  <c r="AT123" i="25" s="1"/>
  <c r="P43" i="3"/>
  <c r="Q43" i="3" s="1"/>
  <c r="S43" i="3" s="1"/>
  <c r="U43" i="3" s="1"/>
  <c r="AQ43" i="3" s="1"/>
  <c r="AU43" i="3" s="1"/>
  <c r="O44" i="3"/>
  <c r="P44" i="29"/>
  <c r="Q44" i="29" s="1"/>
  <c r="S44" i="29" s="1"/>
  <c r="U44" i="29" s="1"/>
  <c r="AQ44" i="29" s="1"/>
  <c r="AU44" i="29" s="1"/>
  <c r="O45" i="29"/>
  <c r="E125" i="3"/>
  <c r="H124" i="3" s="1"/>
  <c r="I124" i="3" s="1"/>
  <c r="J124" i="3" s="1"/>
  <c r="D139" i="3"/>
  <c r="E140" i="3" s="1"/>
  <c r="H139" i="3" s="1"/>
  <c r="I139" i="3" s="1"/>
  <c r="J139" i="3" s="1"/>
  <c r="D131" i="8"/>
  <c r="E116" i="8"/>
  <c r="H115" i="8" s="1"/>
  <c r="I115" i="8" s="1"/>
  <c r="J115" i="8" s="1"/>
  <c r="D137" i="30"/>
  <c r="E138" i="30" s="1"/>
  <c r="H137" i="30" s="1"/>
  <c r="I137" i="30" s="1"/>
  <c r="J137" i="30" s="1"/>
  <c r="E123" i="30"/>
  <c r="H122" i="30" s="1"/>
  <c r="I122" i="30" s="1"/>
  <c r="J122" i="30" s="1"/>
  <c r="E106" i="28"/>
  <c r="H105" i="28" s="1"/>
  <c r="I105" i="28" s="1"/>
  <c r="J105" i="28" s="1"/>
  <c r="P105" i="28" s="1"/>
  <c r="D121" i="28"/>
  <c r="E115" i="16"/>
  <c r="H114" i="16" s="1"/>
  <c r="I114" i="16" s="1"/>
  <c r="J114" i="16" s="1"/>
  <c r="D130" i="16"/>
  <c r="E133" i="6"/>
  <c r="H132" i="6" s="1"/>
  <c r="I132" i="6" s="1"/>
  <c r="J132" i="6" s="1"/>
  <c r="D147" i="6"/>
  <c r="E148" i="6" s="1"/>
  <c r="H147" i="6" s="1"/>
  <c r="I147" i="6" s="1"/>
  <c r="J147" i="6" s="1"/>
  <c r="E92" i="28"/>
  <c r="H91" i="28" s="1"/>
  <c r="I91" i="28" s="1"/>
  <c r="J91" i="28" s="1"/>
  <c r="D107" i="28"/>
  <c r="E90" i="17"/>
  <c r="H89" i="17" s="1"/>
  <c r="I89" i="17" s="1"/>
  <c r="J89" i="17" s="1"/>
  <c r="P89" i="17" s="1"/>
  <c r="D105" i="17"/>
  <c r="Q73" i="17"/>
  <c r="S73" i="17" s="1"/>
  <c r="U73" i="17" s="1"/>
  <c r="AQ73" i="17" s="1"/>
  <c r="AU73" i="17" s="1"/>
  <c r="O74" i="17"/>
  <c r="D131" i="20"/>
  <c r="E116" i="20"/>
  <c r="H115" i="20" s="1"/>
  <c r="I115" i="20" s="1"/>
  <c r="J115" i="20" s="1"/>
  <c r="D125" i="12"/>
  <c r="E110" i="12"/>
  <c r="H109" i="12" s="1"/>
  <c r="I109" i="12" s="1"/>
  <c r="J109" i="12" s="1"/>
  <c r="Q121" i="2"/>
  <c r="S121" i="2" s="1"/>
  <c r="U121" i="2" s="1"/>
  <c r="AT121" i="2" s="1"/>
  <c r="O122" i="2"/>
  <c r="D113" i="26"/>
  <c r="E98" i="26"/>
  <c r="H97" i="26" s="1"/>
  <c r="I97" i="26" s="1"/>
  <c r="J97" i="26" s="1"/>
  <c r="E101" i="20"/>
  <c r="H100" i="20" s="1"/>
  <c r="I100" i="20" s="1"/>
  <c r="J100" i="20" s="1"/>
  <c r="D116" i="20"/>
  <c r="D128" i="14"/>
  <c r="E113" i="14"/>
  <c r="H112" i="14" s="1"/>
  <c r="I112" i="14" s="1"/>
  <c r="J112" i="14" s="1"/>
  <c r="D123" i="15"/>
  <c r="E108" i="15"/>
  <c r="H107" i="15" s="1"/>
  <c r="I107" i="15" s="1"/>
  <c r="J107" i="15" s="1"/>
  <c r="Q89" i="29"/>
  <c r="S89" i="29" s="1"/>
  <c r="U89" i="29" s="1"/>
  <c r="AJ89" i="29" s="1"/>
  <c r="AN89" i="29" s="1"/>
  <c r="O90" i="29"/>
  <c r="D125" i="27"/>
  <c r="E110" i="27"/>
  <c r="H109" i="27" s="1"/>
  <c r="I109" i="27" s="1"/>
  <c r="J109" i="27" s="1"/>
  <c r="D129" i="11"/>
  <c r="E114" i="11"/>
  <c r="H113" i="11" s="1"/>
  <c r="I113" i="11" s="1"/>
  <c r="J113" i="11" s="1"/>
  <c r="D114" i="5"/>
  <c r="E99" i="5"/>
  <c r="H98" i="5" s="1"/>
  <c r="I98" i="5" s="1"/>
  <c r="J98" i="5" s="1"/>
  <c r="P44" i="27"/>
  <c r="Q44" i="27" s="1"/>
  <c r="S44" i="27" s="1"/>
  <c r="U44" i="27" s="1"/>
  <c r="AQ44" i="27" s="1"/>
  <c r="AU44" i="27" s="1"/>
  <c r="O45" i="27"/>
  <c r="D127" i="14"/>
  <c r="E112" i="14"/>
  <c r="H111" i="14" s="1"/>
  <c r="I111" i="14" s="1"/>
  <c r="J111" i="14" s="1"/>
  <c r="E125" i="8"/>
  <c r="H124" i="8" s="1"/>
  <c r="I124" i="8" s="1"/>
  <c r="J124" i="8" s="1"/>
  <c r="D139" i="8"/>
  <c r="E140" i="8" s="1"/>
  <c r="H139" i="8" s="1"/>
  <c r="I139" i="8" s="1"/>
  <c r="J139" i="8" s="1"/>
  <c r="D111" i="21"/>
  <c r="E96" i="21"/>
  <c r="H95" i="21" s="1"/>
  <c r="I95" i="21" s="1"/>
  <c r="J95" i="21" s="1"/>
  <c r="D112" i="24"/>
  <c r="E97" i="24"/>
  <c r="H96" i="24" s="1"/>
  <c r="I96" i="24" s="1"/>
  <c r="J96" i="24" s="1"/>
  <c r="D107" i="18"/>
  <c r="E92" i="18"/>
  <c r="H91" i="18" s="1"/>
  <c r="I91" i="18" s="1"/>
  <c r="J91" i="18" s="1"/>
  <c r="P44" i="21"/>
  <c r="Q44" i="21" s="1"/>
  <c r="S44" i="21" s="1"/>
  <c r="U44" i="21" s="1"/>
  <c r="AQ44" i="21" s="1"/>
  <c r="AU44" i="21" s="1"/>
  <c r="O45" i="21"/>
  <c r="Q89" i="10"/>
  <c r="S89" i="10" s="1"/>
  <c r="U89" i="10" s="1"/>
  <c r="AJ89" i="10" s="1"/>
  <c r="AN89" i="10" s="1"/>
  <c r="O90" i="10"/>
  <c r="O43" i="11"/>
  <c r="E112" i="15"/>
  <c r="H111" i="15" s="1"/>
  <c r="I111" i="15" s="1"/>
  <c r="J111" i="15" s="1"/>
  <c r="D127" i="15"/>
  <c r="E109" i="16"/>
  <c r="H108" i="16" s="1"/>
  <c r="I108" i="16" s="1"/>
  <c r="J108" i="16" s="1"/>
  <c r="D124" i="16"/>
  <c r="D111" i="30"/>
  <c r="E96" i="30"/>
  <c r="H95" i="30" s="1"/>
  <c r="I95" i="30" s="1"/>
  <c r="J95" i="30" s="1"/>
  <c r="E107" i="24"/>
  <c r="H106" i="24" s="1"/>
  <c r="I106" i="24" s="1"/>
  <c r="J106" i="24" s="1"/>
  <c r="D122" i="24"/>
  <c r="E98" i="3"/>
  <c r="H97" i="3" s="1"/>
  <c r="I97" i="3" s="1"/>
  <c r="J97" i="3" s="1"/>
  <c r="D113" i="3"/>
  <c r="O60" i="15"/>
  <c r="BA122" i="25"/>
  <c r="AX122" i="25"/>
  <c r="O28" i="28"/>
  <c r="O44" i="17"/>
  <c r="Q73" i="14"/>
  <c r="S73" i="14" s="1"/>
  <c r="U73" i="14" s="1"/>
  <c r="AQ73" i="14" s="1"/>
  <c r="AU73" i="14" s="1"/>
  <c r="O74" i="14"/>
  <c r="P43" i="22"/>
  <c r="Q43" i="22" s="1"/>
  <c r="S43" i="22" s="1"/>
  <c r="U43" i="22" s="1"/>
  <c r="AQ43" i="22" s="1"/>
  <c r="AU43" i="22" s="1"/>
  <c r="O44" i="22"/>
  <c r="D124" i="17"/>
  <c r="E109" i="17"/>
  <c r="H108" i="17" s="1"/>
  <c r="I108" i="17" s="1"/>
  <c r="J108" i="17" s="1"/>
  <c r="P27" i="25"/>
  <c r="Q27" i="25" s="1"/>
  <c r="S27" i="25" s="1"/>
  <c r="U27" i="25" s="1"/>
  <c r="AQ27" i="25" s="1"/>
  <c r="AU27" i="25" s="1"/>
  <c r="E90" i="11"/>
  <c r="H89" i="11" s="1"/>
  <c r="I89" i="11" s="1"/>
  <c r="J89" i="11" s="1"/>
  <c r="P89" i="11" s="1"/>
  <c r="D105" i="11"/>
  <c r="E115" i="27"/>
  <c r="H114" i="27" s="1"/>
  <c r="I114" i="27" s="1"/>
  <c r="J114" i="27" s="1"/>
  <c r="D130" i="27"/>
  <c r="E99" i="10"/>
  <c r="H98" i="10" s="1"/>
  <c r="I98" i="10" s="1"/>
  <c r="J98" i="10" s="1"/>
  <c r="D114" i="10"/>
  <c r="D124" i="30"/>
  <c r="E109" i="30"/>
  <c r="H108" i="30" s="1"/>
  <c r="I108" i="30" s="1"/>
  <c r="J108" i="30" s="1"/>
  <c r="E101" i="24"/>
  <c r="H100" i="24" s="1"/>
  <c r="I100" i="24" s="1"/>
  <c r="J100" i="24" s="1"/>
  <c r="D116" i="24"/>
  <c r="O74" i="29"/>
  <c r="E114" i="8"/>
  <c r="H113" i="8" s="1"/>
  <c r="I113" i="8" s="1"/>
  <c r="J113" i="8" s="1"/>
  <c r="D129" i="8"/>
  <c r="D131" i="30"/>
  <c r="E116" i="30"/>
  <c r="H115" i="30" s="1"/>
  <c r="I115" i="30" s="1"/>
  <c r="J115" i="30" s="1"/>
  <c r="P27" i="21"/>
  <c r="Q27" i="21" s="1"/>
  <c r="S27" i="21" s="1"/>
  <c r="U27" i="21" s="1"/>
  <c r="AQ27" i="21" s="1"/>
  <c r="AU27" i="21" s="1"/>
  <c r="O28" i="21"/>
  <c r="D128" i="26"/>
  <c r="E113" i="26"/>
  <c r="H112" i="26" s="1"/>
  <c r="I112" i="26" s="1"/>
  <c r="J112" i="26" s="1"/>
  <c r="O60" i="30"/>
  <c r="P74" i="3"/>
  <c r="Q74" i="3" s="1"/>
  <c r="S74" i="3" s="1"/>
  <c r="U74" i="3" s="1"/>
  <c r="AQ74" i="3" s="1"/>
  <c r="AU74" i="3" s="1"/>
  <c r="P59" i="19"/>
  <c r="Q59" i="19" s="1"/>
  <c r="S59" i="19" s="1"/>
  <c r="U59" i="19" s="1"/>
  <c r="AQ59" i="19" s="1"/>
  <c r="AU59" i="19" s="1"/>
  <c r="O60" i="19"/>
  <c r="D115" i="26"/>
  <c r="E100" i="26"/>
  <c r="H99" i="26" s="1"/>
  <c r="I99" i="26" s="1"/>
  <c r="J99" i="26" s="1"/>
  <c r="D144" i="15"/>
  <c r="E145" i="15" s="1"/>
  <c r="H144" i="15" s="1"/>
  <c r="I144" i="15" s="1"/>
  <c r="J144" i="15" s="1"/>
  <c r="E130" i="15"/>
  <c r="H129" i="15" s="1"/>
  <c r="I129" i="15" s="1"/>
  <c r="J129" i="15" s="1"/>
  <c r="O44" i="19"/>
  <c r="E94" i="22"/>
  <c r="H93" i="22" s="1"/>
  <c r="I93" i="22" s="1"/>
  <c r="J93" i="22" s="1"/>
  <c r="D109" i="22"/>
  <c r="E93" i="18"/>
  <c r="H92" i="18" s="1"/>
  <c r="I92" i="18" s="1"/>
  <c r="J92" i="18" s="1"/>
  <c r="D108" i="18"/>
  <c r="D144" i="20"/>
  <c r="E145" i="20" s="1"/>
  <c r="H144" i="20" s="1"/>
  <c r="I144" i="20" s="1"/>
  <c r="J144" i="20" s="1"/>
  <c r="E130" i="20"/>
  <c r="H129" i="20" s="1"/>
  <c r="I129" i="20" s="1"/>
  <c r="J129" i="20" s="1"/>
  <c r="D126" i="12"/>
  <c r="E111" i="12"/>
  <c r="H110" i="12" s="1"/>
  <c r="I110" i="12" s="1"/>
  <c r="J110" i="12" s="1"/>
  <c r="O74" i="31"/>
  <c r="D131" i="27"/>
  <c r="E116" i="27"/>
  <c r="H115" i="27" s="1"/>
  <c r="I115" i="27" s="1"/>
  <c r="J115" i="27" s="1"/>
  <c r="D131" i="7"/>
  <c r="E116" i="7"/>
  <c r="H115" i="7" s="1"/>
  <c r="I115" i="7" s="1"/>
  <c r="J115" i="7" s="1"/>
  <c r="D125" i="5"/>
  <c r="E110" i="5"/>
  <c r="H109" i="5" s="1"/>
  <c r="I109" i="5" s="1"/>
  <c r="J109" i="5" s="1"/>
  <c r="E125" i="31"/>
  <c r="H124" i="31" s="1"/>
  <c r="I124" i="31" s="1"/>
  <c r="J124" i="31" s="1"/>
  <c r="D139" i="31"/>
  <c r="E140" i="31" s="1"/>
  <c r="H139" i="31" s="1"/>
  <c r="I139" i="31" s="1"/>
  <c r="J139" i="31" s="1"/>
  <c r="D145" i="19"/>
  <c r="E146" i="19" s="1"/>
  <c r="H145" i="19" s="1"/>
  <c r="I145" i="19" s="1"/>
  <c r="J145" i="19" s="1"/>
  <c r="E131" i="19"/>
  <c r="H130" i="19" s="1"/>
  <c r="I130" i="19" s="1"/>
  <c r="J130" i="19" s="1"/>
  <c r="D147" i="18"/>
  <c r="E148" i="18" s="1"/>
  <c r="H147" i="18" s="1"/>
  <c r="I147" i="18" s="1"/>
  <c r="J147" i="18" s="1"/>
  <c r="E133" i="18"/>
  <c r="H132" i="18" s="1"/>
  <c r="I132" i="18" s="1"/>
  <c r="J132" i="18" s="1"/>
  <c r="P59" i="18"/>
  <c r="Q59" i="18" s="1"/>
  <c r="S59" i="18" s="1"/>
  <c r="U59" i="18" s="1"/>
  <c r="AQ59" i="18" s="1"/>
  <c r="AU59" i="18" s="1"/>
  <c r="O60" i="18"/>
  <c r="D110" i="18"/>
  <c r="E95" i="18"/>
  <c r="H94" i="18" s="1"/>
  <c r="I94" i="18" s="1"/>
  <c r="J94" i="18" s="1"/>
  <c r="P29" i="3"/>
  <c r="Q29" i="3" s="1"/>
  <c r="S29" i="3" s="1"/>
  <c r="U29" i="3" s="1"/>
  <c r="AQ29" i="3" s="1"/>
  <c r="AU29" i="3" s="1"/>
  <c r="D111" i="10"/>
  <c r="E96" i="10"/>
  <c r="H95" i="10" s="1"/>
  <c r="I95" i="10" s="1"/>
  <c r="J95" i="10" s="1"/>
  <c r="P106" i="25"/>
  <c r="Q106" i="25" s="1"/>
  <c r="S106" i="25" s="1"/>
  <c r="U106" i="25" s="1"/>
  <c r="AT106" i="25" s="1"/>
  <c r="AX106" i="25" s="1"/>
  <c r="D124" i="6"/>
  <c r="E109" i="6"/>
  <c r="H108" i="6" s="1"/>
  <c r="I108" i="6" s="1"/>
  <c r="J108" i="6" s="1"/>
  <c r="E114" i="33"/>
  <c r="H113" i="33" s="1"/>
  <c r="I113" i="33" s="1"/>
  <c r="J113" i="33" s="1"/>
  <c r="D129" i="33"/>
  <c r="D127" i="24"/>
  <c r="E112" i="24"/>
  <c r="H111" i="24" s="1"/>
  <c r="I111" i="24" s="1"/>
  <c r="J111" i="24" s="1"/>
  <c r="E91" i="21"/>
  <c r="H90" i="21" s="1"/>
  <c r="I90" i="21" s="1"/>
  <c r="J90" i="21" s="1"/>
  <c r="D106" i="21"/>
  <c r="D127" i="12"/>
  <c r="E112" i="12"/>
  <c r="H111" i="12" s="1"/>
  <c r="I111" i="12" s="1"/>
  <c r="J111" i="12" s="1"/>
  <c r="D115" i="14"/>
  <c r="E100" i="14"/>
  <c r="H99" i="14" s="1"/>
  <c r="I99" i="14" s="1"/>
  <c r="J99" i="14" s="1"/>
  <c r="D114" i="8"/>
  <c r="E99" i="8"/>
  <c r="H98" i="8" s="1"/>
  <c r="I98" i="8" s="1"/>
  <c r="J98" i="8" s="1"/>
  <c r="P43" i="4"/>
  <c r="Q43" i="4" s="1"/>
  <c r="S43" i="4" s="1"/>
  <c r="U43" i="4" s="1"/>
  <c r="AQ43" i="4" s="1"/>
  <c r="AU43" i="4" s="1"/>
  <c r="O44" i="4"/>
  <c r="E94" i="10"/>
  <c r="H93" i="10" s="1"/>
  <c r="I93" i="10" s="1"/>
  <c r="J93" i="10" s="1"/>
  <c r="D109" i="10"/>
  <c r="E112" i="18"/>
  <c r="H111" i="18" s="1"/>
  <c r="I111" i="18" s="1"/>
  <c r="J111" i="18" s="1"/>
  <c r="D127" i="18"/>
  <c r="P43" i="24"/>
  <c r="Q43" i="24" s="1"/>
  <c r="S43" i="24" s="1"/>
  <c r="U43" i="24" s="1"/>
  <c r="AQ43" i="24" s="1"/>
  <c r="AU43" i="24" s="1"/>
  <c r="D128" i="19"/>
  <c r="E113" i="19"/>
  <c r="H112" i="19" s="1"/>
  <c r="I112" i="19" s="1"/>
  <c r="J112" i="19" s="1"/>
  <c r="E111" i="29"/>
  <c r="H110" i="29" s="1"/>
  <c r="I110" i="29" s="1"/>
  <c r="J110" i="29" s="1"/>
  <c r="D126" i="29"/>
  <c r="D110" i="11"/>
  <c r="E95" i="11"/>
  <c r="H94" i="11" s="1"/>
  <c r="I94" i="11" s="1"/>
  <c r="J94" i="11" s="1"/>
  <c r="D140" i="8"/>
  <c r="E141" i="8" s="1"/>
  <c r="H140" i="8" s="1"/>
  <c r="I140" i="8" s="1"/>
  <c r="J140" i="8" s="1"/>
  <c r="E126" i="8"/>
  <c r="H125" i="8" s="1"/>
  <c r="I125" i="8" s="1"/>
  <c r="J125" i="8" s="1"/>
  <c r="P27" i="7"/>
  <c r="Q27" i="7" s="1"/>
  <c r="S27" i="7" s="1"/>
  <c r="U27" i="7" s="1"/>
  <c r="AQ27" i="7" s="1"/>
  <c r="AU27" i="7" s="1"/>
  <c r="O28" i="7"/>
  <c r="Q58" i="17"/>
  <c r="S58" i="17" s="1"/>
  <c r="U58" i="17" s="1"/>
  <c r="AQ58" i="17" s="1"/>
  <c r="AU58" i="17" s="1"/>
  <c r="O59" i="17"/>
  <c r="D114" i="7"/>
  <c r="E99" i="7"/>
  <c r="H98" i="7" s="1"/>
  <c r="I98" i="7" s="1"/>
  <c r="J98" i="7" s="1"/>
  <c r="E112" i="23"/>
  <c r="H111" i="23" s="1"/>
  <c r="I111" i="23" s="1"/>
  <c r="J111" i="23" s="1"/>
  <c r="D127" i="23"/>
  <c r="P59" i="28"/>
  <c r="Q59" i="28" s="1"/>
  <c r="S59" i="28" s="1"/>
  <c r="U59" i="28" s="1"/>
  <c r="AQ59" i="28" s="1"/>
  <c r="AU59" i="28" s="1"/>
  <c r="P27" i="4"/>
  <c r="Q27" i="4" s="1"/>
  <c r="S27" i="4" s="1"/>
  <c r="U27" i="4" s="1"/>
  <c r="AQ27" i="4" s="1"/>
  <c r="AU27" i="4" s="1"/>
  <c r="O28" i="4"/>
  <c r="O74" i="15"/>
  <c r="D123" i="12"/>
  <c r="E108" i="12"/>
  <c r="H107" i="12" s="1"/>
  <c r="I107" i="12" s="1"/>
  <c r="J107" i="12" s="1"/>
  <c r="O28" i="24"/>
  <c r="D124" i="10"/>
  <c r="E109" i="10"/>
  <c r="H108" i="10" s="1"/>
  <c r="I108" i="10" s="1"/>
  <c r="J108" i="10" s="1"/>
  <c r="D132" i="16"/>
  <c r="E117" i="16"/>
  <c r="H116" i="16" s="1"/>
  <c r="I116" i="16" s="1"/>
  <c r="J116" i="16" s="1"/>
  <c r="P27" i="15"/>
  <c r="Q27" i="15" s="1"/>
  <c r="S27" i="15" s="1"/>
  <c r="U27" i="15" s="1"/>
  <c r="AQ27" i="15" s="1"/>
  <c r="AU27" i="15" s="1"/>
  <c r="P74" i="24"/>
  <c r="Q74" i="24" s="1"/>
  <c r="S74" i="24" s="1"/>
  <c r="U74" i="24" s="1"/>
  <c r="AQ74" i="24" s="1"/>
  <c r="AU74" i="24" s="1"/>
  <c r="O75" i="24"/>
  <c r="D108" i="19"/>
  <c r="E93" i="19"/>
  <c r="H92" i="19" s="1"/>
  <c r="I92" i="19" s="1"/>
  <c r="J92" i="19" s="1"/>
  <c r="D112" i="18"/>
  <c r="E97" i="18"/>
  <c r="H96" i="18" s="1"/>
  <c r="I96" i="18" s="1"/>
  <c r="J96" i="18" s="1"/>
  <c r="P60" i="29"/>
  <c r="Q60" i="29" s="1"/>
  <c r="S60" i="29" s="1"/>
  <c r="U60" i="29" s="1"/>
  <c r="AQ60" i="29" s="1"/>
  <c r="AU60" i="29" s="1"/>
  <c r="D123" i="30"/>
  <c r="E108" i="30"/>
  <c r="H107" i="30" s="1"/>
  <c r="I107" i="30" s="1"/>
  <c r="J107" i="30" s="1"/>
  <c r="D137" i="8"/>
  <c r="E138" i="8" s="1"/>
  <c r="H137" i="8" s="1"/>
  <c r="I137" i="8" s="1"/>
  <c r="J137" i="8" s="1"/>
  <c r="E123" i="8"/>
  <c r="H122" i="8" s="1"/>
  <c r="I122" i="8" s="1"/>
  <c r="J122" i="8" s="1"/>
  <c r="P60" i="33"/>
  <c r="Q60" i="33" s="1"/>
  <c r="S60" i="33" s="1"/>
  <c r="U60" i="33" s="1"/>
  <c r="AQ60" i="33" s="1"/>
  <c r="AU60" i="33" s="1"/>
  <c r="D108" i="9"/>
  <c r="E93" i="9"/>
  <c r="H92" i="9" s="1"/>
  <c r="I92" i="9" s="1"/>
  <c r="J92" i="9" s="1"/>
  <c r="P43" i="13"/>
  <c r="Q43" i="13" s="1"/>
  <c r="S43" i="13" s="1"/>
  <c r="U43" i="13" s="1"/>
  <c r="AQ43" i="13" s="1"/>
  <c r="AU43" i="13" s="1"/>
  <c r="O44" i="13"/>
  <c r="P43" i="9"/>
  <c r="Q43" i="9" s="1"/>
  <c r="S43" i="9" s="1"/>
  <c r="U43" i="9" s="1"/>
  <c r="AQ43" i="9" s="1"/>
  <c r="AU43" i="9" s="1"/>
  <c r="O44" i="9"/>
  <c r="P60" i="22"/>
  <c r="Q60" i="22" s="1"/>
  <c r="S60" i="22" s="1"/>
  <c r="U60" i="22" s="1"/>
  <c r="AQ60" i="22" s="1"/>
  <c r="AU60" i="22" s="1"/>
  <c r="D138" i="19"/>
  <c r="E139" i="19" s="1"/>
  <c r="H138" i="19" s="1"/>
  <c r="I138" i="19" s="1"/>
  <c r="J138" i="19" s="1"/>
  <c r="E124" i="19"/>
  <c r="H123" i="19" s="1"/>
  <c r="I123" i="19" s="1"/>
  <c r="J123" i="19" s="1"/>
  <c r="E113" i="9"/>
  <c r="H112" i="9" s="1"/>
  <c r="I112" i="9" s="1"/>
  <c r="J112" i="9" s="1"/>
  <c r="D128" i="9"/>
  <c r="E112" i="16"/>
  <c r="H111" i="16" s="1"/>
  <c r="I111" i="16" s="1"/>
  <c r="J111" i="16" s="1"/>
  <c r="D127" i="16"/>
  <c r="AX121" i="1"/>
  <c r="BA121" i="1"/>
  <c r="D125" i="13"/>
  <c r="E110" i="13"/>
  <c r="H109" i="13" s="1"/>
  <c r="I109" i="13" s="1"/>
  <c r="J109" i="13" s="1"/>
  <c r="E101" i="8"/>
  <c r="H100" i="8" s="1"/>
  <c r="I100" i="8" s="1"/>
  <c r="J100" i="8" s="1"/>
  <c r="D116" i="8"/>
  <c r="E107" i="27"/>
  <c r="H106" i="27" s="1"/>
  <c r="I106" i="27" s="1"/>
  <c r="J106" i="27" s="1"/>
  <c r="D122" i="27"/>
  <c r="O59" i="21"/>
  <c r="E114" i="16"/>
  <c r="H113" i="16" s="1"/>
  <c r="I113" i="16" s="1"/>
  <c r="J113" i="16" s="1"/>
  <c r="D129" i="16"/>
  <c r="D146" i="28"/>
  <c r="E147" i="28" s="1"/>
  <c r="H146" i="28" s="1"/>
  <c r="I146" i="28" s="1"/>
  <c r="J146" i="28" s="1"/>
  <c r="E132" i="28"/>
  <c r="H131" i="28" s="1"/>
  <c r="I131" i="28" s="1"/>
  <c r="J131" i="28" s="1"/>
  <c r="O30" i="16"/>
  <c r="D114" i="31"/>
  <c r="E99" i="31"/>
  <c r="H98" i="31" s="1"/>
  <c r="I98" i="31" s="1"/>
  <c r="J98" i="31" s="1"/>
  <c r="D137" i="13"/>
  <c r="E138" i="13" s="1"/>
  <c r="H137" i="13" s="1"/>
  <c r="I137" i="13" s="1"/>
  <c r="J137" i="13" s="1"/>
  <c r="E123" i="13"/>
  <c r="H122" i="13" s="1"/>
  <c r="I122" i="13" s="1"/>
  <c r="J122" i="13" s="1"/>
  <c r="E113" i="5"/>
  <c r="H112" i="5" s="1"/>
  <c r="I112" i="5" s="1"/>
  <c r="J112" i="5" s="1"/>
  <c r="D128" i="5"/>
  <c r="D115" i="13"/>
  <c r="E100" i="13"/>
  <c r="H99" i="13" s="1"/>
  <c r="I99" i="13" s="1"/>
  <c r="J99" i="13" s="1"/>
  <c r="E90" i="4"/>
  <c r="H89" i="4" s="1"/>
  <c r="I89" i="4" s="1"/>
  <c r="J89" i="4" s="1"/>
  <c r="P89" i="4" s="1"/>
  <c r="D105" i="4"/>
  <c r="D125" i="26"/>
  <c r="E110" i="26"/>
  <c r="H109" i="26" s="1"/>
  <c r="I109" i="26" s="1"/>
  <c r="J109" i="26" s="1"/>
  <c r="D109" i="9"/>
  <c r="E94" i="9"/>
  <c r="H93" i="9" s="1"/>
  <c r="I93" i="9" s="1"/>
  <c r="J93" i="9" s="1"/>
  <c r="P60" i="5"/>
  <c r="Q60" i="5" s="1"/>
  <c r="S60" i="5" s="1"/>
  <c r="U60" i="5" s="1"/>
  <c r="AQ60" i="5" s="1"/>
  <c r="AU60" i="5" s="1"/>
  <c r="O61" i="5"/>
  <c r="P43" i="23"/>
  <c r="Q43" i="23" s="1"/>
  <c r="S43" i="23" s="1"/>
  <c r="U43" i="23" s="1"/>
  <c r="AQ43" i="23" s="1"/>
  <c r="AU43" i="23" s="1"/>
  <c r="O44" i="23"/>
  <c r="D110" i="16"/>
  <c r="E95" i="16"/>
  <c r="H94" i="16" s="1"/>
  <c r="I94" i="16" s="1"/>
  <c r="J94" i="16" s="1"/>
  <c r="E111" i="8"/>
  <c r="H110" i="8" s="1"/>
  <c r="I110" i="8" s="1"/>
  <c r="J110" i="8" s="1"/>
  <c r="D126" i="8"/>
  <c r="P90" i="27"/>
  <c r="Q90" i="27" s="1"/>
  <c r="S90" i="27" s="1"/>
  <c r="U90" i="27" s="1"/>
  <c r="AJ90" i="27" s="1"/>
  <c r="AN90" i="27" s="1"/>
  <c r="O91" i="27"/>
  <c r="E92" i="8"/>
  <c r="H91" i="8" s="1"/>
  <c r="I91" i="8" s="1"/>
  <c r="J91" i="8" s="1"/>
  <c r="D107" i="8"/>
  <c r="E115" i="2"/>
  <c r="H114" i="2" s="1"/>
  <c r="I114" i="2" s="1"/>
  <c r="J114" i="2" s="1"/>
  <c r="D130" i="2"/>
  <c r="D126" i="22"/>
  <c r="E111" i="22"/>
  <c r="H110" i="22" s="1"/>
  <c r="I110" i="22" s="1"/>
  <c r="J110" i="22" s="1"/>
  <c r="D132" i="26"/>
  <c r="E117" i="26"/>
  <c r="H116" i="26" s="1"/>
  <c r="I116" i="26" s="1"/>
  <c r="J116" i="26" s="1"/>
  <c r="D122" i="26"/>
  <c r="E107" i="26"/>
  <c r="H106" i="26" s="1"/>
  <c r="I106" i="26" s="1"/>
  <c r="J106" i="26" s="1"/>
  <c r="P90" i="8"/>
  <c r="Q90" i="8" s="1"/>
  <c r="S90" i="8" s="1"/>
  <c r="U90" i="8" s="1"/>
  <c r="AJ90" i="8" s="1"/>
  <c r="AN90" i="8" s="1"/>
  <c r="O28" i="30"/>
  <c r="P59" i="26"/>
  <c r="Q59" i="26" s="1"/>
  <c r="S59" i="26" s="1"/>
  <c r="U59" i="26" s="1"/>
  <c r="AQ59" i="26" s="1"/>
  <c r="AU59" i="26" s="1"/>
  <c r="O60" i="26"/>
  <c r="D132" i="4"/>
  <c r="E117" i="4"/>
  <c r="H116" i="4" s="1"/>
  <c r="I116" i="4" s="1"/>
  <c r="J116" i="4" s="1"/>
  <c r="D136" i="31"/>
  <c r="E137" i="31" s="1"/>
  <c r="H136" i="31" s="1"/>
  <c r="I136" i="31" s="1"/>
  <c r="J136" i="31" s="1"/>
  <c r="P136" i="31" s="1"/>
  <c r="E122" i="31"/>
  <c r="H121" i="31" s="1"/>
  <c r="I121" i="31" s="1"/>
  <c r="J121" i="31" s="1"/>
  <c r="P121" i="31" s="1"/>
  <c r="D126" i="24"/>
  <c r="E111" i="24"/>
  <c r="H110" i="24" s="1"/>
  <c r="I110" i="24" s="1"/>
  <c r="J110" i="24" s="1"/>
  <c r="D132" i="27"/>
  <c r="E117" i="27"/>
  <c r="H116" i="27" s="1"/>
  <c r="I116" i="27" s="1"/>
  <c r="J116" i="27" s="1"/>
  <c r="Q59" i="12"/>
  <c r="S59" i="12" s="1"/>
  <c r="U59" i="12" s="1"/>
  <c r="AQ59" i="12" s="1"/>
  <c r="AU59" i="12" s="1"/>
  <c r="O60" i="12"/>
  <c r="E106" i="15"/>
  <c r="H105" i="15" s="1"/>
  <c r="I105" i="15" s="1"/>
  <c r="J105" i="15" s="1"/>
  <c r="P105" i="15" s="1"/>
  <c r="D121" i="15"/>
  <c r="D130" i="30"/>
  <c r="E115" i="30"/>
  <c r="H114" i="30" s="1"/>
  <c r="I114" i="30" s="1"/>
  <c r="J114" i="30" s="1"/>
  <c r="D144" i="23"/>
  <c r="E145" i="23" s="1"/>
  <c r="H144" i="23" s="1"/>
  <c r="I144" i="23" s="1"/>
  <c r="J144" i="23" s="1"/>
  <c r="E130" i="23"/>
  <c r="H129" i="23" s="1"/>
  <c r="I129" i="23" s="1"/>
  <c r="J129" i="23" s="1"/>
  <c r="E114" i="17"/>
  <c r="H113" i="17" s="1"/>
  <c r="I113" i="17" s="1"/>
  <c r="J113" i="17" s="1"/>
  <c r="D129" i="17"/>
  <c r="D111" i="5"/>
  <c r="E96" i="5"/>
  <c r="H95" i="5" s="1"/>
  <c r="I95" i="5" s="1"/>
  <c r="J95" i="5" s="1"/>
  <c r="D126" i="26"/>
  <c r="E111" i="26"/>
  <c r="H110" i="26" s="1"/>
  <c r="I110" i="26" s="1"/>
  <c r="J110" i="26" s="1"/>
  <c r="E94" i="15"/>
  <c r="H93" i="15" s="1"/>
  <c r="I93" i="15" s="1"/>
  <c r="J93" i="15" s="1"/>
  <c r="D109" i="15"/>
  <c r="E106" i="24"/>
  <c r="H105" i="24" s="1"/>
  <c r="I105" i="24" s="1"/>
  <c r="J105" i="24" s="1"/>
  <c r="P105" i="24" s="1"/>
  <c r="D121" i="24"/>
  <c r="D145" i="6"/>
  <c r="E146" i="6" s="1"/>
  <c r="H145" i="6" s="1"/>
  <c r="I145" i="6" s="1"/>
  <c r="J145" i="6" s="1"/>
  <c r="E131" i="6"/>
  <c r="H130" i="6" s="1"/>
  <c r="I130" i="6" s="1"/>
  <c r="J130" i="6" s="1"/>
  <c r="P43" i="14"/>
  <c r="Q43" i="14" s="1"/>
  <c r="S43" i="14" s="1"/>
  <c r="U43" i="14" s="1"/>
  <c r="AQ43" i="14" s="1"/>
  <c r="AU43" i="14" s="1"/>
  <c r="O44" i="14"/>
  <c r="E110" i="11"/>
  <c r="H109" i="11" s="1"/>
  <c r="I109" i="11" s="1"/>
  <c r="J109" i="11" s="1"/>
  <c r="D125" i="11"/>
  <c r="Q89" i="6"/>
  <c r="S89" i="6" s="1"/>
  <c r="U89" i="6" s="1"/>
  <c r="AJ89" i="6" s="1"/>
  <c r="AN89" i="6" s="1"/>
  <c r="O90" i="6"/>
  <c r="E114" i="10"/>
  <c r="H113" i="10" s="1"/>
  <c r="I113" i="10" s="1"/>
  <c r="J113" i="10" s="1"/>
  <c r="D129" i="10"/>
  <c r="E94" i="30"/>
  <c r="H93" i="30" s="1"/>
  <c r="I93" i="30" s="1"/>
  <c r="J93" i="30" s="1"/>
  <c r="D109" i="30"/>
  <c r="D113" i="22"/>
  <c r="E98" i="22"/>
  <c r="H97" i="22" s="1"/>
  <c r="I97" i="22" s="1"/>
  <c r="J97" i="22" s="1"/>
  <c r="P74" i="18"/>
  <c r="Q74" i="18" s="1"/>
  <c r="S74" i="18" s="1"/>
  <c r="U74" i="18" s="1"/>
  <c r="AQ74" i="18" s="1"/>
  <c r="AU74" i="18" s="1"/>
  <c r="O75" i="18"/>
  <c r="E110" i="18"/>
  <c r="H109" i="18" s="1"/>
  <c r="I109" i="18" s="1"/>
  <c r="J109" i="18" s="1"/>
  <c r="D125" i="18"/>
  <c r="D108" i="29"/>
  <c r="E93" i="29"/>
  <c r="H92" i="29" s="1"/>
  <c r="I92" i="29" s="1"/>
  <c r="J92" i="29" s="1"/>
  <c r="D113" i="27"/>
  <c r="E98" i="27"/>
  <c r="H97" i="27" s="1"/>
  <c r="I97" i="27" s="1"/>
  <c r="J97" i="27" s="1"/>
  <c r="D137" i="6"/>
  <c r="E138" i="6" s="1"/>
  <c r="H137" i="6" s="1"/>
  <c r="I137" i="6" s="1"/>
  <c r="J137" i="6" s="1"/>
  <c r="E123" i="6"/>
  <c r="H122" i="6" s="1"/>
  <c r="I122" i="6" s="1"/>
  <c r="J122" i="6" s="1"/>
  <c r="D126" i="5"/>
  <c r="E111" i="5"/>
  <c r="H110" i="5" s="1"/>
  <c r="I110" i="5" s="1"/>
  <c r="J110" i="5" s="1"/>
  <c r="E93" i="26"/>
  <c r="H92" i="26" s="1"/>
  <c r="I92" i="26" s="1"/>
  <c r="J92" i="26" s="1"/>
  <c r="D108" i="26"/>
  <c r="E114" i="18"/>
  <c r="H113" i="18" s="1"/>
  <c r="I113" i="18" s="1"/>
  <c r="J113" i="18" s="1"/>
  <c r="D129" i="18"/>
  <c r="P122" i="1"/>
  <c r="Q122" i="1" s="1"/>
  <c r="S122" i="1" s="1"/>
  <c r="U122" i="1" s="1"/>
  <c r="AT122" i="1" s="1"/>
  <c r="O123" i="1"/>
  <c r="P59" i="10"/>
  <c r="Q59" i="10" s="1"/>
  <c r="S59" i="10" s="1"/>
  <c r="U59" i="10" s="1"/>
  <c r="AQ59" i="10" s="1"/>
  <c r="AU59" i="10" s="1"/>
  <c r="O60" i="10"/>
  <c r="E109" i="23"/>
  <c r="H108" i="23" s="1"/>
  <c r="I108" i="23" s="1"/>
  <c r="J108" i="23" s="1"/>
  <c r="D124" i="23"/>
  <c r="P29" i="31"/>
  <c r="Q29" i="31" s="1"/>
  <c r="S29" i="31" s="1"/>
  <c r="U29" i="31" s="1"/>
  <c r="AQ29" i="31" s="1"/>
  <c r="AU29" i="31" s="1"/>
  <c r="P46" i="7"/>
  <c r="Q46" i="7" s="1"/>
  <c r="S46" i="7" s="1"/>
  <c r="U46" i="7" s="1"/>
  <c r="AQ46" i="7" s="1"/>
  <c r="AU46" i="7" s="1"/>
  <c r="O47" i="7"/>
  <c r="E91" i="5"/>
  <c r="H90" i="5" s="1"/>
  <c r="I90" i="5" s="1"/>
  <c r="J90" i="5" s="1"/>
  <c r="D106" i="5"/>
  <c r="D122" i="33"/>
  <c r="E107" i="33"/>
  <c r="H106" i="33" s="1"/>
  <c r="I106" i="33" s="1"/>
  <c r="J106" i="33" s="1"/>
  <c r="P74" i="28"/>
  <c r="Q74" i="28" s="1"/>
  <c r="S74" i="28" s="1"/>
  <c r="U74" i="28" s="1"/>
  <c r="AQ74" i="28" s="1"/>
  <c r="AU74" i="28" s="1"/>
  <c r="O75" i="28"/>
  <c r="D127" i="3"/>
  <c r="E112" i="3"/>
  <c r="H111" i="3" s="1"/>
  <c r="I111" i="3" s="1"/>
  <c r="J111" i="3" s="1"/>
  <c r="D143" i="17"/>
  <c r="E144" i="17" s="1"/>
  <c r="H143" i="17" s="1"/>
  <c r="I143" i="17" s="1"/>
  <c r="J143" i="17" s="1"/>
  <c r="E129" i="17"/>
  <c r="H128" i="17" s="1"/>
  <c r="I128" i="17" s="1"/>
  <c r="J128" i="17" s="1"/>
  <c r="P90" i="22"/>
  <c r="Q90" i="22" s="1"/>
  <c r="S90" i="22" s="1"/>
  <c r="U90" i="22" s="1"/>
  <c r="AJ90" i="22" s="1"/>
  <c r="AN90" i="22" s="1"/>
  <c r="O91" i="22"/>
  <c r="E132" i="5"/>
  <c r="H131" i="5" s="1"/>
  <c r="I131" i="5" s="1"/>
  <c r="J131" i="5" s="1"/>
  <c r="D146" i="5"/>
  <c r="E147" i="5" s="1"/>
  <c r="H146" i="5" s="1"/>
  <c r="I146" i="5" s="1"/>
  <c r="J146" i="5" s="1"/>
  <c r="E100" i="18"/>
  <c r="H99" i="18" s="1"/>
  <c r="I99" i="18" s="1"/>
  <c r="J99" i="18" s="1"/>
  <c r="D115" i="18"/>
  <c r="P60" i="20"/>
  <c r="Q60" i="20" s="1"/>
  <c r="S60" i="20" s="1"/>
  <c r="U60" i="20" s="1"/>
  <c r="AQ60" i="20" s="1"/>
  <c r="AU60" i="20" s="1"/>
  <c r="D136" i="22"/>
  <c r="E137" i="22" s="1"/>
  <c r="H136" i="22" s="1"/>
  <c r="I136" i="22" s="1"/>
  <c r="J136" i="22" s="1"/>
  <c r="P136" i="22" s="1"/>
  <c r="E122" i="22"/>
  <c r="H121" i="22" s="1"/>
  <c r="I121" i="22" s="1"/>
  <c r="J121" i="22" s="1"/>
  <c r="P121" i="22" s="1"/>
  <c r="E91" i="12"/>
  <c r="H90" i="12" s="1"/>
  <c r="I90" i="12" s="1"/>
  <c r="J90" i="12" s="1"/>
  <c r="D106" i="12"/>
  <c r="D130" i="24"/>
  <c r="E115" i="24"/>
  <c r="H114" i="24" s="1"/>
  <c r="I114" i="24" s="1"/>
  <c r="J114" i="24" s="1"/>
  <c r="E110" i="6"/>
  <c r="H109" i="6" s="1"/>
  <c r="I109" i="6" s="1"/>
  <c r="J109" i="6" s="1"/>
  <c r="D125" i="6"/>
  <c r="P76" i="2"/>
  <c r="Q76" i="2" s="1"/>
  <c r="S76" i="2" s="1"/>
  <c r="U76" i="2" s="1"/>
  <c r="AQ76" i="2" s="1"/>
  <c r="AU76" i="2" s="1"/>
  <c r="Q73" i="25"/>
  <c r="S73" i="25" s="1"/>
  <c r="U73" i="25" s="1"/>
  <c r="AQ73" i="25" s="1"/>
  <c r="AU73" i="25" s="1"/>
  <c r="O74" i="25"/>
  <c r="E90" i="20"/>
  <c r="H89" i="20" s="1"/>
  <c r="I89" i="20" s="1"/>
  <c r="J89" i="20" s="1"/>
  <c r="P89" i="20" s="1"/>
  <c r="D105" i="20"/>
  <c r="D108" i="14"/>
  <c r="E93" i="14"/>
  <c r="H92" i="14" s="1"/>
  <c r="I92" i="14" s="1"/>
  <c r="J92" i="14" s="1"/>
  <c r="D123" i="5"/>
  <c r="E108" i="5"/>
  <c r="H107" i="5" s="1"/>
  <c r="I107" i="5" s="1"/>
  <c r="J107" i="5" s="1"/>
  <c r="E113" i="3"/>
  <c r="H112" i="3" s="1"/>
  <c r="I112" i="3" s="1"/>
  <c r="J112" i="3" s="1"/>
  <c r="D128" i="3"/>
  <c r="D114" i="9"/>
  <c r="E99" i="9"/>
  <c r="H98" i="9" s="1"/>
  <c r="I98" i="9" s="1"/>
  <c r="J98" i="9" s="1"/>
  <c r="D106" i="23"/>
  <c r="E91" i="23"/>
  <c r="H90" i="23" s="1"/>
  <c r="I90" i="23" s="1"/>
  <c r="J90" i="23" s="1"/>
  <c r="D138" i="6"/>
  <c r="E139" i="6" s="1"/>
  <c r="H138" i="6" s="1"/>
  <c r="I138" i="6" s="1"/>
  <c r="J138" i="6" s="1"/>
  <c r="E124" i="6"/>
  <c r="H123" i="6" s="1"/>
  <c r="I123" i="6" s="1"/>
  <c r="J123" i="6" s="1"/>
  <c r="D126" i="30"/>
  <c r="E111" i="30"/>
  <c r="H110" i="30" s="1"/>
  <c r="I110" i="30" s="1"/>
  <c r="J110" i="30" s="1"/>
  <c r="D123" i="23"/>
  <c r="E108" i="23"/>
  <c r="H107" i="23" s="1"/>
  <c r="I107" i="23" s="1"/>
  <c r="J107" i="23" s="1"/>
  <c r="E100" i="11"/>
  <c r="H99" i="11" s="1"/>
  <c r="I99" i="11" s="1"/>
  <c r="J99" i="11" s="1"/>
  <c r="D115" i="11"/>
  <c r="D105" i="16"/>
  <c r="E90" i="16"/>
  <c r="H89" i="16" s="1"/>
  <c r="I89" i="16" s="1"/>
  <c r="J89" i="16" s="1"/>
  <c r="P89" i="16" s="1"/>
  <c r="P44" i="2"/>
  <c r="Q44" i="2" s="1"/>
  <c r="S44" i="2" s="1"/>
  <c r="U44" i="2" s="1"/>
  <c r="AQ44" i="2" s="1"/>
  <c r="AU44" i="2" s="1"/>
  <c r="O45" i="2"/>
  <c r="P107" i="1"/>
  <c r="Q107" i="1" s="1"/>
  <c r="S107" i="1" s="1"/>
  <c r="U107" i="1" s="1"/>
  <c r="AT107" i="1" s="1"/>
  <c r="AX107" i="1" s="1"/>
  <c r="D128" i="16"/>
  <c r="E113" i="16"/>
  <c r="H112" i="16" s="1"/>
  <c r="I112" i="16" s="1"/>
  <c r="J112" i="16" s="1"/>
  <c r="P45" i="28"/>
  <c r="Q45" i="28" s="1"/>
  <c r="S45" i="28" s="1"/>
  <c r="U45" i="28" s="1"/>
  <c r="AQ45" i="28" s="1"/>
  <c r="AU45" i="28" s="1"/>
  <c r="D136" i="6"/>
  <c r="E137" i="6" s="1"/>
  <c r="H136" i="6" s="1"/>
  <c r="I136" i="6" s="1"/>
  <c r="J136" i="6" s="1"/>
  <c r="P136" i="6" s="1"/>
  <c r="E122" i="6"/>
  <c r="H121" i="6" s="1"/>
  <c r="I121" i="6" s="1"/>
  <c r="J121" i="6" s="1"/>
  <c r="P121" i="6" s="1"/>
  <c r="D127" i="27"/>
  <c r="E112" i="27"/>
  <c r="H111" i="27" s="1"/>
  <c r="I111" i="27" s="1"/>
  <c r="J111" i="27" s="1"/>
  <c r="E97" i="21"/>
  <c r="H96" i="21" s="1"/>
  <c r="I96" i="21" s="1"/>
  <c r="J96" i="21" s="1"/>
  <c r="D112" i="21"/>
  <c r="P74" i="21"/>
  <c r="Q74" i="21" s="1"/>
  <c r="S74" i="21" s="1"/>
  <c r="U74" i="21" s="1"/>
  <c r="AQ74" i="21" s="1"/>
  <c r="AU74" i="21" s="1"/>
  <c r="O75" i="21"/>
  <c r="E92" i="16"/>
  <c r="H91" i="16" s="1"/>
  <c r="I91" i="16" s="1"/>
  <c r="J91" i="16" s="1"/>
  <c r="D107" i="16"/>
  <c r="D141" i="6"/>
  <c r="E142" i="6" s="1"/>
  <c r="H141" i="6" s="1"/>
  <c r="I141" i="6" s="1"/>
  <c r="J141" i="6" s="1"/>
  <c r="E127" i="6"/>
  <c r="H126" i="6" s="1"/>
  <c r="I126" i="6" s="1"/>
  <c r="J126" i="6" s="1"/>
  <c r="O106" i="9"/>
  <c r="D129" i="7"/>
  <c r="E114" i="7"/>
  <c r="H113" i="7" s="1"/>
  <c r="I113" i="7" s="1"/>
  <c r="J113" i="7" s="1"/>
  <c r="P43" i="15"/>
  <c r="Q43" i="15" s="1"/>
  <c r="S43" i="15" s="1"/>
  <c r="U43" i="15" s="1"/>
  <c r="AQ43" i="15" s="1"/>
  <c r="AU43" i="15" s="1"/>
  <c r="E125" i="15"/>
  <c r="H124" i="15" s="1"/>
  <c r="I124" i="15" s="1"/>
  <c r="J124" i="15" s="1"/>
  <c r="D139" i="15"/>
  <c r="E140" i="15" s="1"/>
  <c r="H139" i="15" s="1"/>
  <c r="I139" i="15" s="1"/>
  <c r="J139" i="15" s="1"/>
  <c r="E101" i="19"/>
  <c r="H100" i="19" s="1"/>
  <c r="I100" i="19" s="1"/>
  <c r="J100" i="19" s="1"/>
  <c r="D116" i="19"/>
  <c r="Q89" i="21"/>
  <c r="S89" i="21" s="1"/>
  <c r="U89" i="21" s="1"/>
  <c r="AJ89" i="21" s="1"/>
  <c r="AN89" i="21" s="1"/>
  <c r="O90" i="21"/>
  <c r="E112" i="17"/>
  <c r="H111" i="17" s="1"/>
  <c r="I111" i="17" s="1"/>
  <c r="J111" i="17" s="1"/>
  <c r="D127" i="17"/>
  <c r="E94" i="31"/>
  <c r="H93" i="31" s="1"/>
  <c r="I93" i="31" s="1"/>
  <c r="J93" i="31" s="1"/>
  <c r="D109" i="31"/>
  <c r="D123" i="7"/>
  <c r="E108" i="7"/>
  <c r="H107" i="7" s="1"/>
  <c r="I107" i="7" s="1"/>
  <c r="J107" i="7" s="1"/>
  <c r="E94" i="16"/>
  <c r="H93" i="16" s="1"/>
  <c r="I93" i="16" s="1"/>
  <c r="J93" i="16" s="1"/>
  <c r="D109" i="16"/>
  <c r="D137" i="2"/>
  <c r="E138" i="2" s="1"/>
  <c r="H137" i="2" s="1"/>
  <c r="I137" i="2" s="1"/>
  <c r="J137" i="2" s="1"/>
  <c r="E123" i="2"/>
  <c r="H122" i="2" s="1"/>
  <c r="I122" i="2" s="1"/>
  <c r="J122" i="2" s="1"/>
  <c r="D130" i="22"/>
  <c r="E115" i="22"/>
  <c r="H114" i="22" s="1"/>
  <c r="I114" i="22" s="1"/>
  <c r="J114" i="22" s="1"/>
  <c r="D147" i="11"/>
  <c r="E148" i="11" s="1"/>
  <c r="H147" i="11" s="1"/>
  <c r="I147" i="11" s="1"/>
  <c r="J147" i="11" s="1"/>
  <c r="E133" i="11"/>
  <c r="H132" i="11" s="1"/>
  <c r="I132" i="11" s="1"/>
  <c r="J132" i="11" s="1"/>
  <c r="E106" i="29"/>
  <c r="H105" i="29" s="1"/>
  <c r="I105" i="29" s="1"/>
  <c r="J105" i="29" s="1"/>
  <c r="P105" i="29" s="1"/>
  <c r="D121" i="29"/>
  <c r="Q89" i="19"/>
  <c r="S89" i="19" s="1"/>
  <c r="U89" i="19" s="1"/>
  <c r="AJ89" i="19" s="1"/>
  <c r="AN89" i="19" s="1"/>
  <c r="O90" i="19"/>
  <c r="E117" i="14"/>
  <c r="H116" i="14" s="1"/>
  <c r="I116" i="14" s="1"/>
  <c r="J116" i="14" s="1"/>
  <c r="D132" i="14"/>
  <c r="D123" i="3"/>
  <c r="E108" i="3"/>
  <c r="H107" i="3" s="1"/>
  <c r="I107" i="3" s="1"/>
  <c r="J107" i="3" s="1"/>
  <c r="E129" i="29"/>
  <c r="H128" i="29" s="1"/>
  <c r="I128" i="29" s="1"/>
  <c r="J128" i="29" s="1"/>
  <c r="D143" i="29"/>
  <c r="E144" i="29" s="1"/>
  <c r="H143" i="29" s="1"/>
  <c r="I143" i="29" s="1"/>
  <c r="J143" i="29" s="1"/>
  <c r="Q73" i="20"/>
  <c r="S73" i="20" s="1"/>
  <c r="U73" i="20" s="1"/>
  <c r="AQ73" i="20" s="1"/>
  <c r="AU73" i="20" s="1"/>
  <c r="O74" i="20"/>
  <c r="N46" i="10"/>
  <c r="P45" i="10"/>
  <c r="Q45" i="10" s="1"/>
  <c r="S45" i="10" s="1"/>
  <c r="U45" i="10" s="1"/>
  <c r="AQ45" i="10" s="1"/>
  <c r="AU45" i="10" s="1"/>
  <c r="O46" i="10"/>
  <c r="Q29" i="18"/>
  <c r="S29" i="18" s="1"/>
  <c r="U29" i="18" s="1"/>
  <c r="AQ29" i="18" s="1"/>
  <c r="AU29" i="18" s="1"/>
  <c r="O30" i="18"/>
  <c r="D123" i="26"/>
  <c r="E108" i="26"/>
  <c r="H107" i="26" s="1"/>
  <c r="I107" i="26" s="1"/>
  <c r="J107" i="26" s="1"/>
  <c r="Q29" i="14"/>
  <c r="S29" i="14" s="1"/>
  <c r="U29" i="14" s="1"/>
  <c r="AQ29" i="14" s="1"/>
  <c r="AU29" i="14" s="1"/>
  <c r="D128" i="8"/>
  <c r="E113" i="8"/>
  <c r="H112" i="8" s="1"/>
  <c r="I112" i="8" s="1"/>
  <c r="J112" i="8" s="1"/>
  <c r="P46" i="20"/>
  <c r="Q46" i="20" s="1"/>
  <c r="S46" i="20" s="1"/>
  <c r="U46" i="20" s="1"/>
  <c r="AQ46" i="20" s="1"/>
  <c r="AU46" i="20" s="1"/>
  <c r="E93" i="11"/>
  <c r="H92" i="11" s="1"/>
  <c r="I92" i="11" s="1"/>
  <c r="J92" i="11" s="1"/>
  <c r="D108" i="11"/>
  <c r="E113" i="30"/>
  <c r="H112" i="30" s="1"/>
  <c r="I112" i="30" s="1"/>
  <c r="J112" i="30" s="1"/>
  <c r="D128" i="30"/>
  <c r="Q105" i="6"/>
  <c r="S105" i="6" s="1"/>
  <c r="U105" i="6" s="1"/>
  <c r="AT105" i="6" s="1"/>
  <c r="AX105" i="6" s="1"/>
  <c r="O106" i="6"/>
  <c r="P138" i="25"/>
  <c r="Q138" i="25" s="1"/>
  <c r="S138" i="25" s="1"/>
  <c r="U138" i="25" s="1"/>
  <c r="AT138" i="25" s="1"/>
  <c r="AX138" i="25" s="1"/>
  <c r="O139" i="25"/>
  <c r="E114" i="28"/>
  <c r="H113" i="28" s="1"/>
  <c r="I113" i="28" s="1"/>
  <c r="J113" i="28" s="1"/>
  <c r="D129" i="28"/>
  <c r="E114" i="30"/>
  <c r="H113" i="30" s="1"/>
  <c r="I113" i="30" s="1"/>
  <c r="J113" i="30" s="1"/>
  <c r="D129" i="30"/>
  <c r="E115" i="13"/>
  <c r="H114" i="13" s="1"/>
  <c r="I114" i="13" s="1"/>
  <c r="J114" i="13" s="1"/>
  <c r="D130" i="13"/>
  <c r="E115" i="4"/>
  <c r="H114" i="4" s="1"/>
  <c r="I114" i="4" s="1"/>
  <c r="J114" i="4" s="1"/>
  <c r="D130" i="4"/>
  <c r="D138" i="4"/>
  <c r="E139" i="4" s="1"/>
  <c r="H138" i="4" s="1"/>
  <c r="I138" i="4" s="1"/>
  <c r="J138" i="4" s="1"/>
  <c r="E124" i="4"/>
  <c r="H123" i="4" s="1"/>
  <c r="I123" i="4" s="1"/>
  <c r="J123" i="4" s="1"/>
  <c r="D113" i="14"/>
  <c r="E98" i="14"/>
  <c r="H97" i="14" s="1"/>
  <c r="I97" i="14" s="1"/>
  <c r="J97" i="14" s="1"/>
  <c r="P60" i="31"/>
  <c r="Q60" i="31" s="1"/>
  <c r="S60" i="31" s="1"/>
  <c r="U60" i="31" s="1"/>
  <c r="AQ60" i="31" s="1"/>
  <c r="AU60" i="31" s="1"/>
  <c r="O61" i="31"/>
  <c r="P43" i="16"/>
  <c r="Q43" i="16" s="1"/>
  <c r="S43" i="16" s="1"/>
  <c r="U43" i="16" s="1"/>
  <c r="AQ43" i="16" s="1"/>
  <c r="AU43" i="16" s="1"/>
  <c r="P74" i="33"/>
  <c r="Q74" i="33" s="1"/>
  <c r="S74" i="33" s="1"/>
  <c r="U74" i="33" s="1"/>
  <c r="AQ74" i="33" s="1"/>
  <c r="AU74" i="33" s="1"/>
  <c r="D126" i="7"/>
  <c r="E111" i="7"/>
  <c r="H110" i="7" s="1"/>
  <c r="I110" i="7" s="1"/>
  <c r="J110" i="7" s="1"/>
  <c r="P60" i="23"/>
  <c r="Q60" i="23" s="1"/>
  <c r="S60" i="23" s="1"/>
  <c r="U60" i="23" s="1"/>
  <c r="AQ60" i="23" s="1"/>
  <c r="AU60" i="23" s="1"/>
  <c r="O61" i="23"/>
  <c r="P75" i="27"/>
  <c r="Q75" i="27" s="1"/>
  <c r="S75" i="27" s="1"/>
  <c r="U75" i="27" s="1"/>
  <c r="AQ75" i="27" s="1"/>
  <c r="AU75" i="27" s="1"/>
  <c r="O76" i="27"/>
  <c r="E108" i="24"/>
  <c r="H107" i="24" s="1"/>
  <c r="I107" i="24" s="1"/>
  <c r="J107" i="24" s="1"/>
  <c r="D123" i="24"/>
  <c r="E91" i="19"/>
  <c r="H90" i="19" s="1"/>
  <c r="I90" i="19" s="1"/>
  <c r="J90" i="19" s="1"/>
  <c r="D106" i="19"/>
  <c r="D115" i="3"/>
  <c r="E100" i="3"/>
  <c r="H99" i="3" s="1"/>
  <c r="I99" i="3" s="1"/>
  <c r="J99" i="3" s="1"/>
  <c r="E113" i="20"/>
  <c r="H112" i="20" s="1"/>
  <c r="I112" i="20" s="1"/>
  <c r="J112" i="20" s="1"/>
  <c r="D128" i="20"/>
  <c r="D123" i="14"/>
  <c r="E108" i="14"/>
  <c r="H107" i="14" s="1"/>
  <c r="I107" i="14" s="1"/>
  <c r="J107" i="14" s="1"/>
  <c r="P137" i="2"/>
  <c r="Q137" i="2" s="1"/>
  <c r="S137" i="2" s="1"/>
  <c r="U137" i="2" s="1"/>
  <c r="AT137" i="2" s="1"/>
  <c r="AX137" i="2" s="1"/>
  <c r="O138" i="2"/>
  <c r="O27" i="19"/>
  <c r="D131" i="24"/>
  <c r="E116" i="24"/>
  <c r="H115" i="24" s="1"/>
  <c r="I115" i="24" s="1"/>
  <c r="J115" i="24" s="1"/>
  <c r="D123" i="10"/>
  <c r="E108" i="10"/>
  <c r="H107" i="10" s="1"/>
  <c r="I107" i="10" s="1"/>
  <c r="J107" i="10" s="1"/>
  <c r="O74" i="7"/>
  <c r="E91" i="9"/>
  <c r="H90" i="9" s="1"/>
  <c r="I90" i="9" s="1"/>
  <c r="J90" i="9" s="1"/>
  <c r="P90" i="9" s="1"/>
  <c r="D106" i="9"/>
  <c r="E106" i="19"/>
  <c r="H105" i="19" s="1"/>
  <c r="I105" i="19" s="1"/>
  <c r="J105" i="19" s="1"/>
  <c r="P105" i="19" s="1"/>
  <c r="D121" i="19"/>
  <c r="E90" i="26"/>
  <c r="H89" i="26" s="1"/>
  <c r="I89" i="26" s="1"/>
  <c r="J89" i="26" s="1"/>
  <c r="P89" i="26" s="1"/>
  <c r="D105" i="26"/>
  <c r="D131" i="9"/>
  <c r="E116" i="9"/>
  <c r="H115" i="9" s="1"/>
  <c r="I115" i="9" s="1"/>
  <c r="J115" i="9" s="1"/>
  <c r="E112" i="11"/>
  <c r="H111" i="11" s="1"/>
  <c r="I111" i="11" s="1"/>
  <c r="J111" i="11" s="1"/>
  <c r="D127" i="11"/>
  <c r="P27" i="1"/>
  <c r="Q27" i="1" s="1"/>
  <c r="S27" i="1" s="1"/>
  <c r="U27" i="1" s="1"/>
  <c r="AQ27" i="1" s="1"/>
  <c r="AU27" i="1" s="1"/>
  <c r="O28" i="1"/>
  <c r="E117" i="7"/>
  <c r="H116" i="7" s="1"/>
  <c r="I116" i="7" s="1"/>
  <c r="J116" i="7" s="1"/>
  <c r="D132" i="7"/>
  <c r="E113" i="6"/>
  <c r="H112" i="6" s="1"/>
  <c r="I112" i="6" s="1"/>
  <c r="J112" i="6" s="1"/>
  <c r="D128" i="6"/>
  <c r="E112" i="28"/>
  <c r="H111" i="28" s="1"/>
  <c r="I111" i="28" s="1"/>
  <c r="J111" i="28" s="1"/>
  <c r="D127" i="28"/>
  <c r="E101" i="21"/>
  <c r="H100" i="21" s="1"/>
  <c r="I100" i="21" s="1"/>
  <c r="J100" i="21" s="1"/>
  <c r="D116" i="21"/>
  <c r="D114" i="21"/>
  <c r="E99" i="21"/>
  <c r="H98" i="21" s="1"/>
  <c r="I98" i="21" s="1"/>
  <c r="J98" i="21" s="1"/>
  <c r="P28" i="20"/>
  <c r="Q28" i="20" s="1"/>
  <c r="S28" i="20" s="1"/>
  <c r="U28" i="20" s="1"/>
  <c r="AQ28" i="20" s="1"/>
  <c r="AU28" i="20" s="1"/>
  <c r="O29" i="20"/>
  <c r="N30" i="14"/>
  <c r="O30" i="14" s="1"/>
  <c r="E101" i="3"/>
  <c r="H100" i="3" s="1"/>
  <c r="I100" i="3" s="1"/>
  <c r="J100" i="3" s="1"/>
  <c r="D116" i="3"/>
  <c r="E101" i="9"/>
  <c r="H100" i="9" s="1"/>
  <c r="I100" i="9" s="1"/>
  <c r="J100" i="9" s="1"/>
  <c r="D116" i="9"/>
  <c r="D109" i="21"/>
  <c r="E94" i="21"/>
  <c r="H93" i="21" s="1"/>
  <c r="I93" i="21" s="1"/>
  <c r="J93" i="21" s="1"/>
  <c r="E111" i="9"/>
  <c r="H110" i="9" s="1"/>
  <c r="I110" i="9" s="1"/>
  <c r="J110" i="9" s="1"/>
  <c r="D126" i="9"/>
  <c r="O45" i="1"/>
  <c r="D139" i="5"/>
  <c r="E140" i="5" s="1"/>
  <c r="H139" i="5" s="1"/>
  <c r="I139" i="5" s="1"/>
  <c r="J139" i="5" s="1"/>
  <c r="E125" i="5"/>
  <c r="H124" i="5" s="1"/>
  <c r="I124" i="5" s="1"/>
  <c r="J124" i="5" s="1"/>
  <c r="E107" i="16"/>
  <c r="H106" i="16" s="1"/>
  <c r="I106" i="16" s="1"/>
  <c r="J106" i="16" s="1"/>
  <c r="D122" i="16"/>
  <c r="E114" i="29"/>
  <c r="H113" i="29" s="1"/>
  <c r="I113" i="29" s="1"/>
  <c r="J113" i="29" s="1"/>
  <c r="D129" i="29"/>
  <c r="D123" i="31"/>
  <c r="E108" i="31"/>
  <c r="H107" i="31" s="1"/>
  <c r="I107" i="31" s="1"/>
  <c r="J107" i="31" s="1"/>
  <c r="E115" i="28"/>
  <c r="H114" i="28" s="1"/>
  <c r="I114" i="28" s="1"/>
  <c r="J114" i="28" s="1"/>
  <c r="D130" i="28"/>
  <c r="O59" i="25"/>
  <c r="E126" i="23"/>
  <c r="H125" i="23" s="1"/>
  <c r="I125" i="23" s="1"/>
  <c r="J125" i="23" s="1"/>
  <c r="D140" i="23"/>
  <c r="E141" i="23" s="1"/>
  <c r="H140" i="23" s="1"/>
  <c r="I140" i="23" s="1"/>
  <c r="J140" i="23" s="1"/>
  <c r="D108" i="20"/>
  <c r="E93" i="20"/>
  <c r="H92" i="20" s="1"/>
  <c r="I92" i="20" s="1"/>
  <c r="J92" i="20" s="1"/>
  <c r="P27" i="13"/>
  <c r="Q27" i="13" s="1"/>
  <c r="S27" i="13" s="1"/>
  <c r="U27" i="13" s="1"/>
  <c r="AQ27" i="13" s="1"/>
  <c r="AU27" i="13" s="1"/>
  <c r="O28" i="13"/>
  <c r="E109" i="28"/>
  <c r="H108" i="28" s="1"/>
  <c r="I108" i="28" s="1"/>
  <c r="J108" i="28" s="1"/>
  <c r="D124" i="28"/>
  <c r="D114" i="12"/>
  <c r="E99" i="12"/>
  <c r="H98" i="12" s="1"/>
  <c r="I98" i="12" s="1"/>
  <c r="J98" i="12" s="1"/>
  <c r="O29" i="33"/>
  <c r="E112" i="4"/>
  <c r="H111" i="4" s="1"/>
  <c r="I111" i="4" s="1"/>
  <c r="J111" i="4" s="1"/>
  <c r="D127" i="4"/>
  <c r="P74" i="10"/>
  <c r="Q74" i="10" s="1"/>
  <c r="S74" i="10" s="1"/>
  <c r="U74" i="10" s="1"/>
  <c r="AQ74" i="10" s="1"/>
  <c r="AU74" i="10" s="1"/>
  <c r="O75" i="10"/>
  <c r="E99" i="15"/>
  <c r="H98" i="15" s="1"/>
  <c r="I98" i="15" s="1"/>
  <c r="J98" i="15" s="1"/>
  <c r="D114" i="15"/>
  <c r="D121" i="21"/>
  <c r="E106" i="21"/>
  <c r="H105" i="21" s="1"/>
  <c r="I105" i="21" s="1"/>
  <c r="J105" i="21" s="1"/>
  <c r="P105" i="21" s="1"/>
  <c r="P30" i="34" l="1"/>
  <c r="Q30" i="34" s="1"/>
  <c r="S30" i="34" s="1"/>
  <c r="U30" i="34" s="1"/>
  <c r="AQ30" i="34" s="1"/>
  <c r="AU30" i="34" s="1"/>
  <c r="O31" i="34"/>
  <c r="E123" i="34"/>
  <c r="H122" i="34" s="1"/>
  <c r="I122" i="34" s="1"/>
  <c r="J122" i="34" s="1"/>
  <c r="D137" i="34"/>
  <c r="E138" i="34" s="1"/>
  <c r="H137" i="34" s="1"/>
  <c r="I137" i="34" s="1"/>
  <c r="J137" i="34" s="1"/>
  <c r="P106" i="34"/>
  <c r="Q106" i="34" s="1"/>
  <c r="S106" i="34" s="1"/>
  <c r="U106" i="34" s="1"/>
  <c r="AT106" i="34" s="1"/>
  <c r="AX106" i="34" s="1"/>
  <c r="O107" i="34"/>
  <c r="P91" i="34"/>
  <c r="Q91" i="34" s="1"/>
  <c r="S91" i="34" s="1"/>
  <c r="U91" i="34" s="1"/>
  <c r="AJ91" i="34" s="1"/>
  <c r="AN91" i="34" s="1"/>
  <c r="P75" i="34"/>
  <c r="Q75" i="34" s="1"/>
  <c r="S75" i="34" s="1"/>
  <c r="U75" i="34" s="1"/>
  <c r="AQ75" i="34" s="1"/>
  <c r="AU75" i="34" s="1"/>
  <c r="O76" i="34"/>
  <c r="E126" i="34"/>
  <c r="H125" i="34" s="1"/>
  <c r="I125" i="34" s="1"/>
  <c r="J125" i="34" s="1"/>
  <c r="D140" i="34"/>
  <c r="E141" i="34" s="1"/>
  <c r="H140" i="34" s="1"/>
  <c r="I140" i="34" s="1"/>
  <c r="J140" i="34" s="1"/>
  <c r="Q121" i="34"/>
  <c r="S121" i="34" s="1"/>
  <c r="U121" i="34" s="1"/>
  <c r="AT121" i="34" s="1"/>
  <c r="O122" i="34"/>
  <c r="O46" i="34"/>
  <c r="E129" i="34"/>
  <c r="H128" i="34" s="1"/>
  <c r="I128" i="34" s="1"/>
  <c r="J128" i="34" s="1"/>
  <c r="D143" i="34"/>
  <c r="E144" i="34" s="1"/>
  <c r="H143" i="34" s="1"/>
  <c r="I143" i="34" s="1"/>
  <c r="J143" i="34" s="1"/>
  <c r="P63" i="34"/>
  <c r="Q63" i="34" s="1"/>
  <c r="S63" i="34" s="1"/>
  <c r="U63" i="34" s="1"/>
  <c r="AQ63" i="34" s="1"/>
  <c r="AU63" i="34" s="1"/>
  <c r="Q136" i="34"/>
  <c r="S136" i="34" s="1"/>
  <c r="U136" i="34" s="1"/>
  <c r="AT136" i="34" s="1"/>
  <c r="AX136" i="34" s="1"/>
  <c r="O137" i="34"/>
  <c r="P30" i="14"/>
  <c r="Q30" i="14" s="1"/>
  <c r="S30" i="14" s="1"/>
  <c r="U30" i="14" s="1"/>
  <c r="AQ30" i="14" s="1"/>
  <c r="AU30" i="14" s="1"/>
  <c r="P62" i="7"/>
  <c r="Q62" i="7" s="1"/>
  <c r="S62" i="7" s="1"/>
  <c r="U62" i="7" s="1"/>
  <c r="AQ62" i="7" s="1"/>
  <c r="AU62" i="7" s="1"/>
  <c r="Q90" i="9"/>
  <c r="S90" i="9" s="1"/>
  <c r="U90" i="9" s="1"/>
  <c r="AJ90" i="9" s="1"/>
  <c r="AN90" i="9" s="1"/>
  <c r="O91" i="9"/>
  <c r="P93" i="1"/>
  <c r="Q93" i="1" s="1"/>
  <c r="S93" i="1" s="1"/>
  <c r="U93" i="1" s="1"/>
  <c r="AJ93" i="1" s="1"/>
  <c r="AN93" i="1" s="1"/>
  <c r="Q106" i="31"/>
  <c r="S106" i="31" s="1"/>
  <c r="U106" i="31" s="1"/>
  <c r="AT106" i="31" s="1"/>
  <c r="AX106" i="31" s="1"/>
  <c r="O107" i="31"/>
  <c r="Q105" i="29"/>
  <c r="S105" i="29" s="1"/>
  <c r="U105" i="29" s="1"/>
  <c r="AT105" i="29" s="1"/>
  <c r="AX105" i="29" s="1"/>
  <c r="O106" i="29"/>
  <c r="P46" i="10"/>
  <c r="Q46" i="10" s="1"/>
  <c r="S46" i="10" s="1"/>
  <c r="U46" i="10" s="1"/>
  <c r="AQ46" i="10" s="1"/>
  <c r="AU46" i="10" s="1"/>
  <c r="P45" i="2"/>
  <c r="Q45" i="2" s="1"/>
  <c r="S45" i="2" s="1"/>
  <c r="U45" i="2" s="1"/>
  <c r="AQ45" i="2" s="1"/>
  <c r="AU45" i="2" s="1"/>
  <c r="D143" i="3"/>
  <c r="E144" i="3" s="1"/>
  <c r="H143" i="3" s="1"/>
  <c r="I143" i="3" s="1"/>
  <c r="J143" i="3" s="1"/>
  <c r="E129" i="3"/>
  <c r="H128" i="3" s="1"/>
  <c r="I128" i="3" s="1"/>
  <c r="J128" i="3" s="1"/>
  <c r="P60" i="10"/>
  <c r="Q60" i="10" s="1"/>
  <c r="S60" i="10" s="1"/>
  <c r="U60" i="10" s="1"/>
  <c r="AQ60" i="10" s="1"/>
  <c r="AU60" i="10" s="1"/>
  <c r="D124" i="29"/>
  <c r="E109" i="29"/>
  <c r="H108" i="29" s="1"/>
  <c r="I108" i="29" s="1"/>
  <c r="J108" i="29" s="1"/>
  <c r="P60" i="26"/>
  <c r="Q60" i="26" s="1"/>
  <c r="S60" i="26" s="1"/>
  <c r="U60" i="26" s="1"/>
  <c r="AQ60" i="26" s="1"/>
  <c r="AU60" i="26" s="1"/>
  <c r="D144" i="16"/>
  <c r="E145" i="16" s="1"/>
  <c r="H144" i="16" s="1"/>
  <c r="I144" i="16" s="1"/>
  <c r="J144" i="16" s="1"/>
  <c r="E130" i="16"/>
  <c r="H129" i="16" s="1"/>
  <c r="I129" i="16" s="1"/>
  <c r="J129" i="16" s="1"/>
  <c r="D147" i="16"/>
  <c r="E148" i="16" s="1"/>
  <c r="H147" i="16" s="1"/>
  <c r="I147" i="16" s="1"/>
  <c r="J147" i="16" s="1"/>
  <c r="E133" i="16"/>
  <c r="H132" i="16" s="1"/>
  <c r="I132" i="16" s="1"/>
  <c r="J132" i="16" s="1"/>
  <c r="D130" i="7"/>
  <c r="E115" i="7"/>
  <c r="H114" i="7" s="1"/>
  <c r="I114" i="7" s="1"/>
  <c r="J114" i="7" s="1"/>
  <c r="D144" i="33"/>
  <c r="E145" i="33" s="1"/>
  <c r="H144" i="33" s="1"/>
  <c r="I144" i="33" s="1"/>
  <c r="J144" i="33" s="1"/>
  <c r="E130" i="33"/>
  <c r="H129" i="33" s="1"/>
  <c r="I129" i="33" s="1"/>
  <c r="J129" i="33" s="1"/>
  <c r="P60" i="15"/>
  <c r="Q60" i="15" s="1"/>
  <c r="S60" i="15" s="1"/>
  <c r="U60" i="15" s="1"/>
  <c r="AQ60" i="15" s="1"/>
  <c r="AU60" i="15" s="1"/>
  <c r="O61" i="15"/>
  <c r="P90" i="10"/>
  <c r="Q90" i="10" s="1"/>
  <c r="S90" i="10" s="1"/>
  <c r="U90" i="10" s="1"/>
  <c r="AJ90" i="10" s="1"/>
  <c r="AN90" i="10" s="1"/>
  <c r="O91" i="10"/>
  <c r="P122" i="2"/>
  <c r="Q122" i="2" s="1"/>
  <c r="S122" i="2" s="1"/>
  <c r="U122" i="2" s="1"/>
  <c r="AT122" i="2" s="1"/>
  <c r="O123" i="2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D144" i="9"/>
  <c r="E145" i="9" s="1"/>
  <c r="H144" i="9" s="1"/>
  <c r="I144" i="9" s="1"/>
  <c r="J144" i="9" s="1"/>
  <c r="E130" i="9"/>
  <c r="H129" i="9" s="1"/>
  <c r="I129" i="9" s="1"/>
  <c r="J129" i="9" s="1"/>
  <c r="D137" i="14"/>
  <c r="E138" i="14" s="1"/>
  <c r="H137" i="14" s="1"/>
  <c r="I137" i="14" s="1"/>
  <c r="J137" i="14" s="1"/>
  <c r="E123" i="14"/>
  <c r="H122" i="14" s="1"/>
  <c r="I122" i="14" s="1"/>
  <c r="J122" i="14" s="1"/>
  <c r="P29" i="5"/>
  <c r="Q29" i="5" s="1"/>
  <c r="S29" i="5" s="1"/>
  <c r="U29" i="5" s="1"/>
  <c r="AQ29" i="5" s="1"/>
  <c r="AU29" i="5" s="1"/>
  <c r="N30" i="5"/>
  <c r="D147" i="33"/>
  <c r="E148" i="33" s="1"/>
  <c r="H147" i="33" s="1"/>
  <c r="I147" i="33" s="1"/>
  <c r="J147" i="33" s="1"/>
  <c r="E133" i="33"/>
  <c r="H132" i="33" s="1"/>
  <c r="I132" i="33" s="1"/>
  <c r="J132" i="33" s="1"/>
  <c r="P45" i="25"/>
  <c r="Q45" i="25" s="1"/>
  <c r="S45" i="25" s="1"/>
  <c r="U45" i="25" s="1"/>
  <c r="AQ45" i="25" s="1"/>
  <c r="AU45" i="25" s="1"/>
  <c r="D145" i="3"/>
  <c r="E146" i="3" s="1"/>
  <c r="H145" i="3" s="1"/>
  <c r="I145" i="3" s="1"/>
  <c r="J145" i="3" s="1"/>
  <c r="E131" i="3"/>
  <c r="H130" i="3" s="1"/>
  <c r="I130" i="3" s="1"/>
  <c r="J130" i="3" s="1"/>
  <c r="P90" i="12"/>
  <c r="Q90" i="12" s="1"/>
  <c r="S90" i="12" s="1"/>
  <c r="U90" i="12" s="1"/>
  <c r="AJ90" i="12" s="1"/>
  <c r="AN90" i="12" s="1"/>
  <c r="D138" i="9"/>
  <c r="E139" i="9" s="1"/>
  <c r="H138" i="9" s="1"/>
  <c r="I138" i="9" s="1"/>
  <c r="J138" i="9" s="1"/>
  <c r="E124" i="9"/>
  <c r="H123" i="9" s="1"/>
  <c r="I123" i="9" s="1"/>
  <c r="J123" i="9" s="1"/>
  <c r="D121" i="30"/>
  <c r="E106" i="30"/>
  <c r="H105" i="30" s="1"/>
  <c r="I105" i="30" s="1"/>
  <c r="J105" i="30" s="1"/>
  <c r="P105" i="30" s="1"/>
  <c r="P44" i="18"/>
  <c r="Q44" i="18" s="1"/>
  <c r="S44" i="18" s="1"/>
  <c r="U44" i="18" s="1"/>
  <c r="AQ44" i="18" s="1"/>
  <c r="AU44" i="18" s="1"/>
  <c r="O45" i="18"/>
  <c r="D122" i="7"/>
  <c r="E107" i="7"/>
  <c r="H106" i="7" s="1"/>
  <c r="I106" i="7" s="1"/>
  <c r="J106" i="7" s="1"/>
  <c r="D127" i="9"/>
  <c r="E112" i="9"/>
  <c r="H111" i="9" s="1"/>
  <c r="I111" i="9" s="1"/>
  <c r="J111" i="9" s="1"/>
  <c r="E125" i="7"/>
  <c r="H124" i="7" s="1"/>
  <c r="I124" i="7" s="1"/>
  <c r="J124" i="7" s="1"/>
  <c r="D139" i="7"/>
  <c r="E140" i="7" s="1"/>
  <c r="H139" i="7" s="1"/>
  <c r="I139" i="7" s="1"/>
  <c r="J139" i="7" s="1"/>
  <c r="P43" i="8"/>
  <c r="Q43" i="8" s="1"/>
  <c r="S43" i="8" s="1"/>
  <c r="U43" i="8" s="1"/>
  <c r="AQ43" i="8" s="1"/>
  <c r="AU43" i="8" s="1"/>
  <c r="P60" i="11"/>
  <c r="Q60" i="11" s="1"/>
  <c r="S60" i="11" s="1"/>
  <c r="U60" i="11" s="1"/>
  <c r="AQ60" i="11" s="1"/>
  <c r="AU60" i="11" s="1"/>
  <c r="D144" i="31"/>
  <c r="E145" i="31" s="1"/>
  <c r="H144" i="31" s="1"/>
  <c r="I144" i="31" s="1"/>
  <c r="J144" i="31" s="1"/>
  <c r="E130" i="31"/>
  <c r="H129" i="31" s="1"/>
  <c r="I129" i="31" s="1"/>
  <c r="J129" i="31" s="1"/>
  <c r="BA123" i="25"/>
  <c r="AX123" i="25"/>
  <c r="D130" i="23"/>
  <c r="E115" i="23"/>
  <c r="H114" i="23" s="1"/>
  <c r="I114" i="23" s="1"/>
  <c r="J114" i="23" s="1"/>
  <c r="D141" i="28"/>
  <c r="E142" i="28" s="1"/>
  <c r="H141" i="28" s="1"/>
  <c r="I141" i="28" s="1"/>
  <c r="J141" i="28" s="1"/>
  <c r="E127" i="28"/>
  <c r="H126" i="28" s="1"/>
  <c r="I126" i="28" s="1"/>
  <c r="J126" i="28" s="1"/>
  <c r="N62" i="31"/>
  <c r="O62" i="31" s="1"/>
  <c r="P61" i="31"/>
  <c r="Q61" i="31" s="1"/>
  <c r="S61" i="31" s="1"/>
  <c r="U61" i="31" s="1"/>
  <c r="AQ61" i="31" s="1"/>
  <c r="AU61" i="31" s="1"/>
  <c r="P44" i="14"/>
  <c r="Q44" i="14" s="1"/>
  <c r="S44" i="14" s="1"/>
  <c r="U44" i="14" s="1"/>
  <c r="AQ44" i="14" s="1"/>
  <c r="AU44" i="14" s="1"/>
  <c r="E113" i="23"/>
  <c r="H112" i="23" s="1"/>
  <c r="I112" i="23" s="1"/>
  <c r="J112" i="23" s="1"/>
  <c r="D128" i="23"/>
  <c r="E129" i="6"/>
  <c r="H128" i="6" s="1"/>
  <c r="I128" i="6" s="1"/>
  <c r="J128" i="6" s="1"/>
  <c r="D143" i="6"/>
  <c r="E144" i="6" s="1"/>
  <c r="H143" i="6" s="1"/>
  <c r="I143" i="6" s="1"/>
  <c r="J143" i="6" s="1"/>
  <c r="P74" i="7"/>
  <c r="Q74" i="7" s="1"/>
  <c r="S74" i="7" s="1"/>
  <c r="U74" i="7" s="1"/>
  <c r="AQ74" i="7" s="1"/>
  <c r="AU74" i="7" s="1"/>
  <c r="E124" i="24"/>
  <c r="H123" i="24" s="1"/>
  <c r="I123" i="24" s="1"/>
  <c r="J123" i="24" s="1"/>
  <c r="D138" i="24"/>
  <c r="E139" i="24" s="1"/>
  <c r="H138" i="24" s="1"/>
  <c r="I138" i="24" s="1"/>
  <c r="J138" i="24" s="1"/>
  <c r="D145" i="24"/>
  <c r="E146" i="24" s="1"/>
  <c r="H145" i="24" s="1"/>
  <c r="I145" i="24" s="1"/>
  <c r="J145" i="24" s="1"/>
  <c r="E131" i="24"/>
  <c r="H130" i="24" s="1"/>
  <c r="I130" i="24" s="1"/>
  <c r="J130" i="24" s="1"/>
  <c r="D142" i="3"/>
  <c r="E143" i="3" s="1"/>
  <c r="H142" i="3" s="1"/>
  <c r="I142" i="3" s="1"/>
  <c r="J142" i="3" s="1"/>
  <c r="E128" i="3"/>
  <c r="H127" i="3" s="1"/>
  <c r="I127" i="3" s="1"/>
  <c r="J127" i="3" s="1"/>
  <c r="E126" i="18"/>
  <c r="H125" i="18" s="1"/>
  <c r="I125" i="18" s="1"/>
  <c r="J125" i="18" s="1"/>
  <c r="D140" i="18"/>
  <c r="E141" i="18" s="1"/>
  <c r="H140" i="18" s="1"/>
  <c r="I140" i="18" s="1"/>
  <c r="J140" i="18" s="1"/>
  <c r="D140" i="26"/>
  <c r="E141" i="26" s="1"/>
  <c r="H140" i="26" s="1"/>
  <c r="I140" i="26" s="1"/>
  <c r="J140" i="26" s="1"/>
  <c r="E126" i="26"/>
  <c r="H125" i="26" s="1"/>
  <c r="I125" i="26" s="1"/>
  <c r="J125" i="26" s="1"/>
  <c r="P59" i="17"/>
  <c r="Q59" i="17" s="1"/>
  <c r="S59" i="17" s="1"/>
  <c r="U59" i="17" s="1"/>
  <c r="AQ59" i="17" s="1"/>
  <c r="AU59" i="17" s="1"/>
  <c r="O60" i="17"/>
  <c r="D125" i="10"/>
  <c r="E110" i="10"/>
  <c r="H109" i="10" s="1"/>
  <c r="I109" i="10" s="1"/>
  <c r="J109" i="10" s="1"/>
  <c r="D143" i="26"/>
  <c r="E144" i="26" s="1"/>
  <c r="H143" i="26" s="1"/>
  <c r="I143" i="26" s="1"/>
  <c r="J143" i="26" s="1"/>
  <c r="E129" i="26"/>
  <c r="H128" i="26" s="1"/>
  <c r="I128" i="26" s="1"/>
  <c r="J128" i="26" s="1"/>
  <c r="E114" i="3"/>
  <c r="H113" i="3" s="1"/>
  <c r="I113" i="3" s="1"/>
  <c r="J113" i="3" s="1"/>
  <c r="D129" i="3"/>
  <c r="D130" i="5"/>
  <c r="E115" i="5"/>
  <c r="H114" i="5" s="1"/>
  <c r="I114" i="5" s="1"/>
  <c r="J114" i="5" s="1"/>
  <c r="AX121" i="2"/>
  <c r="BA121" i="2"/>
  <c r="Q105" i="28"/>
  <c r="S105" i="28" s="1"/>
  <c r="U105" i="28" s="1"/>
  <c r="AT105" i="28" s="1"/>
  <c r="AX105" i="28" s="1"/>
  <c r="O106" i="28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P121" i="12" s="1"/>
  <c r="O75" i="19"/>
  <c r="D139" i="21"/>
  <c r="E140" i="21" s="1"/>
  <c r="H139" i="21" s="1"/>
  <c r="I139" i="21" s="1"/>
  <c r="J139" i="21" s="1"/>
  <c r="E125" i="21"/>
  <c r="H124" i="21" s="1"/>
  <c r="I124" i="21" s="1"/>
  <c r="J124" i="21" s="1"/>
  <c r="D128" i="28"/>
  <c r="E113" i="28"/>
  <c r="H112" i="28" s="1"/>
  <c r="I112" i="28" s="1"/>
  <c r="J112" i="28" s="1"/>
  <c r="D144" i="6"/>
  <c r="E145" i="6" s="1"/>
  <c r="H144" i="6" s="1"/>
  <c r="I144" i="6" s="1"/>
  <c r="J144" i="6" s="1"/>
  <c r="E130" i="6"/>
  <c r="H129" i="6" s="1"/>
  <c r="I129" i="6" s="1"/>
  <c r="J129" i="6" s="1"/>
  <c r="E117" i="29"/>
  <c r="H116" i="29" s="1"/>
  <c r="I116" i="29" s="1"/>
  <c r="J116" i="29" s="1"/>
  <c r="D132" i="29"/>
  <c r="D121" i="14"/>
  <c r="E106" i="14"/>
  <c r="H105" i="14" s="1"/>
  <c r="I105" i="14" s="1"/>
  <c r="J105" i="14" s="1"/>
  <c r="P105" i="14" s="1"/>
  <c r="O75" i="5"/>
  <c r="O60" i="16"/>
  <c r="P74" i="4"/>
  <c r="Q74" i="4" s="1"/>
  <c r="S74" i="4" s="1"/>
  <c r="U74" i="4" s="1"/>
  <c r="AQ74" i="4" s="1"/>
  <c r="AU74" i="4" s="1"/>
  <c r="Q105" i="21"/>
  <c r="S105" i="21" s="1"/>
  <c r="U105" i="21" s="1"/>
  <c r="AT105" i="21" s="1"/>
  <c r="AX105" i="21" s="1"/>
  <c r="O106" i="21"/>
  <c r="Q105" i="7"/>
  <c r="S105" i="7" s="1"/>
  <c r="U105" i="7" s="1"/>
  <c r="AT105" i="7" s="1"/>
  <c r="AX105" i="7" s="1"/>
  <c r="O106" i="7"/>
  <c r="P60" i="27"/>
  <c r="Q60" i="27" s="1"/>
  <c r="S60" i="27" s="1"/>
  <c r="U60" i="27" s="1"/>
  <c r="AQ60" i="27" s="1"/>
  <c r="AU60" i="27" s="1"/>
  <c r="D124" i="20"/>
  <c r="E109" i="20"/>
  <c r="H108" i="20" s="1"/>
  <c r="I108" i="20" s="1"/>
  <c r="J108" i="20" s="1"/>
  <c r="E107" i="19"/>
  <c r="H106" i="19" s="1"/>
  <c r="I106" i="19" s="1"/>
  <c r="J106" i="19" s="1"/>
  <c r="D122" i="19"/>
  <c r="D147" i="4"/>
  <c r="E148" i="4" s="1"/>
  <c r="H147" i="4" s="1"/>
  <c r="I147" i="4" s="1"/>
  <c r="J147" i="4" s="1"/>
  <c r="E133" i="4"/>
  <c r="H132" i="4" s="1"/>
  <c r="I132" i="4" s="1"/>
  <c r="J132" i="4" s="1"/>
  <c r="D142" i="24"/>
  <c r="E143" i="24" s="1"/>
  <c r="H142" i="24" s="1"/>
  <c r="I142" i="24" s="1"/>
  <c r="J142" i="24" s="1"/>
  <c r="E128" i="24"/>
  <c r="H127" i="24" s="1"/>
  <c r="I127" i="24" s="1"/>
  <c r="J127" i="24" s="1"/>
  <c r="E114" i="14"/>
  <c r="H113" i="14" s="1"/>
  <c r="I113" i="14" s="1"/>
  <c r="J113" i="14" s="1"/>
  <c r="D129" i="14"/>
  <c r="P59" i="21"/>
  <c r="Q59" i="21" s="1"/>
  <c r="S59" i="21" s="1"/>
  <c r="U59" i="21" s="1"/>
  <c r="AQ59" i="21" s="1"/>
  <c r="AU59" i="21" s="1"/>
  <c r="O60" i="21"/>
  <c r="Q105" i="12"/>
  <c r="S105" i="12" s="1"/>
  <c r="U105" i="12" s="1"/>
  <c r="AT105" i="12" s="1"/>
  <c r="AX105" i="12" s="1"/>
  <c r="O106" i="12"/>
  <c r="P60" i="14"/>
  <c r="Q60" i="14" s="1"/>
  <c r="S60" i="14" s="1"/>
  <c r="U60" i="14" s="1"/>
  <c r="AQ60" i="14" s="1"/>
  <c r="AU60" i="14" s="1"/>
  <c r="P75" i="10"/>
  <c r="Q75" i="10" s="1"/>
  <c r="S75" i="10" s="1"/>
  <c r="U75" i="10" s="1"/>
  <c r="AQ75" i="10" s="1"/>
  <c r="AU75" i="10" s="1"/>
  <c r="D145" i="28"/>
  <c r="E146" i="28" s="1"/>
  <c r="H145" i="28" s="1"/>
  <c r="I145" i="28" s="1"/>
  <c r="J145" i="28" s="1"/>
  <c r="E131" i="28"/>
  <c r="H130" i="28" s="1"/>
  <c r="I130" i="28" s="1"/>
  <c r="J130" i="28" s="1"/>
  <c r="E117" i="9"/>
  <c r="H116" i="9" s="1"/>
  <c r="I116" i="9" s="1"/>
  <c r="J116" i="9" s="1"/>
  <c r="D132" i="9"/>
  <c r="E133" i="7"/>
  <c r="H132" i="7" s="1"/>
  <c r="I132" i="7" s="1"/>
  <c r="J132" i="7" s="1"/>
  <c r="D147" i="7"/>
  <c r="E148" i="7" s="1"/>
  <c r="H147" i="7" s="1"/>
  <c r="I147" i="7" s="1"/>
  <c r="J147" i="7" s="1"/>
  <c r="D138" i="10"/>
  <c r="E139" i="10" s="1"/>
  <c r="H138" i="10" s="1"/>
  <c r="I138" i="10" s="1"/>
  <c r="J138" i="10" s="1"/>
  <c r="E124" i="10"/>
  <c r="H123" i="10" s="1"/>
  <c r="I123" i="10" s="1"/>
  <c r="J123" i="10" s="1"/>
  <c r="P76" i="27"/>
  <c r="Q76" i="27" s="1"/>
  <c r="S76" i="27" s="1"/>
  <c r="U76" i="27" s="1"/>
  <c r="AQ76" i="27" s="1"/>
  <c r="AU76" i="27" s="1"/>
  <c r="P74" i="20"/>
  <c r="Q74" i="20" s="1"/>
  <c r="S74" i="20" s="1"/>
  <c r="U74" i="20" s="1"/>
  <c r="AQ74" i="20" s="1"/>
  <c r="AU74" i="20" s="1"/>
  <c r="D145" i="22"/>
  <c r="E146" i="22" s="1"/>
  <c r="H145" i="22" s="1"/>
  <c r="I145" i="22" s="1"/>
  <c r="J145" i="22" s="1"/>
  <c r="E131" i="22"/>
  <c r="H130" i="22" s="1"/>
  <c r="I130" i="22" s="1"/>
  <c r="J130" i="22" s="1"/>
  <c r="E106" i="16"/>
  <c r="H105" i="16" s="1"/>
  <c r="I105" i="16" s="1"/>
  <c r="J105" i="16" s="1"/>
  <c r="P105" i="16" s="1"/>
  <c r="D121" i="16"/>
  <c r="D138" i="5"/>
  <c r="E139" i="5" s="1"/>
  <c r="H138" i="5" s="1"/>
  <c r="I138" i="5" s="1"/>
  <c r="J138" i="5" s="1"/>
  <c r="E124" i="5"/>
  <c r="H123" i="5" s="1"/>
  <c r="I123" i="5" s="1"/>
  <c r="J123" i="5" s="1"/>
  <c r="P123" i="1"/>
  <c r="Q123" i="1" s="1"/>
  <c r="S123" i="1" s="1"/>
  <c r="U123" i="1" s="1"/>
  <c r="AT123" i="1" s="1"/>
  <c r="O124" i="1"/>
  <c r="P75" i="18"/>
  <c r="Q75" i="18" s="1"/>
  <c r="S75" i="18" s="1"/>
  <c r="U75" i="18" s="1"/>
  <c r="AQ75" i="18" s="1"/>
  <c r="AU75" i="18" s="1"/>
  <c r="O76" i="18"/>
  <c r="D136" i="15"/>
  <c r="E137" i="15" s="1"/>
  <c r="H136" i="15" s="1"/>
  <c r="I136" i="15" s="1"/>
  <c r="J136" i="15" s="1"/>
  <c r="P136" i="15" s="1"/>
  <c r="E122" i="15"/>
  <c r="H121" i="15" s="1"/>
  <c r="I121" i="15" s="1"/>
  <c r="J121" i="15" s="1"/>
  <c r="P121" i="15" s="1"/>
  <c r="P91" i="27"/>
  <c r="Q91" i="27" s="1"/>
  <c r="S91" i="27" s="1"/>
  <c r="U91" i="27" s="1"/>
  <c r="AJ91" i="27" s="1"/>
  <c r="AN91" i="27" s="1"/>
  <c r="Q89" i="4"/>
  <c r="S89" i="4" s="1"/>
  <c r="U89" i="4" s="1"/>
  <c r="AJ89" i="4" s="1"/>
  <c r="AN89" i="4" s="1"/>
  <c r="O90" i="4"/>
  <c r="D137" i="27"/>
  <c r="E138" i="27" s="1"/>
  <c r="H137" i="27" s="1"/>
  <c r="I137" i="27" s="1"/>
  <c r="J137" i="27" s="1"/>
  <c r="E123" i="27"/>
  <c r="H122" i="27" s="1"/>
  <c r="I122" i="27" s="1"/>
  <c r="J122" i="27" s="1"/>
  <c r="D138" i="30"/>
  <c r="E139" i="30" s="1"/>
  <c r="H138" i="30" s="1"/>
  <c r="I138" i="30" s="1"/>
  <c r="J138" i="30" s="1"/>
  <c r="E124" i="30"/>
  <c r="H123" i="30" s="1"/>
  <c r="I123" i="30" s="1"/>
  <c r="J123" i="30" s="1"/>
  <c r="P28" i="24"/>
  <c r="Q28" i="24" s="1"/>
  <c r="S28" i="24" s="1"/>
  <c r="U28" i="24" s="1"/>
  <c r="AQ28" i="24" s="1"/>
  <c r="AU28" i="24" s="1"/>
  <c r="O29" i="24"/>
  <c r="P28" i="7"/>
  <c r="Q28" i="7" s="1"/>
  <c r="S28" i="7" s="1"/>
  <c r="U28" i="7" s="1"/>
  <c r="AQ28" i="7" s="1"/>
  <c r="AU28" i="7" s="1"/>
  <c r="O29" i="7"/>
  <c r="P44" i="4"/>
  <c r="Q44" i="4" s="1"/>
  <c r="S44" i="4" s="1"/>
  <c r="U44" i="4" s="1"/>
  <c r="AQ44" i="4" s="1"/>
  <c r="AU44" i="4" s="1"/>
  <c r="D139" i="6"/>
  <c r="E140" i="6" s="1"/>
  <c r="H139" i="6" s="1"/>
  <c r="I139" i="6" s="1"/>
  <c r="J139" i="6" s="1"/>
  <c r="E125" i="6"/>
  <c r="H124" i="6" s="1"/>
  <c r="I124" i="6" s="1"/>
  <c r="J124" i="6" s="1"/>
  <c r="Q89" i="11"/>
  <c r="S89" i="11" s="1"/>
  <c r="U89" i="11" s="1"/>
  <c r="AJ89" i="11" s="1"/>
  <c r="AN89" i="11" s="1"/>
  <c r="O90" i="11"/>
  <c r="D137" i="24"/>
  <c r="E138" i="24" s="1"/>
  <c r="H137" i="24" s="1"/>
  <c r="I137" i="24" s="1"/>
  <c r="J137" i="24" s="1"/>
  <c r="E123" i="24"/>
  <c r="H122" i="24" s="1"/>
  <c r="I122" i="24" s="1"/>
  <c r="J122" i="24" s="1"/>
  <c r="D144" i="11"/>
  <c r="E145" i="11" s="1"/>
  <c r="H144" i="11" s="1"/>
  <c r="I144" i="11" s="1"/>
  <c r="J144" i="11" s="1"/>
  <c r="E130" i="11"/>
  <c r="H129" i="11" s="1"/>
  <c r="I129" i="11" s="1"/>
  <c r="J129" i="11" s="1"/>
  <c r="D140" i="12"/>
  <c r="E141" i="12" s="1"/>
  <c r="H140" i="12" s="1"/>
  <c r="I140" i="12" s="1"/>
  <c r="J140" i="12" s="1"/>
  <c r="E126" i="12"/>
  <c r="H125" i="12" s="1"/>
  <c r="I125" i="12" s="1"/>
  <c r="J125" i="12" s="1"/>
  <c r="P60" i="9"/>
  <c r="Q60" i="9" s="1"/>
  <c r="S60" i="9" s="1"/>
  <c r="U60" i="9" s="1"/>
  <c r="AQ60" i="9" s="1"/>
  <c r="AU60" i="9" s="1"/>
  <c r="D145" i="14"/>
  <c r="E146" i="14" s="1"/>
  <c r="H145" i="14" s="1"/>
  <c r="I145" i="14" s="1"/>
  <c r="J145" i="14" s="1"/>
  <c r="E131" i="14"/>
  <c r="H130" i="14" s="1"/>
  <c r="I130" i="14" s="1"/>
  <c r="J130" i="14" s="1"/>
  <c r="E132" i="6"/>
  <c r="H131" i="6" s="1"/>
  <c r="I131" i="6" s="1"/>
  <c r="J131" i="6" s="1"/>
  <c r="D146" i="6"/>
  <c r="E147" i="6" s="1"/>
  <c r="H146" i="6" s="1"/>
  <c r="I146" i="6" s="1"/>
  <c r="J146" i="6" s="1"/>
  <c r="P74" i="16"/>
  <c r="Q74" i="16" s="1"/>
  <c r="S74" i="16" s="1"/>
  <c r="U74" i="16" s="1"/>
  <c r="AQ74" i="16" s="1"/>
  <c r="AU74" i="16" s="1"/>
  <c r="D146" i="12"/>
  <c r="E147" i="12" s="1"/>
  <c r="H146" i="12" s="1"/>
  <c r="I146" i="12" s="1"/>
  <c r="J146" i="12" s="1"/>
  <c r="E132" i="12"/>
  <c r="H131" i="12" s="1"/>
  <c r="I131" i="12" s="1"/>
  <c r="J131" i="12" s="1"/>
  <c r="P91" i="25"/>
  <c r="Q91" i="25" s="1"/>
  <c r="S91" i="25" s="1"/>
  <c r="U91" i="25" s="1"/>
  <c r="AJ91" i="25" s="1"/>
  <c r="AN91" i="25" s="1"/>
  <c r="N30" i="6"/>
  <c r="O30" i="6" s="1"/>
  <c r="D147" i="12"/>
  <c r="E148" i="12" s="1"/>
  <c r="H147" i="12" s="1"/>
  <c r="I147" i="12" s="1"/>
  <c r="J147" i="12" s="1"/>
  <c r="E133" i="12"/>
  <c r="H132" i="12" s="1"/>
  <c r="I132" i="12" s="1"/>
  <c r="J132" i="12" s="1"/>
  <c r="P90" i="5"/>
  <c r="Q90" i="5" s="1"/>
  <c r="S90" i="5" s="1"/>
  <c r="U90" i="5" s="1"/>
  <c r="AJ90" i="5" s="1"/>
  <c r="AN90" i="5" s="1"/>
  <c r="E127" i="31"/>
  <c r="H126" i="31" s="1"/>
  <c r="I126" i="31" s="1"/>
  <c r="J126" i="31" s="1"/>
  <c r="D141" i="31"/>
  <c r="E142" i="31" s="1"/>
  <c r="H141" i="31" s="1"/>
  <c r="I141" i="31" s="1"/>
  <c r="J141" i="31" s="1"/>
  <c r="P27" i="22"/>
  <c r="Q27" i="22" s="1"/>
  <c r="S27" i="22" s="1"/>
  <c r="U27" i="22" s="1"/>
  <c r="AQ27" i="22" s="1"/>
  <c r="AU27" i="22" s="1"/>
  <c r="D131" i="3"/>
  <c r="E116" i="3"/>
  <c r="H115" i="3" s="1"/>
  <c r="I115" i="3" s="1"/>
  <c r="J115" i="3" s="1"/>
  <c r="D136" i="29"/>
  <c r="E137" i="29" s="1"/>
  <c r="H136" i="29" s="1"/>
  <c r="I136" i="29" s="1"/>
  <c r="J136" i="29" s="1"/>
  <c r="P136" i="29" s="1"/>
  <c r="E122" i="29"/>
  <c r="H121" i="29" s="1"/>
  <c r="I121" i="29" s="1"/>
  <c r="J121" i="29" s="1"/>
  <c r="P121" i="29" s="1"/>
  <c r="E126" i="6"/>
  <c r="H125" i="6" s="1"/>
  <c r="I125" i="6" s="1"/>
  <c r="J125" i="6" s="1"/>
  <c r="D140" i="6"/>
  <c r="E141" i="6" s="1"/>
  <c r="H140" i="6" s="1"/>
  <c r="I140" i="6" s="1"/>
  <c r="J140" i="6" s="1"/>
  <c r="E114" i="27"/>
  <c r="H113" i="27" s="1"/>
  <c r="I113" i="27" s="1"/>
  <c r="J113" i="27" s="1"/>
  <c r="D129" i="27"/>
  <c r="P60" i="18"/>
  <c r="Q60" i="18" s="1"/>
  <c r="S60" i="18" s="1"/>
  <c r="U60" i="18" s="1"/>
  <c r="AQ60" i="18" s="1"/>
  <c r="AU60" i="18" s="1"/>
  <c r="D145" i="27"/>
  <c r="E146" i="27" s="1"/>
  <c r="H145" i="27" s="1"/>
  <c r="I145" i="27" s="1"/>
  <c r="J145" i="27" s="1"/>
  <c r="E131" i="27"/>
  <c r="H130" i="27" s="1"/>
  <c r="I130" i="27" s="1"/>
  <c r="J130" i="27" s="1"/>
  <c r="E107" i="29"/>
  <c r="H106" i="29" s="1"/>
  <c r="I106" i="29" s="1"/>
  <c r="J106" i="29" s="1"/>
  <c r="D122" i="29"/>
  <c r="E127" i="13"/>
  <c r="H126" i="13" s="1"/>
  <c r="I126" i="13" s="1"/>
  <c r="J126" i="13" s="1"/>
  <c r="D141" i="13"/>
  <c r="E142" i="13" s="1"/>
  <c r="H141" i="13" s="1"/>
  <c r="I141" i="13" s="1"/>
  <c r="J141" i="13" s="1"/>
  <c r="P75" i="21"/>
  <c r="Q75" i="21" s="1"/>
  <c r="S75" i="21" s="1"/>
  <c r="U75" i="21" s="1"/>
  <c r="AQ75" i="21" s="1"/>
  <c r="AU75" i="21" s="1"/>
  <c r="E106" i="11"/>
  <c r="H105" i="11" s="1"/>
  <c r="I105" i="11" s="1"/>
  <c r="J105" i="11" s="1"/>
  <c r="P105" i="11" s="1"/>
  <c r="D121" i="11"/>
  <c r="D137" i="20"/>
  <c r="E138" i="20" s="1"/>
  <c r="H137" i="20" s="1"/>
  <c r="I137" i="20" s="1"/>
  <c r="J137" i="20" s="1"/>
  <c r="E123" i="20"/>
  <c r="H122" i="20" s="1"/>
  <c r="I122" i="20" s="1"/>
  <c r="J122" i="20" s="1"/>
  <c r="D124" i="11"/>
  <c r="E109" i="11"/>
  <c r="H108" i="11" s="1"/>
  <c r="I108" i="11" s="1"/>
  <c r="J108" i="11" s="1"/>
  <c r="O44" i="15"/>
  <c r="D131" i="11"/>
  <c r="E116" i="11"/>
  <c r="H115" i="11" s="1"/>
  <c r="I115" i="11" s="1"/>
  <c r="J115" i="11" s="1"/>
  <c r="Q121" i="22"/>
  <c r="S121" i="22" s="1"/>
  <c r="U121" i="22" s="1"/>
  <c r="AT121" i="22" s="1"/>
  <c r="O122" i="22"/>
  <c r="BA122" i="1"/>
  <c r="AX122" i="1"/>
  <c r="D136" i="24"/>
  <c r="E137" i="24" s="1"/>
  <c r="H136" i="24" s="1"/>
  <c r="I136" i="24" s="1"/>
  <c r="J136" i="24" s="1"/>
  <c r="P136" i="24" s="1"/>
  <c r="E122" i="24"/>
  <c r="H121" i="24" s="1"/>
  <c r="I121" i="24" s="1"/>
  <c r="J121" i="24" s="1"/>
  <c r="P121" i="24" s="1"/>
  <c r="Q105" i="15"/>
  <c r="S105" i="15" s="1"/>
  <c r="U105" i="15" s="1"/>
  <c r="AT105" i="15" s="1"/>
  <c r="AX105" i="15" s="1"/>
  <c r="O106" i="15"/>
  <c r="O91" i="8"/>
  <c r="O61" i="22"/>
  <c r="O61" i="29"/>
  <c r="O107" i="25"/>
  <c r="D125" i="22"/>
  <c r="E110" i="22"/>
  <c r="H109" i="22" s="1"/>
  <c r="I109" i="22" s="1"/>
  <c r="J109" i="22" s="1"/>
  <c r="O28" i="25"/>
  <c r="D137" i="17"/>
  <c r="E138" i="17" s="1"/>
  <c r="H137" i="17" s="1"/>
  <c r="I137" i="17" s="1"/>
  <c r="J137" i="17" s="1"/>
  <c r="E123" i="17"/>
  <c r="H122" i="17" s="1"/>
  <c r="I122" i="17" s="1"/>
  <c r="J122" i="17" s="1"/>
  <c r="P106" i="27"/>
  <c r="Q106" i="27" s="1"/>
  <c r="S106" i="27" s="1"/>
  <c r="U106" i="27" s="1"/>
  <c r="AT106" i="27" s="1"/>
  <c r="AX106" i="27" s="1"/>
  <c r="O107" i="27"/>
  <c r="E128" i="20"/>
  <c r="H127" i="20" s="1"/>
  <c r="I127" i="20" s="1"/>
  <c r="J127" i="20" s="1"/>
  <c r="D142" i="20"/>
  <c r="E143" i="20" s="1"/>
  <c r="H142" i="20" s="1"/>
  <c r="I142" i="20" s="1"/>
  <c r="J142" i="20" s="1"/>
  <c r="E132" i="29"/>
  <c r="H131" i="29" s="1"/>
  <c r="I131" i="29" s="1"/>
  <c r="J131" i="29" s="1"/>
  <c r="D146" i="29"/>
  <c r="E147" i="29" s="1"/>
  <c r="H146" i="29" s="1"/>
  <c r="I146" i="29" s="1"/>
  <c r="J146" i="29" s="1"/>
  <c r="D137" i="15"/>
  <c r="E138" i="15" s="1"/>
  <c r="H137" i="15" s="1"/>
  <c r="I137" i="15" s="1"/>
  <c r="J137" i="15" s="1"/>
  <c r="E123" i="15"/>
  <c r="H122" i="15" s="1"/>
  <c r="I122" i="15" s="1"/>
  <c r="J122" i="15" s="1"/>
  <c r="E130" i="2"/>
  <c r="H129" i="2" s="1"/>
  <c r="I129" i="2" s="1"/>
  <c r="J129" i="2" s="1"/>
  <c r="D144" i="2"/>
  <c r="E145" i="2" s="1"/>
  <c r="H144" i="2" s="1"/>
  <c r="I144" i="2" s="1"/>
  <c r="J144" i="2" s="1"/>
  <c r="D145" i="29"/>
  <c r="E146" i="29" s="1"/>
  <c r="H145" i="29" s="1"/>
  <c r="I145" i="29" s="1"/>
  <c r="J145" i="29" s="1"/>
  <c r="E131" i="29"/>
  <c r="H130" i="29" s="1"/>
  <c r="I130" i="29" s="1"/>
  <c r="J130" i="29" s="1"/>
  <c r="D140" i="24"/>
  <c r="E141" i="24" s="1"/>
  <c r="H140" i="24" s="1"/>
  <c r="I140" i="24" s="1"/>
  <c r="J140" i="24" s="1"/>
  <c r="E126" i="24"/>
  <c r="H125" i="24" s="1"/>
  <c r="I125" i="24" s="1"/>
  <c r="J125" i="24" s="1"/>
  <c r="O30" i="12"/>
  <c r="D145" i="20"/>
  <c r="E146" i="20" s="1"/>
  <c r="H145" i="20" s="1"/>
  <c r="I145" i="20" s="1"/>
  <c r="J145" i="20" s="1"/>
  <c r="E131" i="20"/>
  <c r="H130" i="20" s="1"/>
  <c r="I130" i="20" s="1"/>
  <c r="J130" i="20" s="1"/>
  <c r="P106" i="8"/>
  <c r="Q106" i="8" s="1"/>
  <c r="S106" i="8" s="1"/>
  <c r="U106" i="8" s="1"/>
  <c r="AT106" i="8" s="1"/>
  <c r="AX106" i="8" s="1"/>
  <c r="O107" i="8"/>
  <c r="P75" i="9"/>
  <c r="Q75" i="9" s="1"/>
  <c r="S75" i="9" s="1"/>
  <c r="U75" i="9" s="1"/>
  <c r="AQ75" i="9" s="1"/>
  <c r="AU75" i="9" s="1"/>
  <c r="O76" i="9"/>
  <c r="O31" i="27"/>
  <c r="P28" i="1"/>
  <c r="Q28" i="1" s="1"/>
  <c r="S28" i="1" s="1"/>
  <c r="U28" i="1" s="1"/>
  <c r="AQ28" i="1" s="1"/>
  <c r="AU28" i="1" s="1"/>
  <c r="E132" i="24"/>
  <c r="H131" i="24" s="1"/>
  <c r="I131" i="24" s="1"/>
  <c r="J131" i="24" s="1"/>
  <c r="D146" i="24"/>
  <c r="E147" i="24" s="1"/>
  <c r="H146" i="24" s="1"/>
  <c r="I146" i="24" s="1"/>
  <c r="J146" i="24" s="1"/>
  <c r="P61" i="23"/>
  <c r="Q61" i="23" s="1"/>
  <c r="S61" i="23" s="1"/>
  <c r="U61" i="23" s="1"/>
  <c r="AQ61" i="23" s="1"/>
  <c r="AU61" i="23" s="1"/>
  <c r="D145" i="4"/>
  <c r="E146" i="4" s="1"/>
  <c r="H145" i="4" s="1"/>
  <c r="I145" i="4" s="1"/>
  <c r="J145" i="4" s="1"/>
  <c r="E131" i="4"/>
  <c r="H130" i="4" s="1"/>
  <c r="I130" i="4" s="1"/>
  <c r="J130" i="4" s="1"/>
  <c r="D142" i="27"/>
  <c r="E143" i="27" s="1"/>
  <c r="H142" i="27" s="1"/>
  <c r="I142" i="27" s="1"/>
  <c r="J142" i="27" s="1"/>
  <c r="E128" i="27"/>
  <c r="H127" i="27" s="1"/>
  <c r="I127" i="27" s="1"/>
  <c r="J127" i="27" s="1"/>
  <c r="Q136" i="22"/>
  <c r="S136" i="22" s="1"/>
  <c r="U136" i="22" s="1"/>
  <c r="AT136" i="22" s="1"/>
  <c r="AX136" i="22" s="1"/>
  <c r="O137" i="22"/>
  <c r="D137" i="33"/>
  <c r="E138" i="33" s="1"/>
  <c r="H137" i="33" s="1"/>
  <c r="I137" i="33" s="1"/>
  <c r="J137" i="33" s="1"/>
  <c r="E123" i="33"/>
  <c r="H122" i="33" s="1"/>
  <c r="I122" i="33" s="1"/>
  <c r="J122" i="33" s="1"/>
  <c r="D144" i="18"/>
  <c r="E145" i="18" s="1"/>
  <c r="H144" i="18" s="1"/>
  <c r="I144" i="18" s="1"/>
  <c r="J144" i="18" s="1"/>
  <c r="E130" i="18"/>
  <c r="H129" i="18" s="1"/>
  <c r="I129" i="18" s="1"/>
  <c r="J129" i="18" s="1"/>
  <c r="Q105" i="24"/>
  <c r="S105" i="24" s="1"/>
  <c r="U105" i="24" s="1"/>
  <c r="AT105" i="24" s="1"/>
  <c r="AX105" i="24" s="1"/>
  <c r="O106" i="24"/>
  <c r="P60" i="12"/>
  <c r="Q60" i="12" s="1"/>
  <c r="S60" i="12" s="1"/>
  <c r="U60" i="12" s="1"/>
  <c r="AQ60" i="12" s="1"/>
  <c r="AU60" i="12" s="1"/>
  <c r="O61" i="12"/>
  <c r="D141" i="8"/>
  <c r="E142" i="8" s="1"/>
  <c r="H141" i="8" s="1"/>
  <c r="I141" i="8" s="1"/>
  <c r="J141" i="8" s="1"/>
  <c r="E127" i="8"/>
  <c r="H126" i="8" s="1"/>
  <c r="I126" i="8" s="1"/>
  <c r="J126" i="8" s="1"/>
  <c r="D131" i="13"/>
  <c r="E116" i="13"/>
  <c r="H115" i="13" s="1"/>
  <c r="I115" i="13" s="1"/>
  <c r="J115" i="13" s="1"/>
  <c r="D132" i="8"/>
  <c r="E117" i="8"/>
  <c r="H116" i="8" s="1"/>
  <c r="I116" i="8" s="1"/>
  <c r="J116" i="8" s="1"/>
  <c r="P44" i="9"/>
  <c r="Q44" i="9" s="1"/>
  <c r="S44" i="9" s="1"/>
  <c r="U44" i="9" s="1"/>
  <c r="AQ44" i="9" s="1"/>
  <c r="AU44" i="9" s="1"/>
  <c r="D138" i="12"/>
  <c r="E139" i="12" s="1"/>
  <c r="H138" i="12" s="1"/>
  <c r="I138" i="12" s="1"/>
  <c r="J138" i="12" s="1"/>
  <c r="E124" i="12"/>
  <c r="H123" i="12" s="1"/>
  <c r="I123" i="12" s="1"/>
  <c r="J123" i="12" s="1"/>
  <c r="E132" i="30"/>
  <c r="H131" i="30" s="1"/>
  <c r="I131" i="30" s="1"/>
  <c r="J131" i="30" s="1"/>
  <c r="D146" i="30"/>
  <c r="E147" i="30" s="1"/>
  <c r="H146" i="30" s="1"/>
  <c r="I146" i="30" s="1"/>
  <c r="J146" i="30" s="1"/>
  <c r="D123" i="18"/>
  <c r="E108" i="18"/>
  <c r="H107" i="18" s="1"/>
  <c r="I107" i="18" s="1"/>
  <c r="J107" i="18" s="1"/>
  <c r="E126" i="27"/>
  <c r="H125" i="27" s="1"/>
  <c r="I125" i="27" s="1"/>
  <c r="J125" i="27" s="1"/>
  <c r="D140" i="27"/>
  <c r="E141" i="27" s="1"/>
  <c r="H140" i="27" s="1"/>
  <c r="I140" i="27" s="1"/>
  <c r="J140" i="27" s="1"/>
  <c r="E132" i="20"/>
  <c r="H131" i="20" s="1"/>
  <c r="I131" i="20" s="1"/>
  <c r="J131" i="20" s="1"/>
  <c r="D146" i="20"/>
  <c r="E147" i="20" s="1"/>
  <c r="H146" i="20" s="1"/>
  <c r="I146" i="20" s="1"/>
  <c r="J146" i="20" s="1"/>
  <c r="E132" i="8"/>
  <c r="H131" i="8" s="1"/>
  <c r="I131" i="8" s="1"/>
  <c r="J131" i="8" s="1"/>
  <c r="D146" i="8"/>
  <c r="E147" i="8" s="1"/>
  <c r="H146" i="8" s="1"/>
  <c r="I146" i="8" s="1"/>
  <c r="J146" i="8" s="1"/>
  <c r="E126" i="20"/>
  <c r="H125" i="20" s="1"/>
  <c r="I125" i="20" s="1"/>
  <c r="J125" i="20" s="1"/>
  <c r="D140" i="20"/>
  <c r="E141" i="20" s="1"/>
  <c r="H140" i="20" s="1"/>
  <c r="I140" i="20" s="1"/>
  <c r="J140" i="20" s="1"/>
  <c r="D123" i="33"/>
  <c r="E108" i="33"/>
  <c r="H107" i="33" s="1"/>
  <c r="I107" i="33" s="1"/>
  <c r="J107" i="33" s="1"/>
  <c r="O29" i="10"/>
  <c r="D127" i="22"/>
  <c r="E112" i="22"/>
  <c r="H111" i="22" s="1"/>
  <c r="I111" i="22" s="1"/>
  <c r="J111" i="22" s="1"/>
  <c r="P44" i="30"/>
  <c r="Q44" i="30" s="1"/>
  <c r="S44" i="30" s="1"/>
  <c r="U44" i="30" s="1"/>
  <c r="AQ44" i="30" s="1"/>
  <c r="AU44" i="30" s="1"/>
  <c r="O45" i="30"/>
  <c r="D143" i="33"/>
  <c r="E144" i="33" s="1"/>
  <c r="H143" i="33" s="1"/>
  <c r="I143" i="33" s="1"/>
  <c r="J143" i="33" s="1"/>
  <c r="E129" i="33"/>
  <c r="H128" i="33" s="1"/>
  <c r="I128" i="33" s="1"/>
  <c r="J128" i="33" s="1"/>
  <c r="P139" i="1"/>
  <c r="Q139" i="1" s="1"/>
  <c r="S139" i="1" s="1"/>
  <c r="U139" i="1" s="1"/>
  <c r="AT139" i="1" s="1"/>
  <c r="AX139" i="1" s="1"/>
  <c r="N140" i="1"/>
  <c r="D139" i="12"/>
  <c r="E140" i="12" s="1"/>
  <c r="H139" i="12" s="1"/>
  <c r="I139" i="12" s="1"/>
  <c r="J139" i="12" s="1"/>
  <c r="E125" i="12"/>
  <c r="H124" i="12" s="1"/>
  <c r="I124" i="12" s="1"/>
  <c r="J124" i="12" s="1"/>
  <c r="E133" i="2"/>
  <c r="H132" i="2" s="1"/>
  <c r="I132" i="2" s="1"/>
  <c r="J132" i="2" s="1"/>
  <c r="D147" i="2"/>
  <c r="E148" i="2" s="1"/>
  <c r="H147" i="2" s="1"/>
  <c r="I147" i="2" s="1"/>
  <c r="J147" i="2" s="1"/>
  <c r="P60" i="13"/>
  <c r="Q60" i="13" s="1"/>
  <c r="S60" i="13" s="1"/>
  <c r="U60" i="13" s="1"/>
  <c r="AQ60" i="13" s="1"/>
  <c r="AU60" i="13" s="1"/>
  <c r="E127" i="9"/>
  <c r="H126" i="9" s="1"/>
  <c r="I126" i="9" s="1"/>
  <c r="J126" i="9" s="1"/>
  <c r="D141" i="9"/>
  <c r="E142" i="9" s="1"/>
  <c r="H141" i="9" s="1"/>
  <c r="I141" i="9" s="1"/>
  <c r="J141" i="9" s="1"/>
  <c r="E128" i="18"/>
  <c r="H127" i="18" s="1"/>
  <c r="I127" i="18" s="1"/>
  <c r="J127" i="18" s="1"/>
  <c r="D142" i="18"/>
  <c r="E143" i="18" s="1"/>
  <c r="H142" i="18" s="1"/>
  <c r="I142" i="18" s="1"/>
  <c r="J142" i="18" s="1"/>
  <c r="D143" i="11"/>
  <c r="E144" i="11" s="1"/>
  <c r="H143" i="11" s="1"/>
  <c r="I143" i="11" s="1"/>
  <c r="J143" i="11" s="1"/>
  <c r="E129" i="11"/>
  <c r="H128" i="11" s="1"/>
  <c r="I128" i="11" s="1"/>
  <c r="J128" i="11" s="1"/>
  <c r="P106" i="6"/>
  <c r="Q106" i="6" s="1"/>
  <c r="S106" i="6" s="1"/>
  <c r="U106" i="6" s="1"/>
  <c r="AT106" i="6" s="1"/>
  <c r="AX106" i="6" s="1"/>
  <c r="P59" i="25"/>
  <c r="Q59" i="25" s="1"/>
  <c r="S59" i="25" s="1"/>
  <c r="U59" i="25" s="1"/>
  <c r="AQ59" i="25" s="1"/>
  <c r="AU59" i="25" s="1"/>
  <c r="P107" i="2"/>
  <c r="Q107" i="2" s="1"/>
  <c r="S107" i="2" s="1"/>
  <c r="U107" i="2" s="1"/>
  <c r="AT107" i="2" s="1"/>
  <c r="AX107" i="2" s="1"/>
  <c r="P28" i="17"/>
  <c r="Q28" i="17" s="1"/>
  <c r="S28" i="17" s="1"/>
  <c r="U28" i="17" s="1"/>
  <c r="AQ28" i="17" s="1"/>
  <c r="AU28" i="17" s="1"/>
  <c r="O29" i="17"/>
  <c r="P75" i="12"/>
  <c r="Q75" i="12" s="1"/>
  <c r="S75" i="12" s="1"/>
  <c r="U75" i="12" s="1"/>
  <c r="AQ75" i="12" s="1"/>
  <c r="AU75" i="12" s="1"/>
  <c r="O76" i="12"/>
  <c r="E128" i="4"/>
  <c r="H127" i="4" s="1"/>
  <c r="I127" i="4" s="1"/>
  <c r="J127" i="4" s="1"/>
  <c r="D142" i="4"/>
  <c r="E143" i="4" s="1"/>
  <c r="H142" i="4" s="1"/>
  <c r="I142" i="4" s="1"/>
  <c r="J142" i="4" s="1"/>
  <c r="D138" i="31"/>
  <c r="E139" i="31" s="1"/>
  <c r="H138" i="31" s="1"/>
  <c r="I138" i="31" s="1"/>
  <c r="J138" i="31" s="1"/>
  <c r="E124" i="31"/>
  <c r="H123" i="31" s="1"/>
  <c r="I123" i="31" s="1"/>
  <c r="J123" i="31" s="1"/>
  <c r="D132" i="3"/>
  <c r="E117" i="3"/>
  <c r="H116" i="3" s="1"/>
  <c r="I116" i="3" s="1"/>
  <c r="J116" i="3" s="1"/>
  <c r="P27" i="19"/>
  <c r="Q27" i="19" s="1"/>
  <c r="S27" i="19" s="1"/>
  <c r="U27" i="19" s="1"/>
  <c r="AQ27" i="19" s="1"/>
  <c r="AU27" i="19" s="1"/>
  <c r="O47" i="20"/>
  <c r="D125" i="16"/>
  <c r="E110" i="16"/>
  <c r="H109" i="16" s="1"/>
  <c r="I109" i="16" s="1"/>
  <c r="J109" i="16" s="1"/>
  <c r="Q121" i="6"/>
  <c r="S121" i="6" s="1"/>
  <c r="U121" i="6" s="1"/>
  <c r="AT121" i="6" s="1"/>
  <c r="O122" i="6"/>
  <c r="D124" i="14"/>
  <c r="E109" i="14"/>
  <c r="H108" i="14" s="1"/>
  <c r="I108" i="14" s="1"/>
  <c r="J108" i="14" s="1"/>
  <c r="O61" i="20"/>
  <c r="E107" i="5"/>
  <c r="H106" i="5" s="1"/>
  <c r="I106" i="5" s="1"/>
  <c r="J106" i="5" s="1"/>
  <c r="P106" i="5" s="1"/>
  <c r="D122" i="5"/>
  <c r="D129" i="22"/>
  <c r="E114" i="22"/>
  <c r="H113" i="22" s="1"/>
  <c r="I113" i="22" s="1"/>
  <c r="J113" i="22" s="1"/>
  <c r="D125" i="15"/>
  <c r="E110" i="15"/>
  <c r="H109" i="15" s="1"/>
  <c r="I109" i="15" s="1"/>
  <c r="J109" i="15" s="1"/>
  <c r="E129" i="5"/>
  <c r="H128" i="5" s="1"/>
  <c r="I128" i="5" s="1"/>
  <c r="J128" i="5" s="1"/>
  <c r="D143" i="5"/>
  <c r="E144" i="5" s="1"/>
  <c r="H143" i="5" s="1"/>
  <c r="I143" i="5" s="1"/>
  <c r="J143" i="5" s="1"/>
  <c r="P74" i="15"/>
  <c r="Q74" i="15" s="1"/>
  <c r="S74" i="15" s="1"/>
  <c r="U74" i="15" s="1"/>
  <c r="AQ74" i="15" s="1"/>
  <c r="AU74" i="15" s="1"/>
  <c r="D130" i="8"/>
  <c r="E115" i="8"/>
  <c r="H114" i="8" s="1"/>
  <c r="I114" i="8" s="1"/>
  <c r="J114" i="8" s="1"/>
  <c r="P44" i="19"/>
  <c r="Q44" i="19" s="1"/>
  <c r="S44" i="19" s="1"/>
  <c r="U44" i="19" s="1"/>
  <c r="AQ44" i="19" s="1"/>
  <c r="AU44" i="19" s="1"/>
  <c r="D144" i="8"/>
  <c r="E145" i="8" s="1"/>
  <c r="H144" i="8" s="1"/>
  <c r="I144" i="8" s="1"/>
  <c r="J144" i="8" s="1"/>
  <c r="E130" i="8"/>
  <c r="H129" i="8" s="1"/>
  <c r="I129" i="8" s="1"/>
  <c r="J129" i="8" s="1"/>
  <c r="D127" i="30"/>
  <c r="E112" i="30"/>
  <c r="H111" i="30" s="1"/>
  <c r="I111" i="30" s="1"/>
  <c r="J111" i="30" s="1"/>
  <c r="P90" i="29"/>
  <c r="Q90" i="29" s="1"/>
  <c r="S90" i="29" s="1"/>
  <c r="U90" i="29" s="1"/>
  <c r="AJ90" i="29" s="1"/>
  <c r="AN90" i="29" s="1"/>
  <c r="P74" i="17"/>
  <c r="Q74" i="17" s="1"/>
  <c r="S74" i="17" s="1"/>
  <c r="U74" i="17" s="1"/>
  <c r="AQ74" i="17" s="1"/>
  <c r="AU74" i="17" s="1"/>
  <c r="O75" i="17"/>
  <c r="D126" i="20"/>
  <c r="E111" i="20"/>
  <c r="H110" i="20" s="1"/>
  <c r="I110" i="20" s="1"/>
  <c r="J110" i="20" s="1"/>
  <c r="P44" i="31"/>
  <c r="Q44" i="31" s="1"/>
  <c r="S44" i="31" s="1"/>
  <c r="U44" i="31" s="1"/>
  <c r="AQ44" i="31" s="1"/>
  <c r="AU44" i="31" s="1"/>
  <c r="O45" i="31"/>
  <c r="D137" i="18"/>
  <c r="E138" i="18" s="1"/>
  <c r="H137" i="18" s="1"/>
  <c r="I137" i="18" s="1"/>
  <c r="J137" i="18" s="1"/>
  <c r="E123" i="18"/>
  <c r="H122" i="18" s="1"/>
  <c r="I122" i="18" s="1"/>
  <c r="J122" i="18" s="1"/>
  <c r="E117" i="22"/>
  <c r="H116" i="22" s="1"/>
  <c r="I116" i="22" s="1"/>
  <c r="J116" i="22" s="1"/>
  <c r="D132" i="22"/>
  <c r="O75" i="23"/>
  <c r="D131" i="16"/>
  <c r="E116" i="16"/>
  <c r="H115" i="16" s="1"/>
  <c r="I115" i="16" s="1"/>
  <c r="J115" i="16" s="1"/>
  <c r="D122" i="22"/>
  <c r="E107" i="22"/>
  <c r="H106" i="22" s="1"/>
  <c r="I106" i="22" s="1"/>
  <c r="J106" i="22" s="1"/>
  <c r="P106" i="22" s="1"/>
  <c r="D125" i="29"/>
  <c r="E110" i="29"/>
  <c r="H109" i="29" s="1"/>
  <c r="I109" i="29" s="1"/>
  <c r="J109" i="29" s="1"/>
  <c r="D138" i="27"/>
  <c r="E139" i="27" s="1"/>
  <c r="H138" i="27" s="1"/>
  <c r="I138" i="27" s="1"/>
  <c r="J138" i="27" s="1"/>
  <c r="E124" i="27"/>
  <c r="H123" i="27" s="1"/>
  <c r="I123" i="27" s="1"/>
  <c r="J123" i="27" s="1"/>
  <c r="P60" i="3"/>
  <c r="Q60" i="3" s="1"/>
  <c r="S60" i="3" s="1"/>
  <c r="U60" i="3" s="1"/>
  <c r="AQ60" i="3" s="1"/>
  <c r="AU60" i="3" s="1"/>
  <c r="P90" i="13"/>
  <c r="Q90" i="13" s="1"/>
  <c r="S90" i="13" s="1"/>
  <c r="U90" i="13" s="1"/>
  <c r="AJ90" i="13" s="1"/>
  <c r="AN90" i="13" s="1"/>
  <c r="D123" i="16"/>
  <c r="E108" i="16"/>
  <c r="H107" i="16" s="1"/>
  <c r="I107" i="16" s="1"/>
  <c r="J107" i="16" s="1"/>
  <c r="E107" i="9"/>
  <c r="H106" i="9" s="1"/>
  <c r="I106" i="9" s="1"/>
  <c r="J106" i="9" s="1"/>
  <c r="D122" i="9"/>
  <c r="E129" i="9"/>
  <c r="H128" i="9" s="1"/>
  <c r="I128" i="9" s="1"/>
  <c r="J128" i="9" s="1"/>
  <c r="D143" i="9"/>
  <c r="E144" i="9" s="1"/>
  <c r="H143" i="9" s="1"/>
  <c r="I143" i="9" s="1"/>
  <c r="J143" i="9" s="1"/>
  <c r="D141" i="12"/>
  <c r="E142" i="12" s="1"/>
  <c r="H141" i="12" s="1"/>
  <c r="I141" i="12" s="1"/>
  <c r="J141" i="12" s="1"/>
  <c r="E127" i="12"/>
  <c r="H126" i="12" s="1"/>
  <c r="I126" i="12" s="1"/>
  <c r="J126" i="12" s="1"/>
  <c r="D122" i="10"/>
  <c r="E107" i="10"/>
  <c r="H106" i="10" s="1"/>
  <c r="I106" i="10" s="1"/>
  <c r="J106" i="10" s="1"/>
  <c r="D141" i="10"/>
  <c r="E142" i="10" s="1"/>
  <c r="H141" i="10" s="1"/>
  <c r="I141" i="10" s="1"/>
  <c r="J141" i="10" s="1"/>
  <c r="E127" i="10"/>
  <c r="H126" i="10" s="1"/>
  <c r="I126" i="10" s="1"/>
  <c r="J126" i="10" s="1"/>
  <c r="Q89" i="16"/>
  <c r="S89" i="16" s="1"/>
  <c r="U89" i="16" s="1"/>
  <c r="AJ89" i="16" s="1"/>
  <c r="AN89" i="16" s="1"/>
  <c r="O90" i="16"/>
  <c r="N46" i="21"/>
  <c r="O46" i="21" s="1"/>
  <c r="P45" i="21"/>
  <c r="Q45" i="21" s="1"/>
  <c r="S45" i="21" s="1"/>
  <c r="U45" i="21" s="1"/>
  <c r="AQ45" i="21" s="1"/>
  <c r="AU45" i="21" s="1"/>
  <c r="P29" i="33"/>
  <c r="Q29" i="33" s="1"/>
  <c r="S29" i="33" s="1"/>
  <c r="U29" i="33" s="1"/>
  <c r="AQ29" i="33" s="1"/>
  <c r="AU29" i="33" s="1"/>
  <c r="N30" i="33"/>
  <c r="O30" i="33"/>
  <c r="D144" i="7"/>
  <c r="E145" i="7" s="1"/>
  <c r="H144" i="7" s="1"/>
  <c r="I144" i="7" s="1"/>
  <c r="J144" i="7" s="1"/>
  <c r="E130" i="7"/>
  <c r="H129" i="7" s="1"/>
  <c r="I129" i="7" s="1"/>
  <c r="J129" i="7" s="1"/>
  <c r="D138" i="23"/>
  <c r="E139" i="23" s="1"/>
  <c r="H138" i="23" s="1"/>
  <c r="I138" i="23" s="1"/>
  <c r="J138" i="23" s="1"/>
  <c r="E124" i="23"/>
  <c r="H123" i="23" s="1"/>
  <c r="I123" i="23" s="1"/>
  <c r="J123" i="23" s="1"/>
  <c r="E106" i="20"/>
  <c r="H105" i="20" s="1"/>
  <c r="I105" i="20" s="1"/>
  <c r="J105" i="20" s="1"/>
  <c r="P105" i="20" s="1"/>
  <c r="D121" i="20"/>
  <c r="D124" i="26"/>
  <c r="E109" i="26"/>
  <c r="H108" i="26" s="1"/>
  <c r="I108" i="26" s="1"/>
  <c r="J108" i="26" s="1"/>
  <c r="D125" i="30"/>
  <c r="E110" i="30"/>
  <c r="H109" i="30" s="1"/>
  <c r="I109" i="30" s="1"/>
  <c r="J109" i="30" s="1"/>
  <c r="D137" i="26"/>
  <c r="E138" i="26" s="1"/>
  <c r="H137" i="26" s="1"/>
  <c r="I137" i="26" s="1"/>
  <c r="J137" i="26" s="1"/>
  <c r="E123" i="26"/>
  <c r="H122" i="26" s="1"/>
  <c r="I122" i="26" s="1"/>
  <c r="J122" i="26" s="1"/>
  <c r="E113" i="18"/>
  <c r="H112" i="18" s="1"/>
  <c r="I112" i="18" s="1"/>
  <c r="J112" i="18" s="1"/>
  <c r="D128" i="18"/>
  <c r="P28" i="4"/>
  <c r="Q28" i="4" s="1"/>
  <c r="S28" i="4" s="1"/>
  <c r="U28" i="4" s="1"/>
  <c r="AQ28" i="4" s="1"/>
  <c r="AU28" i="4" s="1"/>
  <c r="O29" i="4"/>
  <c r="E112" i="10"/>
  <c r="H111" i="10" s="1"/>
  <c r="I111" i="10" s="1"/>
  <c r="J111" i="10" s="1"/>
  <c r="D127" i="10"/>
  <c r="E126" i="5"/>
  <c r="H125" i="5" s="1"/>
  <c r="I125" i="5" s="1"/>
  <c r="J125" i="5" s="1"/>
  <c r="D140" i="5"/>
  <c r="E141" i="5" s="1"/>
  <c r="H140" i="5" s="1"/>
  <c r="I140" i="5" s="1"/>
  <c r="J140" i="5" s="1"/>
  <c r="E125" i="17"/>
  <c r="H124" i="17" s="1"/>
  <c r="I124" i="17" s="1"/>
  <c r="J124" i="17" s="1"/>
  <c r="D139" i="17"/>
  <c r="E140" i="17" s="1"/>
  <c r="H139" i="17" s="1"/>
  <c r="I139" i="17" s="1"/>
  <c r="J139" i="17" s="1"/>
  <c r="E125" i="16"/>
  <c r="H124" i="16" s="1"/>
  <c r="I124" i="16" s="1"/>
  <c r="J124" i="16" s="1"/>
  <c r="D139" i="16"/>
  <c r="E140" i="16" s="1"/>
  <c r="H139" i="16" s="1"/>
  <c r="I139" i="16" s="1"/>
  <c r="J139" i="16" s="1"/>
  <c r="D128" i="24"/>
  <c r="E113" i="24"/>
  <c r="H112" i="24" s="1"/>
  <c r="I112" i="24" s="1"/>
  <c r="J112" i="24" s="1"/>
  <c r="E129" i="7"/>
  <c r="H128" i="7" s="1"/>
  <c r="I128" i="7" s="1"/>
  <c r="J128" i="7" s="1"/>
  <c r="D143" i="7"/>
  <c r="E144" i="7" s="1"/>
  <c r="H143" i="7" s="1"/>
  <c r="I143" i="7" s="1"/>
  <c r="J143" i="7" s="1"/>
  <c r="D144" i="5"/>
  <c r="E145" i="5" s="1"/>
  <c r="H144" i="5" s="1"/>
  <c r="I144" i="5" s="1"/>
  <c r="J144" i="5" s="1"/>
  <c r="E130" i="5"/>
  <c r="H129" i="5" s="1"/>
  <c r="I129" i="5" s="1"/>
  <c r="J129" i="5" s="1"/>
  <c r="E106" i="18"/>
  <c r="H105" i="18" s="1"/>
  <c r="I105" i="18" s="1"/>
  <c r="J105" i="18" s="1"/>
  <c r="P105" i="18" s="1"/>
  <c r="D121" i="18"/>
  <c r="Q136" i="8"/>
  <c r="S136" i="8" s="1"/>
  <c r="U136" i="8" s="1"/>
  <c r="AT136" i="8" s="1"/>
  <c r="AX136" i="8" s="1"/>
  <c r="O137" i="8"/>
  <c r="P27" i="29"/>
  <c r="Q27" i="29" s="1"/>
  <c r="S27" i="29" s="1"/>
  <c r="U27" i="29" s="1"/>
  <c r="AQ27" i="29" s="1"/>
  <c r="AU27" i="29" s="1"/>
  <c r="O28" i="29"/>
  <c r="D136" i="13"/>
  <c r="E137" i="13" s="1"/>
  <c r="H136" i="13" s="1"/>
  <c r="I136" i="13" s="1"/>
  <c r="J136" i="13" s="1"/>
  <c r="P136" i="13" s="1"/>
  <c r="E122" i="13"/>
  <c r="H121" i="13" s="1"/>
  <c r="I121" i="13" s="1"/>
  <c r="J121" i="13" s="1"/>
  <c r="P121" i="13" s="1"/>
  <c r="D124" i="33"/>
  <c r="E109" i="33"/>
  <c r="H108" i="33" s="1"/>
  <c r="I108" i="33" s="1"/>
  <c r="J108" i="33" s="1"/>
  <c r="Q121" i="27"/>
  <c r="S121" i="27" s="1"/>
  <c r="U121" i="27" s="1"/>
  <c r="AT121" i="27" s="1"/>
  <c r="O122" i="27"/>
  <c r="P45" i="26"/>
  <c r="Q45" i="26" s="1"/>
  <c r="S45" i="26" s="1"/>
  <c r="U45" i="26" s="1"/>
  <c r="AQ45" i="26" s="1"/>
  <c r="AU45" i="26" s="1"/>
  <c r="N46" i="26"/>
  <c r="O46" i="26"/>
  <c r="D127" i="7"/>
  <c r="E112" i="7"/>
  <c r="H111" i="7" s="1"/>
  <c r="I111" i="7" s="1"/>
  <c r="J111" i="7" s="1"/>
  <c r="D128" i="15"/>
  <c r="E113" i="15"/>
  <c r="H112" i="15" s="1"/>
  <c r="I112" i="15" s="1"/>
  <c r="J112" i="15" s="1"/>
  <c r="D140" i="3"/>
  <c r="E141" i="3" s="1"/>
  <c r="H140" i="3" s="1"/>
  <c r="I140" i="3" s="1"/>
  <c r="J140" i="3" s="1"/>
  <c r="E126" i="3"/>
  <c r="H125" i="3" s="1"/>
  <c r="I125" i="3" s="1"/>
  <c r="J125" i="3" s="1"/>
  <c r="P30" i="8"/>
  <c r="Q30" i="8" s="1"/>
  <c r="S30" i="8" s="1"/>
  <c r="U30" i="8" s="1"/>
  <c r="AQ30" i="8" s="1"/>
  <c r="AU30" i="8" s="1"/>
  <c r="O31" i="8"/>
  <c r="P60" i="8"/>
  <c r="Q60" i="8" s="1"/>
  <c r="S60" i="8" s="1"/>
  <c r="U60" i="8" s="1"/>
  <c r="AQ60" i="8" s="1"/>
  <c r="AU60" i="8" s="1"/>
  <c r="O61" i="8"/>
  <c r="E133" i="30"/>
  <c r="H132" i="30" s="1"/>
  <c r="I132" i="30" s="1"/>
  <c r="J132" i="30" s="1"/>
  <c r="D147" i="30"/>
  <c r="E148" i="30" s="1"/>
  <c r="H147" i="30" s="1"/>
  <c r="I147" i="30" s="1"/>
  <c r="J147" i="30" s="1"/>
  <c r="P90" i="28"/>
  <c r="Q90" i="28" s="1"/>
  <c r="S90" i="28" s="1"/>
  <c r="U90" i="28" s="1"/>
  <c r="AJ90" i="28" s="1"/>
  <c r="AN90" i="28" s="1"/>
  <c r="O91" i="28"/>
  <c r="P90" i="7"/>
  <c r="Q90" i="7" s="1"/>
  <c r="S90" i="7" s="1"/>
  <c r="U90" i="7" s="1"/>
  <c r="AJ90" i="7" s="1"/>
  <c r="AN90" i="7" s="1"/>
  <c r="O91" i="7"/>
  <c r="D142" i="28"/>
  <c r="E143" i="28" s="1"/>
  <c r="H142" i="28" s="1"/>
  <c r="I142" i="28" s="1"/>
  <c r="J142" i="28" s="1"/>
  <c r="E128" i="28"/>
  <c r="H127" i="28" s="1"/>
  <c r="I127" i="28" s="1"/>
  <c r="J127" i="28" s="1"/>
  <c r="E115" i="9"/>
  <c r="H114" i="9" s="1"/>
  <c r="I114" i="9" s="1"/>
  <c r="J114" i="9" s="1"/>
  <c r="D130" i="9"/>
  <c r="E114" i="26"/>
  <c r="H113" i="26" s="1"/>
  <c r="I113" i="26" s="1"/>
  <c r="J113" i="26" s="1"/>
  <c r="D129" i="26"/>
  <c r="Q89" i="30"/>
  <c r="S89" i="30" s="1"/>
  <c r="U89" i="30" s="1"/>
  <c r="AJ89" i="30" s="1"/>
  <c r="AN89" i="30" s="1"/>
  <c r="O90" i="30"/>
  <c r="P60" i="4"/>
  <c r="Q60" i="4" s="1"/>
  <c r="S60" i="4" s="1"/>
  <c r="U60" i="4" s="1"/>
  <c r="AQ60" i="4" s="1"/>
  <c r="AU60" i="4" s="1"/>
  <c r="O61" i="4"/>
  <c r="E129" i="30"/>
  <c r="H128" i="30" s="1"/>
  <c r="I128" i="30" s="1"/>
  <c r="J128" i="30" s="1"/>
  <c r="D143" i="30"/>
  <c r="E144" i="30" s="1"/>
  <c r="H143" i="30" s="1"/>
  <c r="I143" i="30" s="1"/>
  <c r="J143" i="30" s="1"/>
  <c r="D126" i="4"/>
  <c r="E111" i="4"/>
  <c r="H110" i="4" s="1"/>
  <c r="I110" i="4" s="1"/>
  <c r="J110" i="4" s="1"/>
  <c r="E128" i="11"/>
  <c r="H127" i="11" s="1"/>
  <c r="I127" i="11" s="1"/>
  <c r="J127" i="11" s="1"/>
  <c r="D142" i="11"/>
  <c r="E143" i="11" s="1"/>
  <c r="H142" i="11" s="1"/>
  <c r="I142" i="11" s="1"/>
  <c r="J142" i="11" s="1"/>
  <c r="D138" i="3"/>
  <c r="E139" i="3" s="1"/>
  <c r="H138" i="3" s="1"/>
  <c r="I138" i="3" s="1"/>
  <c r="J138" i="3" s="1"/>
  <c r="E124" i="3"/>
  <c r="H123" i="3" s="1"/>
  <c r="I123" i="3" s="1"/>
  <c r="J123" i="3" s="1"/>
  <c r="Q89" i="20"/>
  <c r="S89" i="20" s="1"/>
  <c r="U89" i="20" s="1"/>
  <c r="AJ89" i="20" s="1"/>
  <c r="AN89" i="20" s="1"/>
  <c r="O90" i="20"/>
  <c r="D131" i="18"/>
  <c r="E116" i="18"/>
  <c r="H115" i="18" s="1"/>
  <c r="I115" i="18" s="1"/>
  <c r="J115" i="18" s="1"/>
  <c r="P47" i="7"/>
  <c r="Q47" i="7" s="1"/>
  <c r="S47" i="7" s="1"/>
  <c r="U47" i="7" s="1"/>
  <c r="AQ47" i="7" s="1"/>
  <c r="AU47" i="7" s="1"/>
  <c r="E133" i="27"/>
  <c r="H132" i="27" s="1"/>
  <c r="I132" i="27" s="1"/>
  <c r="J132" i="27" s="1"/>
  <c r="D147" i="27"/>
  <c r="E148" i="27" s="1"/>
  <c r="H147" i="27" s="1"/>
  <c r="I147" i="27" s="1"/>
  <c r="J147" i="27" s="1"/>
  <c r="D126" i="16"/>
  <c r="E111" i="16"/>
  <c r="H110" i="16" s="1"/>
  <c r="I110" i="16" s="1"/>
  <c r="J110" i="16" s="1"/>
  <c r="D126" i="11"/>
  <c r="E111" i="11"/>
  <c r="H110" i="11" s="1"/>
  <c r="I110" i="11" s="1"/>
  <c r="J110" i="11" s="1"/>
  <c r="D131" i="14"/>
  <c r="E116" i="14"/>
  <c r="H115" i="14" s="1"/>
  <c r="I115" i="14" s="1"/>
  <c r="J115" i="14" s="1"/>
  <c r="P74" i="29"/>
  <c r="Q74" i="29" s="1"/>
  <c r="S74" i="29" s="1"/>
  <c r="U74" i="29" s="1"/>
  <c r="AQ74" i="29" s="1"/>
  <c r="AU74" i="29" s="1"/>
  <c r="P44" i="22"/>
  <c r="Q44" i="22" s="1"/>
  <c r="S44" i="22" s="1"/>
  <c r="U44" i="22" s="1"/>
  <c r="AQ44" i="22" s="1"/>
  <c r="AU44" i="22" s="1"/>
  <c r="E106" i="17"/>
  <c r="H105" i="17" s="1"/>
  <c r="I105" i="17" s="1"/>
  <c r="J105" i="17" s="1"/>
  <c r="P105" i="17" s="1"/>
  <c r="D121" i="17"/>
  <c r="O91" i="31"/>
  <c r="Q89" i="18"/>
  <c r="S89" i="18" s="1"/>
  <c r="U89" i="18" s="1"/>
  <c r="AJ89" i="18" s="1"/>
  <c r="AN89" i="18" s="1"/>
  <c r="O90" i="18"/>
  <c r="P28" i="23"/>
  <c r="Q28" i="23" s="1"/>
  <c r="S28" i="23" s="1"/>
  <c r="U28" i="23" s="1"/>
  <c r="AQ28" i="23" s="1"/>
  <c r="AU28" i="23" s="1"/>
  <c r="E126" i="7"/>
  <c r="H125" i="7" s="1"/>
  <c r="I125" i="7" s="1"/>
  <c r="J125" i="7" s="1"/>
  <c r="D140" i="7"/>
  <c r="E141" i="7" s="1"/>
  <c r="H140" i="7" s="1"/>
  <c r="I140" i="7" s="1"/>
  <c r="J140" i="7" s="1"/>
  <c r="Q121" i="8"/>
  <c r="S121" i="8" s="1"/>
  <c r="U121" i="8" s="1"/>
  <c r="AT121" i="8" s="1"/>
  <c r="O122" i="8"/>
  <c r="E126" i="17"/>
  <c r="H125" i="17" s="1"/>
  <c r="I125" i="17" s="1"/>
  <c r="J125" i="17" s="1"/>
  <c r="D140" i="17"/>
  <c r="E141" i="17" s="1"/>
  <c r="H140" i="17" s="1"/>
  <c r="I140" i="17" s="1"/>
  <c r="J140" i="17" s="1"/>
  <c r="P27" i="26"/>
  <c r="Q27" i="26" s="1"/>
  <c r="S27" i="26" s="1"/>
  <c r="U27" i="26" s="1"/>
  <c r="AQ27" i="26" s="1"/>
  <c r="AU27" i="26" s="1"/>
  <c r="Q105" i="13"/>
  <c r="S105" i="13" s="1"/>
  <c r="U105" i="13" s="1"/>
  <c r="AT105" i="13" s="1"/>
  <c r="AX105" i="13" s="1"/>
  <c r="O106" i="13"/>
  <c r="P44" i="5"/>
  <c r="Q44" i="5" s="1"/>
  <c r="S44" i="5" s="1"/>
  <c r="U44" i="5" s="1"/>
  <c r="AQ44" i="5" s="1"/>
  <c r="AU44" i="5" s="1"/>
  <c r="E125" i="24"/>
  <c r="H124" i="24" s="1"/>
  <c r="I124" i="24" s="1"/>
  <c r="J124" i="24" s="1"/>
  <c r="D139" i="24"/>
  <c r="E140" i="24" s="1"/>
  <c r="H139" i="24" s="1"/>
  <c r="I139" i="24" s="1"/>
  <c r="J139" i="24" s="1"/>
  <c r="Q136" i="27"/>
  <c r="S136" i="27" s="1"/>
  <c r="U136" i="27" s="1"/>
  <c r="AT136" i="27" s="1"/>
  <c r="AX136" i="27" s="1"/>
  <c r="O137" i="27"/>
  <c r="P74" i="11"/>
  <c r="Q74" i="11" s="1"/>
  <c r="S74" i="11" s="1"/>
  <c r="U74" i="11" s="1"/>
  <c r="AQ74" i="11" s="1"/>
  <c r="AU74" i="11" s="1"/>
  <c r="O75" i="11"/>
  <c r="P90" i="3"/>
  <c r="Q90" i="3" s="1"/>
  <c r="S90" i="3" s="1"/>
  <c r="U90" i="3" s="1"/>
  <c r="AJ90" i="3" s="1"/>
  <c r="AN90" i="3" s="1"/>
  <c r="E132" i="10"/>
  <c r="H131" i="10" s="1"/>
  <c r="I131" i="10" s="1"/>
  <c r="J131" i="10" s="1"/>
  <c r="D146" i="10"/>
  <c r="E147" i="10" s="1"/>
  <c r="H146" i="10" s="1"/>
  <c r="I146" i="10" s="1"/>
  <c r="J146" i="10" s="1"/>
  <c r="P90" i="23"/>
  <c r="Q90" i="23" s="1"/>
  <c r="S90" i="23" s="1"/>
  <c r="U90" i="23" s="1"/>
  <c r="AJ90" i="23" s="1"/>
  <c r="AN90" i="23" s="1"/>
  <c r="P30" i="18"/>
  <c r="Q30" i="18" s="1"/>
  <c r="S30" i="18" s="1"/>
  <c r="U30" i="18" s="1"/>
  <c r="AQ30" i="18" s="1"/>
  <c r="AU30" i="18" s="1"/>
  <c r="O31" i="18"/>
  <c r="P43" i="11"/>
  <c r="Q43" i="11" s="1"/>
  <c r="S43" i="11" s="1"/>
  <c r="U43" i="11" s="1"/>
  <c r="AQ43" i="11" s="1"/>
  <c r="AU43" i="11" s="1"/>
  <c r="O44" i="11"/>
  <c r="D138" i="29"/>
  <c r="E139" i="29" s="1"/>
  <c r="H138" i="29" s="1"/>
  <c r="I138" i="29" s="1"/>
  <c r="J138" i="29" s="1"/>
  <c r="E124" i="29"/>
  <c r="H123" i="29" s="1"/>
  <c r="I123" i="29" s="1"/>
  <c r="J123" i="29" s="1"/>
  <c r="E133" i="13"/>
  <c r="H132" i="13" s="1"/>
  <c r="I132" i="13" s="1"/>
  <c r="J132" i="13" s="1"/>
  <c r="D147" i="13"/>
  <c r="E148" i="13" s="1"/>
  <c r="H147" i="13" s="1"/>
  <c r="I147" i="13" s="1"/>
  <c r="J147" i="13" s="1"/>
  <c r="D143" i="10"/>
  <c r="E144" i="10" s="1"/>
  <c r="H143" i="10" s="1"/>
  <c r="I143" i="10" s="1"/>
  <c r="J143" i="10" s="1"/>
  <c r="E129" i="10"/>
  <c r="H128" i="10" s="1"/>
  <c r="I128" i="10" s="1"/>
  <c r="J128" i="10" s="1"/>
  <c r="E107" i="12"/>
  <c r="H106" i="12" s="1"/>
  <c r="I106" i="12" s="1"/>
  <c r="J106" i="12" s="1"/>
  <c r="D122" i="12"/>
  <c r="P75" i="13"/>
  <c r="Q75" i="13" s="1"/>
  <c r="S75" i="13" s="1"/>
  <c r="U75" i="13" s="1"/>
  <c r="AQ75" i="13" s="1"/>
  <c r="AU75" i="13" s="1"/>
  <c r="Q136" i="6"/>
  <c r="S136" i="6" s="1"/>
  <c r="U136" i="6" s="1"/>
  <c r="AT136" i="6" s="1"/>
  <c r="AX136" i="6" s="1"/>
  <c r="O137" i="6"/>
  <c r="P29" i="20"/>
  <c r="Q29" i="20" s="1"/>
  <c r="S29" i="20" s="1"/>
  <c r="U29" i="20" s="1"/>
  <c r="AQ29" i="20" s="1"/>
  <c r="AU29" i="20" s="1"/>
  <c r="N30" i="20"/>
  <c r="O30" i="20"/>
  <c r="D141" i="7"/>
  <c r="E142" i="7" s="1"/>
  <c r="H141" i="7" s="1"/>
  <c r="I141" i="7" s="1"/>
  <c r="J141" i="7" s="1"/>
  <c r="E127" i="7"/>
  <c r="H126" i="7" s="1"/>
  <c r="I126" i="7" s="1"/>
  <c r="J126" i="7" s="1"/>
  <c r="D143" i="8"/>
  <c r="E144" i="8" s="1"/>
  <c r="H143" i="8" s="1"/>
  <c r="I143" i="8" s="1"/>
  <c r="J143" i="8" s="1"/>
  <c r="E129" i="8"/>
  <c r="H128" i="8" s="1"/>
  <c r="I128" i="8" s="1"/>
  <c r="J128" i="8" s="1"/>
  <c r="E133" i="14"/>
  <c r="H132" i="14" s="1"/>
  <c r="I132" i="14" s="1"/>
  <c r="J132" i="14" s="1"/>
  <c r="D147" i="14"/>
  <c r="E148" i="14" s="1"/>
  <c r="H147" i="14" s="1"/>
  <c r="I147" i="14" s="1"/>
  <c r="J147" i="14" s="1"/>
  <c r="D138" i="7"/>
  <c r="E139" i="7" s="1"/>
  <c r="H138" i="7" s="1"/>
  <c r="I138" i="7" s="1"/>
  <c r="J138" i="7" s="1"/>
  <c r="E124" i="7"/>
  <c r="H123" i="7" s="1"/>
  <c r="I123" i="7" s="1"/>
  <c r="J123" i="7" s="1"/>
  <c r="P106" i="9"/>
  <c r="Q106" i="9" s="1"/>
  <c r="S106" i="9" s="1"/>
  <c r="U106" i="9" s="1"/>
  <c r="AT106" i="9" s="1"/>
  <c r="AX106" i="9" s="1"/>
  <c r="E127" i="30"/>
  <c r="H126" i="30" s="1"/>
  <c r="I126" i="30" s="1"/>
  <c r="J126" i="30" s="1"/>
  <c r="D141" i="30"/>
  <c r="E142" i="30" s="1"/>
  <c r="H141" i="30" s="1"/>
  <c r="I141" i="30" s="1"/>
  <c r="J141" i="30" s="1"/>
  <c r="P74" i="25"/>
  <c r="Q74" i="25" s="1"/>
  <c r="S74" i="25" s="1"/>
  <c r="U74" i="25" s="1"/>
  <c r="AQ74" i="25" s="1"/>
  <c r="AU74" i="25" s="1"/>
  <c r="D144" i="10"/>
  <c r="E145" i="10" s="1"/>
  <c r="H144" i="10" s="1"/>
  <c r="I144" i="10" s="1"/>
  <c r="J144" i="10" s="1"/>
  <c r="E130" i="10"/>
  <c r="H129" i="10" s="1"/>
  <c r="I129" i="10" s="1"/>
  <c r="J129" i="10" s="1"/>
  <c r="E133" i="26"/>
  <c r="H132" i="26" s="1"/>
  <c r="I132" i="26" s="1"/>
  <c r="J132" i="26" s="1"/>
  <c r="D147" i="26"/>
  <c r="E148" i="26" s="1"/>
  <c r="H147" i="26" s="1"/>
  <c r="I147" i="26" s="1"/>
  <c r="J147" i="26" s="1"/>
  <c r="P44" i="23"/>
  <c r="Q44" i="23" s="1"/>
  <c r="S44" i="23" s="1"/>
  <c r="U44" i="23" s="1"/>
  <c r="AQ44" i="23" s="1"/>
  <c r="AU44" i="23" s="1"/>
  <c r="O45" i="23"/>
  <c r="D140" i="13"/>
  <c r="E141" i="13" s="1"/>
  <c r="H140" i="13" s="1"/>
  <c r="I140" i="13" s="1"/>
  <c r="J140" i="13" s="1"/>
  <c r="E126" i="13"/>
  <c r="H125" i="13" s="1"/>
  <c r="I125" i="13" s="1"/>
  <c r="J125" i="13" s="1"/>
  <c r="P44" i="13"/>
  <c r="Q44" i="13" s="1"/>
  <c r="S44" i="13" s="1"/>
  <c r="U44" i="13" s="1"/>
  <c r="AQ44" i="13" s="1"/>
  <c r="AU44" i="13" s="1"/>
  <c r="D124" i="19"/>
  <c r="E109" i="19"/>
  <c r="H108" i="19" s="1"/>
  <c r="I108" i="19" s="1"/>
  <c r="J108" i="19" s="1"/>
  <c r="E127" i="29"/>
  <c r="H126" i="29" s="1"/>
  <c r="I126" i="29" s="1"/>
  <c r="J126" i="29" s="1"/>
  <c r="D141" i="29"/>
  <c r="E142" i="29" s="1"/>
  <c r="H141" i="29" s="1"/>
  <c r="I141" i="29" s="1"/>
  <c r="J141" i="29" s="1"/>
  <c r="E132" i="7"/>
  <c r="H131" i="7" s="1"/>
  <c r="I131" i="7" s="1"/>
  <c r="J131" i="7" s="1"/>
  <c r="D146" i="7"/>
  <c r="E147" i="7" s="1"/>
  <c r="H146" i="7" s="1"/>
  <c r="I146" i="7" s="1"/>
  <c r="J146" i="7" s="1"/>
  <c r="D132" i="24"/>
  <c r="E117" i="24"/>
  <c r="H116" i="24" s="1"/>
  <c r="I116" i="24" s="1"/>
  <c r="J116" i="24" s="1"/>
  <c r="D127" i="21"/>
  <c r="E112" i="21"/>
  <c r="H111" i="21" s="1"/>
  <c r="I111" i="21" s="1"/>
  <c r="J111" i="21" s="1"/>
  <c r="D138" i="15"/>
  <c r="E139" i="15" s="1"/>
  <c r="H138" i="15" s="1"/>
  <c r="I138" i="15" s="1"/>
  <c r="J138" i="15" s="1"/>
  <c r="E124" i="15"/>
  <c r="H123" i="15" s="1"/>
  <c r="I123" i="15" s="1"/>
  <c r="J123" i="15" s="1"/>
  <c r="Q89" i="17"/>
  <c r="S89" i="17" s="1"/>
  <c r="U89" i="17" s="1"/>
  <c r="AJ89" i="17" s="1"/>
  <c r="AN89" i="17" s="1"/>
  <c r="O90" i="17"/>
  <c r="N46" i="29"/>
  <c r="P45" i="29"/>
  <c r="Q45" i="29" s="1"/>
  <c r="S45" i="29" s="1"/>
  <c r="U45" i="29" s="1"/>
  <c r="AQ45" i="29" s="1"/>
  <c r="AU45" i="29" s="1"/>
  <c r="D136" i="10"/>
  <c r="E137" i="10" s="1"/>
  <c r="H136" i="10" s="1"/>
  <c r="I136" i="10" s="1"/>
  <c r="J136" i="10" s="1"/>
  <c r="P136" i="10" s="1"/>
  <c r="E122" i="10"/>
  <c r="H121" i="10" s="1"/>
  <c r="I121" i="10" s="1"/>
  <c r="J121" i="10" s="1"/>
  <c r="P121" i="10" s="1"/>
  <c r="N77" i="8"/>
  <c r="P76" i="8"/>
  <c r="Q76" i="8" s="1"/>
  <c r="S76" i="8" s="1"/>
  <c r="U76" i="8" s="1"/>
  <c r="AQ76" i="8" s="1"/>
  <c r="AU76" i="8" s="1"/>
  <c r="O77" i="8"/>
  <c r="E130" i="13"/>
  <c r="H129" i="13" s="1"/>
  <c r="I129" i="13" s="1"/>
  <c r="J129" i="13" s="1"/>
  <c r="D144" i="13"/>
  <c r="E145" i="13" s="1"/>
  <c r="H144" i="13" s="1"/>
  <c r="I144" i="13" s="1"/>
  <c r="J144" i="13" s="1"/>
  <c r="Q105" i="23"/>
  <c r="S105" i="23" s="1"/>
  <c r="U105" i="23" s="1"/>
  <c r="AT105" i="23" s="1"/>
  <c r="AX105" i="23" s="1"/>
  <c r="O106" i="23"/>
  <c r="D123" i="13"/>
  <c r="E108" i="13"/>
  <c r="H107" i="13" s="1"/>
  <c r="I107" i="13" s="1"/>
  <c r="J107" i="13" s="1"/>
  <c r="D143" i="12"/>
  <c r="E144" i="12" s="1"/>
  <c r="H143" i="12" s="1"/>
  <c r="I143" i="12" s="1"/>
  <c r="J143" i="12" s="1"/>
  <c r="E129" i="12"/>
  <c r="H128" i="12" s="1"/>
  <c r="I128" i="12" s="1"/>
  <c r="J128" i="12" s="1"/>
  <c r="D147" i="15"/>
  <c r="E148" i="15" s="1"/>
  <c r="H147" i="15" s="1"/>
  <c r="I147" i="15" s="1"/>
  <c r="J147" i="15" s="1"/>
  <c r="E133" i="15"/>
  <c r="H132" i="15" s="1"/>
  <c r="I132" i="15" s="1"/>
  <c r="J132" i="15" s="1"/>
  <c r="D143" i="13"/>
  <c r="E144" i="13" s="1"/>
  <c r="H143" i="13" s="1"/>
  <c r="I143" i="13" s="1"/>
  <c r="J143" i="13" s="1"/>
  <c r="E129" i="13"/>
  <c r="H128" i="13" s="1"/>
  <c r="I128" i="13" s="1"/>
  <c r="J128" i="13" s="1"/>
  <c r="E132" i="23"/>
  <c r="H131" i="23" s="1"/>
  <c r="I131" i="23" s="1"/>
  <c r="J131" i="23" s="1"/>
  <c r="D146" i="23"/>
  <c r="E147" i="23" s="1"/>
  <c r="H146" i="23" s="1"/>
  <c r="I146" i="23" s="1"/>
  <c r="J146" i="23" s="1"/>
  <c r="P45" i="1"/>
  <c r="Q45" i="1" s="1"/>
  <c r="S45" i="1" s="1"/>
  <c r="U45" i="1" s="1"/>
  <c r="AQ45" i="1" s="1"/>
  <c r="AU45" i="1" s="1"/>
  <c r="D145" i="16"/>
  <c r="E146" i="16" s="1"/>
  <c r="H145" i="16" s="1"/>
  <c r="I145" i="16" s="1"/>
  <c r="J145" i="16" s="1"/>
  <c r="E131" i="16"/>
  <c r="H130" i="16" s="1"/>
  <c r="I130" i="16" s="1"/>
  <c r="J130" i="16" s="1"/>
  <c r="D137" i="31"/>
  <c r="E138" i="31" s="1"/>
  <c r="H137" i="31" s="1"/>
  <c r="I137" i="31" s="1"/>
  <c r="J137" i="31" s="1"/>
  <c r="E123" i="31"/>
  <c r="H122" i="31" s="1"/>
  <c r="I122" i="31" s="1"/>
  <c r="J122" i="31" s="1"/>
  <c r="D123" i="8"/>
  <c r="E108" i="8"/>
  <c r="H107" i="8" s="1"/>
  <c r="I107" i="8" s="1"/>
  <c r="J107" i="8" s="1"/>
  <c r="P75" i="28"/>
  <c r="Q75" i="28" s="1"/>
  <c r="S75" i="28" s="1"/>
  <c r="U75" i="28" s="1"/>
  <c r="AQ75" i="28" s="1"/>
  <c r="AU75" i="28" s="1"/>
  <c r="O76" i="28"/>
  <c r="P28" i="30"/>
  <c r="Q28" i="30" s="1"/>
  <c r="S28" i="30" s="1"/>
  <c r="U28" i="30" s="1"/>
  <c r="AQ28" i="30" s="1"/>
  <c r="AU28" i="30" s="1"/>
  <c r="O29" i="30"/>
  <c r="E125" i="10"/>
  <c r="H124" i="10" s="1"/>
  <c r="I124" i="10" s="1"/>
  <c r="J124" i="10" s="1"/>
  <c r="D139" i="10"/>
  <c r="E140" i="10" s="1"/>
  <c r="H139" i="10" s="1"/>
  <c r="I139" i="10" s="1"/>
  <c r="J139" i="10" s="1"/>
  <c r="P28" i="21"/>
  <c r="Q28" i="21" s="1"/>
  <c r="S28" i="21" s="1"/>
  <c r="U28" i="21" s="1"/>
  <c r="AQ28" i="21" s="1"/>
  <c r="AU28" i="21" s="1"/>
  <c r="D126" i="15"/>
  <c r="E111" i="15"/>
  <c r="H110" i="15" s="1"/>
  <c r="I110" i="15" s="1"/>
  <c r="J110" i="15" s="1"/>
  <c r="P43" i="6"/>
  <c r="Q43" i="6" s="1"/>
  <c r="S43" i="6" s="1"/>
  <c r="U43" i="6" s="1"/>
  <c r="AQ43" i="6" s="1"/>
  <c r="AU43" i="6" s="1"/>
  <c r="O44" i="6"/>
  <c r="E127" i="27"/>
  <c r="H126" i="27" s="1"/>
  <c r="I126" i="27" s="1"/>
  <c r="J126" i="27" s="1"/>
  <c r="D141" i="27"/>
  <c r="E142" i="27" s="1"/>
  <c r="H141" i="27" s="1"/>
  <c r="I141" i="27" s="1"/>
  <c r="J141" i="27" s="1"/>
  <c r="D147" i="10"/>
  <c r="E148" i="10" s="1"/>
  <c r="H147" i="10" s="1"/>
  <c r="I147" i="10" s="1"/>
  <c r="J147" i="10" s="1"/>
  <c r="E133" i="10"/>
  <c r="H132" i="10" s="1"/>
  <c r="I132" i="10" s="1"/>
  <c r="J132" i="10" s="1"/>
  <c r="P138" i="2"/>
  <c r="Q138" i="2" s="1"/>
  <c r="S138" i="2" s="1"/>
  <c r="U138" i="2" s="1"/>
  <c r="AT138" i="2" s="1"/>
  <c r="AX138" i="2" s="1"/>
  <c r="O139" i="2"/>
  <c r="D145" i="13"/>
  <c r="E146" i="13" s="1"/>
  <c r="H145" i="13" s="1"/>
  <c r="I145" i="13" s="1"/>
  <c r="J145" i="13" s="1"/>
  <c r="E131" i="13"/>
  <c r="H130" i="13" s="1"/>
  <c r="I130" i="13" s="1"/>
  <c r="J130" i="13" s="1"/>
  <c r="D144" i="29"/>
  <c r="E145" i="29" s="1"/>
  <c r="H144" i="29" s="1"/>
  <c r="I144" i="29" s="1"/>
  <c r="J144" i="29" s="1"/>
  <c r="E130" i="29"/>
  <c r="H129" i="29" s="1"/>
  <c r="I129" i="29" s="1"/>
  <c r="J129" i="29" s="1"/>
  <c r="D130" i="12"/>
  <c r="E115" i="12"/>
  <c r="H114" i="12" s="1"/>
  <c r="I114" i="12" s="1"/>
  <c r="J114" i="12" s="1"/>
  <c r="E125" i="28"/>
  <c r="H124" i="28" s="1"/>
  <c r="I124" i="28" s="1"/>
  <c r="J124" i="28" s="1"/>
  <c r="D139" i="28"/>
  <c r="E140" i="28" s="1"/>
  <c r="H139" i="28" s="1"/>
  <c r="I139" i="28" s="1"/>
  <c r="J139" i="28" s="1"/>
  <c r="D137" i="16"/>
  <c r="E138" i="16" s="1"/>
  <c r="H137" i="16" s="1"/>
  <c r="I137" i="16" s="1"/>
  <c r="J137" i="16" s="1"/>
  <c r="E123" i="16"/>
  <c r="H122" i="16" s="1"/>
  <c r="I122" i="16" s="1"/>
  <c r="J122" i="16" s="1"/>
  <c r="E132" i="9"/>
  <c r="H131" i="9" s="1"/>
  <c r="I131" i="9" s="1"/>
  <c r="J131" i="9" s="1"/>
  <c r="D146" i="9"/>
  <c r="E147" i="9" s="1"/>
  <c r="H146" i="9" s="1"/>
  <c r="I146" i="9" s="1"/>
  <c r="J146" i="9" s="1"/>
  <c r="D138" i="14"/>
  <c r="E139" i="14" s="1"/>
  <c r="H138" i="14" s="1"/>
  <c r="I138" i="14" s="1"/>
  <c r="J138" i="14" s="1"/>
  <c r="E124" i="14"/>
  <c r="H123" i="14" s="1"/>
  <c r="I123" i="14" s="1"/>
  <c r="J123" i="14" s="1"/>
  <c r="O75" i="33"/>
  <c r="D144" i="30"/>
  <c r="E145" i="30" s="1"/>
  <c r="H144" i="30" s="1"/>
  <c r="I144" i="30" s="1"/>
  <c r="J144" i="30" s="1"/>
  <c r="E130" i="30"/>
  <c r="H129" i="30" s="1"/>
  <c r="I129" i="30" s="1"/>
  <c r="J129" i="30" s="1"/>
  <c r="D125" i="31"/>
  <c r="E110" i="31"/>
  <c r="H109" i="31" s="1"/>
  <c r="I109" i="31" s="1"/>
  <c r="J109" i="31" s="1"/>
  <c r="N46" i="28"/>
  <c r="O46" i="28" s="1"/>
  <c r="E127" i="5"/>
  <c r="H126" i="5" s="1"/>
  <c r="I126" i="5" s="1"/>
  <c r="J126" i="5" s="1"/>
  <c r="D141" i="5"/>
  <c r="E142" i="5" s="1"/>
  <c r="H141" i="5" s="1"/>
  <c r="I141" i="5" s="1"/>
  <c r="J141" i="5" s="1"/>
  <c r="E127" i="26"/>
  <c r="H126" i="26" s="1"/>
  <c r="I126" i="26" s="1"/>
  <c r="J126" i="26" s="1"/>
  <c r="D141" i="26"/>
  <c r="E142" i="26" s="1"/>
  <c r="H141" i="26" s="1"/>
  <c r="I141" i="26" s="1"/>
  <c r="J141" i="26" s="1"/>
  <c r="E127" i="24"/>
  <c r="H126" i="24" s="1"/>
  <c r="I126" i="24" s="1"/>
  <c r="J126" i="24" s="1"/>
  <c r="D141" i="24"/>
  <c r="E142" i="24" s="1"/>
  <c r="H141" i="24" s="1"/>
  <c r="I141" i="24" s="1"/>
  <c r="J141" i="24" s="1"/>
  <c r="O60" i="28"/>
  <c r="D142" i="12"/>
  <c r="E143" i="12" s="1"/>
  <c r="H142" i="12" s="1"/>
  <c r="I142" i="12" s="1"/>
  <c r="J142" i="12" s="1"/>
  <c r="E128" i="12"/>
  <c r="H127" i="12" s="1"/>
  <c r="I127" i="12" s="1"/>
  <c r="J127" i="12" s="1"/>
  <c r="N30" i="3"/>
  <c r="O30" i="3" s="1"/>
  <c r="D131" i="26"/>
  <c r="E116" i="26"/>
  <c r="H115" i="26" s="1"/>
  <c r="I115" i="26" s="1"/>
  <c r="J115" i="26" s="1"/>
  <c r="P74" i="14"/>
  <c r="Q74" i="14" s="1"/>
  <c r="S74" i="14" s="1"/>
  <c r="U74" i="14" s="1"/>
  <c r="AQ74" i="14" s="1"/>
  <c r="AU74" i="14" s="1"/>
  <c r="O75" i="14"/>
  <c r="E128" i="15"/>
  <c r="H127" i="15" s="1"/>
  <c r="I127" i="15" s="1"/>
  <c r="J127" i="15" s="1"/>
  <c r="D142" i="15"/>
  <c r="E143" i="15" s="1"/>
  <c r="H142" i="15" s="1"/>
  <c r="I142" i="15" s="1"/>
  <c r="J142" i="15" s="1"/>
  <c r="D123" i="28"/>
  <c r="E108" i="28"/>
  <c r="H107" i="28" s="1"/>
  <c r="I107" i="28" s="1"/>
  <c r="J107" i="28" s="1"/>
  <c r="E110" i="19"/>
  <c r="H109" i="19" s="1"/>
  <c r="I109" i="19" s="1"/>
  <c r="J109" i="19" s="1"/>
  <c r="D125" i="19"/>
  <c r="Q105" i="10"/>
  <c r="S105" i="10" s="1"/>
  <c r="U105" i="10" s="1"/>
  <c r="AT105" i="10" s="1"/>
  <c r="AX105" i="10" s="1"/>
  <c r="O106" i="10"/>
  <c r="D138" i="17"/>
  <c r="E139" i="17" s="1"/>
  <c r="H138" i="17" s="1"/>
  <c r="I138" i="17" s="1"/>
  <c r="J138" i="17" s="1"/>
  <c r="E124" i="17"/>
  <c r="H123" i="17" s="1"/>
  <c r="I123" i="17" s="1"/>
  <c r="J123" i="17" s="1"/>
  <c r="O91" i="33"/>
  <c r="D137" i="11"/>
  <c r="E138" i="11" s="1"/>
  <c r="H137" i="11" s="1"/>
  <c r="I137" i="11" s="1"/>
  <c r="J137" i="11" s="1"/>
  <c r="E123" i="11"/>
  <c r="H122" i="11" s="1"/>
  <c r="I122" i="11" s="1"/>
  <c r="J122" i="11" s="1"/>
  <c r="E128" i="33"/>
  <c r="H127" i="33" s="1"/>
  <c r="I127" i="33" s="1"/>
  <c r="J127" i="33" s="1"/>
  <c r="D142" i="33"/>
  <c r="E143" i="33" s="1"/>
  <c r="H142" i="33" s="1"/>
  <c r="I142" i="33" s="1"/>
  <c r="J142" i="33" s="1"/>
  <c r="E132" i="19"/>
  <c r="H131" i="19" s="1"/>
  <c r="I131" i="19" s="1"/>
  <c r="J131" i="19" s="1"/>
  <c r="D146" i="19"/>
  <c r="E147" i="19" s="1"/>
  <c r="H146" i="19" s="1"/>
  <c r="I146" i="19" s="1"/>
  <c r="J146" i="19" s="1"/>
  <c r="E122" i="23"/>
  <c r="H121" i="23" s="1"/>
  <c r="I121" i="23" s="1"/>
  <c r="J121" i="23" s="1"/>
  <c r="P121" i="23" s="1"/>
  <c r="D136" i="23"/>
  <c r="E137" i="23" s="1"/>
  <c r="H136" i="23" s="1"/>
  <c r="I136" i="23" s="1"/>
  <c r="J136" i="23" s="1"/>
  <c r="P136" i="23" s="1"/>
  <c r="O28" i="9"/>
  <c r="D138" i="22"/>
  <c r="E139" i="22" s="1"/>
  <c r="H138" i="22" s="1"/>
  <c r="I138" i="22" s="1"/>
  <c r="J138" i="22" s="1"/>
  <c r="E124" i="22"/>
  <c r="H123" i="22" s="1"/>
  <c r="I123" i="22" s="1"/>
  <c r="J123" i="22" s="1"/>
  <c r="D131" i="33"/>
  <c r="E116" i="33"/>
  <c r="H115" i="33" s="1"/>
  <c r="I115" i="33" s="1"/>
  <c r="J115" i="33" s="1"/>
  <c r="O63" i="1"/>
  <c r="D138" i="21"/>
  <c r="E139" i="21" s="1"/>
  <c r="H138" i="21" s="1"/>
  <c r="I138" i="21" s="1"/>
  <c r="J138" i="21" s="1"/>
  <c r="E124" i="21"/>
  <c r="H123" i="21" s="1"/>
  <c r="I123" i="21" s="1"/>
  <c r="J123" i="21" s="1"/>
  <c r="BA121" i="5"/>
  <c r="AX121" i="5"/>
  <c r="D147" i="17"/>
  <c r="E148" i="17" s="1"/>
  <c r="H147" i="17" s="1"/>
  <c r="I147" i="17" s="1"/>
  <c r="J147" i="17" s="1"/>
  <c r="E133" i="17"/>
  <c r="H132" i="17" s="1"/>
  <c r="I132" i="17" s="1"/>
  <c r="J132" i="17" s="1"/>
  <c r="O91" i="15"/>
  <c r="P90" i="15"/>
  <c r="Q90" i="15" s="1"/>
  <c r="S90" i="15" s="1"/>
  <c r="U90" i="15" s="1"/>
  <c r="AJ90" i="15" s="1"/>
  <c r="AN90" i="15" s="1"/>
  <c r="P139" i="25"/>
  <c r="Q139" i="25" s="1"/>
  <c r="S139" i="25" s="1"/>
  <c r="U139" i="25" s="1"/>
  <c r="AT139" i="25" s="1"/>
  <c r="AX139" i="25" s="1"/>
  <c r="D136" i="21"/>
  <c r="E137" i="21" s="1"/>
  <c r="H136" i="21" s="1"/>
  <c r="I136" i="21" s="1"/>
  <c r="J136" i="21" s="1"/>
  <c r="P136" i="21" s="1"/>
  <c r="E122" i="21"/>
  <c r="H121" i="21" s="1"/>
  <c r="I121" i="21" s="1"/>
  <c r="J121" i="21" s="1"/>
  <c r="P121" i="21" s="1"/>
  <c r="D125" i="9"/>
  <c r="E110" i="9"/>
  <c r="H109" i="9" s="1"/>
  <c r="I109" i="9" s="1"/>
  <c r="J109" i="9" s="1"/>
  <c r="D141" i="33"/>
  <c r="E142" i="33" s="1"/>
  <c r="H141" i="33" s="1"/>
  <c r="I141" i="33" s="1"/>
  <c r="J141" i="33" s="1"/>
  <c r="E127" i="33"/>
  <c r="H126" i="33" s="1"/>
  <c r="I126" i="33" s="1"/>
  <c r="J126" i="33" s="1"/>
  <c r="P59" i="2"/>
  <c r="Q59" i="2" s="1"/>
  <c r="S59" i="2" s="1"/>
  <c r="U59" i="2" s="1"/>
  <c r="AQ59" i="2" s="1"/>
  <c r="AU59" i="2" s="1"/>
  <c r="D137" i="3"/>
  <c r="E138" i="3" s="1"/>
  <c r="H137" i="3" s="1"/>
  <c r="I137" i="3" s="1"/>
  <c r="J137" i="3" s="1"/>
  <c r="E123" i="3"/>
  <c r="H122" i="3" s="1"/>
  <c r="I122" i="3" s="1"/>
  <c r="J122" i="3" s="1"/>
  <c r="E113" i="21"/>
  <c r="H112" i="21" s="1"/>
  <c r="I112" i="21" s="1"/>
  <c r="J112" i="21" s="1"/>
  <c r="D128" i="21"/>
  <c r="D145" i="30"/>
  <c r="E146" i="30" s="1"/>
  <c r="H145" i="30" s="1"/>
  <c r="I145" i="30" s="1"/>
  <c r="J145" i="30" s="1"/>
  <c r="E131" i="30"/>
  <c r="H130" i="30" s="1"/>
  <c r="I130" i="30" s="1"/>
  <c r="J130" i="30" s="1"/>
  <c r="P76" i="1"/>
  <c r="Q76" i="1" s="1"/>
  <c r="S76" i="1" s="1"/>
  <c r="U76" i="1" s="1"/>
  <c r="AQ76" i="1" s="1"/>
  <c r="AU76" i="1" s="1"/>
  <c r="Q89" i="14"/>
  <c r="S89" i="14" s="1"/>
  <c r="U89" i="14" s="1"/>
  <c r="AJ89" i="14" s="1"/>
  <c r="AN89" i="14" s="1"/>
  <c r="O90" i="14"/>
  <c r="D121" i="26"/>
  <c r="E106" i="26"/>
  <c r="H105" i="26" s="1"/>
  <c r="I105" i="26" s="1"/>
  <c r="J105" i="26" s="1"/>
  <c r="P105" i="26" s="1"/>
  <c r="E129" i="20"/>
  <c r="H128" i="20" s="1"/>
  <c r="I128" i="20" s="1"/>
  <c r="J128" i="20" s="1"/>
  <c r="D143" i="20"/>
  <c r="E144" i="20" s="1"/>
  <c r="H143" i="20" s="1"/>
  <c r="I143" i="20" s="1"/>
  <c r="J143" i="20" s="1"/>
  <c r="P90" i="6"/>
  <c r="Q90" i="6" s="1"/>
  <c r="S90" i="6" s="1"/>
  <c r="U90" i="6" s="1"/>
  <c r="AJ90" i="6" s="1"/>
  <c r="AN90" i="6" s="1"/>
  <c r="D141" i="22"/>
  <c r="E142" i="22" s="1"/>
  <c r="H141" i="22" s="1"/>
  <c r="I141" i="22" s="1"/>
  <c r="J141" i="22" s="1"/>
  <c r="E127" i="22"/>
  <c r="H126" i="22" s="1"/>
  <c r="I126" i="22" s="1"/>
  <c r="J126" i="22" s="1"/>
  <c r="D130" i="31"/>
  <c r="E115" i="31"/>
  <c r="H114" i="31" s="1"/>
  <c r="I114" i="31" s="1"/>
  <c r="J114" i="31" s="1"/>
  <c r="P75" i="24"/>
  <c r="Q75" i="24" s="1"/>
  <c r="S75" i="24" s="1"/>
  <c r="U75" i="24" s="1"/>
  <c r="AQ75" i="24" s="1"/>
  <c r="AU75" i="24" s="1"/>
  <c r="E107" i="21"/>
  <c r="H106" i="21" s="1"/>
  <c r="I106" i="21" s="1"/>
  <c r="J106" i="21" s="1"/>
  <c r="D122" i="21"/>
  <c r="E132" i="27"/>
  <c r="H131" i="27" s="1"/>
  <c r="I131" i="27" s="1"/>
  <c r="J131" i="27" s="1"/>
  <c r="D146" i="27"/>
  <c r="E147" i="27" s="1"/>
  <c r="H146" i="27" s="1"/>
  <c r="I146" i="27" s="1"/>
  <c r="J146" i="27" s="1"/>
  <c r="P60" i="19"/>
  <c r="Q60" i="19" s="1"/>
  <c r="S60" i="19" s="1"/>
  <c r="U60" i="19" s="1"/>
  <c r="AQ60" i="19" s="1"/>
  <c r="AU60" i="19" s="1"/>
  <c r="O61" i="19"/>
  <c r="E129" i="14"/>
  <c r="H128" i="14" s="1"/>
  <c r="I128" i="14" s="1"/>
  <c r="J128" i="14" s="1"/>
  <c r="D143" i="14"/>
  <c r="E144" i="14" s="1"/>
  <c r="H143" i="14" s="1"/>
  <c r="I143" i="14" s="1"/>
  <c r="J143" i="14" s="1"/>
  <c r="P44" i="3"/>
  <c r="Q44" i="3" s="1"/>
  <c r="S44" i="3" s="1"/>
  <c r="U44" i="3" s="1"/>
  <c r="AQ44" i="3" s="1"/>
  <c r="AU44" i="3" s="1"/>
  <c r="E115" i="11"/>
  <c r="H114" i="11" s="1"/>
  <c r="I114" i="11" s="1"/>
  <c r="J114" i="11" s="1"/>
  <c r="D130" i="11"/>
  <c r="P44" i="12"/>
  <c r="Q44" i="12" s="1"/>
  <c r="S44" i="12" s="1"/>
  <c r="U44" i="12" s="1"/>
  <c r="AQ44" i="12" s="1"/>
  <c r="AU44" i="12" s="1"/>
  <c r="D141" i="21"/>
  <c r="E142" i="21" s="1"/>
  <c r="H141" i="21" s="1"/>
  <c r="I141" i="21" s="1"/>
  <c r="J141" i="21" s="1"/>
  <c r="E127" i="21"/>
  <c r="H126" i="21" s="1"/>
  <c r="I126" i="21" s="1"/>
  <c r="J126" i="21" s="1"/>
  <c r="P61" i="24"/>
  <c r="Q61" i="24" s="1"/>
  <c r="S61" i="24" s="1"/>
  <c r="U61" i="24" s="1"/>
  <c r="AQ61" i="24" s="1"/>
  <c r="AU61" i="24" s="1"/>
  <c r="E129" i="27"/>
  <c r="H128" i="27" s="1"/>
  <c r="I128" i="27" s="1"/>
  <c r="J128" i="27" s="1"/>
  <c r="D143" i="27"/>
  <c r="E144" i="27" s="1"/>
  <c r="H143" i="27" s="1"/>
  <c r="I143" i="27" s="1"/>
  <c r="J143" i="27" s="1"/>
  <c r="D127" i="19"/>
  <c r="E112" i="19"/>
  <c r="H111" i="19" s="1"/>
  <c r="I111" i="19" s="1"/>
  <c r="J111" i="19" s="1"/>
  <c r="P45" i="33"/>
  <c r="Q45" i="33" s="1"/>
  <c r="S45" i="33" s="1"/>
  <c r="U45" i="33" s="1"/>
  <c r="AQ45" i="33" s="1"/>
  <c r="AU45" i="33" s="1"/>
  <c r="Q105" i="3"/>
  <c r="S105" i="3" s="1"/>
  <c r="U105" i="3" s="1"/>
  <c r="AT105" i="3" s="1"/>
  <c r="AX105" i="3" s="1"/>
  <c r="O106" i="3"/>
  <c r="E127" i="14"/>
  <c r="H126" i="14" s="1"/>
  <c r="I126" i="14" s="1"/>
  <c r="J126" i="14" s="1"/>
  <c r="D141" i="14"/>
  <c r="E142" i="14" s="1"/>
  <c r="H141" i="14" s="1"/>
  <c r="I141" i="14" s="1"/>
  <c r="J141" i="14" s="1"/>
  <c r="E127" i="17"/>
  <c r="H126" i="17" s="1"/>
  <c r="I126" i="17" s="1"/>
  <c r="J126" i="17" s="1"/>
  <c r="D141" i="17"/>
  <c r="E142" i="17" s="1"/>
  <c r="H141" i="17" s="1"/>
  <c r="I141" i="17" s="1"/>
  <c r="J141" i="17" s="1"/>
  <c r="P74" i="30"/>
  <c r="Q74" i="30" s="1"/>
  <c r="S74" i="30" s="1"/>
  <c r="U74" i="30" s="1"/>
  <c r="AQ74" i="30" s="1"/>
  <c r="AU74" i="30" s="1"/>
  <c r="O75" i="30"/>
  <c r="P45" i="27"/>
  <c r="Q45" i="27" s="1"/>
  <c r="S45" i="27" s="1"/>
  <c r="U45" i="27" s="1"/>
  <c r="AQ45" i="27" s="1"/>
  <c r="AU45" i="27" s="1"/>
  <c r="N46" i="27"/>
  <c r="O46" i="27" s="1"/>
  <c r="P60" i="30"/>
  <c r="Q60" i="30" s="1"/>
  <c r="S60" i="30" s="1"/>
  <c r="U60" i="30" s="1"/>
  <c r="AQ60" i="30" s="1"/>
  <c r="AU60" i="30" s="1"/>
  <c r="O61" i="30"/>
  <c r="D125" i="21"/>
  <c r="E110" i="21"/>
  <c r="H109" i="21" s="1"/>
  <c r="I109" i="21" s="1"/>
  <c r="J109" i="21" s="1"/>
  <c r="P28" i="13"/>
  <c r="Q28" i="13" s="1"/>
  <c r="S28" i="13" s="1"/>
  <c r="U28" i="13" s="1"/>
  <c r="AQ28" i="13" s="1"/>
  <c r="AU28" i="13" s="1"/>
  <c r="O29" i="13"/>
  <c r="Q89" i="26"/>
  <c r="S89" i="26" s="1"/>
  <c r="U89" i="26" s="1"/>
  <c r="AJ89" i="26" s="1"/>
  <c r="AN89" i="26" s="1"/>
  <c r="O90" i="26"/>
  <c r="D144" i="28"/>
  <c r="E145" i="28" s="1"/>
  <c r="H144" i="28" s="1"/>
  <c r="I144" i="28" s="1"/>
  <c r="J144" i="28" s="1"/>
  <c r="E130" i="28"/>
  <c r="H129" i="28" s="1"/>
  <c r="I129" i="28" s="1"/>
  <c r="J129" i="28" s="1"/>
  <c r="P90" i="19"/>
  <c r="Q90" i="19" s="1"/>
  <c r="S90" i="19" s="1"/>
  <c r="U90" i="19" s="1"/>
  <c r="AJ90" i="19" s="1"/>
  <c r="AN90" i="19" s="1"/>
  <c r="O91" i="19"/>
  <c r="E128" i="17"/>
  <c r="H127" i="17" s="1"/>
  <c r="I127" i="17" s="1"/>
  <c r="J127" i="17" s="1"/>
  <c r="D142" i="17"/>
  <c r="E143" i="17" s="1"/>
  <c r="H142" i="17" s="1"/>
  <c r="I142" i="17" s="1"/>
  <c r="J142" i="17" s="1"/>
  <c r="E129" i="16"/>
  <c r="H128" i="16" s="1"/>
  <c r="I128" i="16" s="1"/>
  <c r="J128" i="16" s="1"/>
  <c r="D143" i="16"/>
  <c r="E144" i="16" s="1"/>
  <c r="H143" i="16" s="1"/>
  <c r="I143" i="16" s="1"/>
  <c r="J143" i="16" s="1"/>
  <c r="P91" i="22"/>
  <c r="Q91" i="22" s="1"/>
  <c r="S91" i="22" s="1"/>
  <c r="U91" i="22" s="1"/>
  <c r="AJ91" i="22" s="1"/>
  <c r="AN91" i="22" s="1"/>
  <c r="D127" i="5"/>
  <c r="E112" i="5"/>
  <c r="H111" i="5" s="1"/>
  <c r="I111" i="5" s="1"/>
  <c r="J111" i="5" s="1"/>
  <c r="Q121" i="31"/>
  <c r="S121" i="31" s="1"/>
  <c r="U121" i="31" s="1"/>
  <c r="AT121" i="31" s="1"/>
  <c r="O122" i="31"/>
  <c r="P61" i="5"/>
  <c r="Q61" i="5" s="1"/>
  <c r="S61" i="5" s="1"/>
  <c r="U61" i="5" s="1"/>
  <c r="AQ61" i="5" s="1"/>
  <c r="AU61" i="5" s="1"/>
  <c r="P30" i="16"/>
  <c r="Q30" i="16" s="1"/>
  <c r="S30" i="16" s="1"/>
  <c r="U30" i="16" s="1"/>
  <c r="AQ30" i="16" s="1"/>
  <c r="AU30" i="16" s="1"/>
  <c r="O31" i="16"/>
  <c r="D124" i="9"/>
  <c r="E109" i="9"/>
  <c r="H108" i="9" s="1"/>
  <c r="I108" i="9" s="1"/>
  <c r="J108" i="9" s="1"/>
  <c r="E129" i="19"/>
  <c r="H128" i="19" s="1"/>
  <c r="I128" i="19" s="1"/>
  <c r="J128" i="19" s="1"/>
  <c r="D143" i="19"/>
  <c r="E144" i="19" s="1"/>
  <c r="H143" i="19" s="1"/>
  <c r="I143" i="19" s="1"/>
  <c r="J143" i="19" s="1"/>
  <c r="P74" i="31"/>
  <c r="Q74" i="31" s="1"/>
  <c r="S74" i="31" s="1"/>
  <c r="U74" i="31" s="1"/>
  <c r="AQ74" i="31" s="1"/>
  <c r="AU74" i="31" s="1"/>
  <c r="O75" i="31"/>
  <c r="D139" i="30"/>
  <c r="E140" i="30" s="1"/>
  <c r="H139" i="30" s="1"/>
  <c r="I139" i="30" s="1"/>
  <c r="J139" i="30" s="1"/>
  <c r="E125" i="30"/>
  <c r="H124" i="30" s="1"/>
  <c r="I124" i="30" s="1"/>
  <c r="J124" i="30" s="1"/>
  <c r="P44" i="17"/>
  <c r="Q44" i="17" s="1"/>
  <c r="S44" i="17" s="1"/>
  <c r="U44" i="17" s="1"/>
  <c r="AQ44" i="17" s="1"/>
  <c r="AU44" i="17" s="1"/>
  <c r="O45" i="17"/>
  <c r="E117" i="20"/>
  <c r="H116" i="20" s="1"/>
  <c r="I116" i="20" s="1"/>
  <c r="J116" i="20" s="1"/>
  <c r="D132" i="20"/>
  <c r="D144" i="12"/>
  <c r="E145" i="12" s="1"/>
  <c r="H144" i="12" s="1"/>
  <c r="I144" i="12" s="1"/>
  <c r="J144" i="12" s="1"/>
  <c r="E130" i="12"/>
  <c r="H129" i="12" s="1"/>
  <c r="I129" i="12" s="1"/>
  <c r="J129" i="12" s="1"/>
  <c r="E125" i="13"/>
  <c r="H124" i="13" s="1"/>
  <c r="I124" i="13" s="1"/>
  <c r="J124" i="13" s="1"/>
  <c r="D139" i="13"/>
  <c r="E140" i="13" s="1"/>
  <c r="H139" i="13" s="1"/>
  <c r="I139" i="13" s="1"/>
  <c r="J139" i="13" s="1"/>
  <c r="P74" i="26"/>
  <c r="Q74" i="26" s="1"/>
  <c r="S74" i="26" s="1"/>
  <c r="U74" i="26" s="1"/>
  <c r="AQ74" i="26" s="1"/>
  <c r="AU74" i="26" s="1"/>
  <c r="O75" i="26"/>
  <c r="D129" i="19"/>
  <c r="E114" i="19"/>
  <c r="H113" i="19" s="1"/>
  <c r="I113" i="19" s="1"/>
  <c r="J113" i="19" s="1"/>
  <c r="E126" i="14"/>
  <c r="H125" i="14" s="1"/>
  <c r="I125" i="14" s="1"/>
  <c r="J125" i="14" s="1"/>
  <c r="D140" i="14"/>
  <c r="E141" i="14" s="1"/>
  <c r="H140" i="14" s="1"/>
  <c r="I140" i="14" s="1"/>
  <c r="J140" i="14" s="1"/>
  <c r="D139" i="27"/>
  <c r="E140" i="27" s="1"/>
  <c r="H139" i="27" s="1"/>
  <c r="I139" i="27" s="1"/>
  <c r="J139" i="27" s="1"/>
  <c r="E125" i="27"/>
  <c r="H124" i="27" s="1"/>
  <c r="I124" i="27" s="1"/>
  <c r="J124" i="27" s="1"/>
  <c r="E122" i="33"/>
  <c r="H121" i="33" s="1"/>
  <c r="I121" i="33" s="1"/>
  <c r="J121" i="33" s="1"/>
  <c r="P121" i="33" s="1"/>
  <c r="D136" i="33"/>
  <c r="E137" i="33" s="1"/>
  <c r="H136" i="33" s="1"/>
  <c r="I136" i="33" s="1"/>
  <c r="J136" i="33" s="1"/>
  <c r="P136" i="33" s="1"/>
  <c r="D142" i="29"/>
  <c r="E143" i="29" s="1"/>
  <c r="H142" i="29" s="1"/>
  <c r="I142" i="29" s="1"/>
  <c r="J142" i="29" s="1"/>
  <c r="E128" i="29"/>
  <c r="H127" i="29" s="1"/>
  <c r="I127" i="29" s="1"/>
  <c r="J127" i="29" s="1"/>
  <c r="AX121" i="9"/>
  <c r="BA121" i="9"/>
  <c r="P28" i="11"/>
  <c r="Q28" i="11" s="1"/>
  <c r="S28" i="11" s="1"/>
  <c r="U28" i="11" s="1"/>
  <c r="AQ28" i="11" s="1"/>
  <c r="AU28" i="11" s="1"/>
  <c r="D136" i="3"/>
  <c r="E137" i="3" s="1"/>
  <c r="H136" i="3" s="1"/>
  <c r="I136" i="3" s="1"/>
  <c r="J136" i="3" s="1"/>
  <c r="P136" i="3" s="1"/>
  <c r="E122" i="3"/>
  <c r="H121" i="3" s="1"/>
  <c r="I121" i="3" s="1"/>
  <c r="J121" i="3" s="1"/>
  <c r="P121" i="3" s="1"/>
  <c r="O63" i="6"/>
  <c r="E133" i="31"/>
  <c r="H132" i="31" s="1"/>
  <c r="I132" i="31" s="1"/>
  <c r="J132" i="31" s="1"/>
  <c r="D147" i="31"/>
  <c r="E148" i="31" s="1"/>
  <c r="H147" i="31" s="1"/>
  <c r="I147" i="31" s="1"/>
  <c r="J147" i="31" s="1"/>
  <c r="P75" i="22"/>
  <c r="Q75" i="22" s="1"/>
  <c r="S75" i="22" s="1"/>
  <c r="U75" i="22" s="1"/>
  <c r="AQ75" i="22" s="1"/>
  <c r="AU75" i="22" s="1"/>
  <c r="O76" i="22"/>
  <c r="P90" i="24"/>
  <c r="Q90" i="24" s="1"/>
  <c r="S90" i="24" s="1"/>
  <c r="U90" i="24" s="1"/>
  <c r="AJ90" i="24" s="1"/>
  <c r="AN90" i="24" s="1"/>
  <c r="Q105" i="19"/>
  <c r="S105" i="19" s="1"/>
  <c r="U105" i="19" s="1"/>
  <c r="AT105" i="19" s="1"/>
  <c r="AX105" i="19" s="1"/>
  <c r="O106" i="19"/>
  <c r="P90" i="21"/>
  <c r="Q90" i="21" s="1"/>
  <c r="S90" i="21" s="1"/>
  <c r="U90" i="21" s="1"/>
  <c r="AJ90" i="21" s="1"/>
  <c r="AN90" i="21" s="1"/>
  <c r="E125" i="23"/>
  <c r="H124" i="23" s="1"/>
  <c r="I124" i="23" s="1"/>
  <c r="J124" i="23" s="1"/>
  <c r="D139" i="23"/>
  <c r="E140" i="23" s="1"/>
  <c r="H139" i="23" s="1"/>
  <c r="I139" i="23" s="1"/>
  <c r="J139" i="23" s="1"/>
  <c r="E122" i="7"/>
  <c r="H121" i="7" s="1"/>
  <c r="I121" i="7" s="1"/>
  <c r="J121" i="7" s="1"/>
  <c r="P121" i="7" s="1"/>
  <c r="D136" i="7"/>
  <c r="E137" i="7" s="1"/>
  <c r="H136" i="7" s="1"/>
  <c r="I136" i="7" s="1"/>
  <c r="J136" i="7" s="1"/>
  <c r="P136" i="7" s="1"/>
  <c r="E115" i="15"/>
  <c r="H114" i="15" s="1"/>
  <c r="I114" i="15" s="1"/>
  <c r="J114" i="15" s="1"/>
  <c r="D130" i="15"/>
  <c r="D132" i="19"/>
  <c r="E117" i="19"/>
  <c r="H116" i="19" s="1"/>
  <c r="I116" i="19" s="1"/>
  <c r="J116" i="19" s="1"/>
  <c r="E106" i="4"/>
  <c r="H105" i="4" s="1"/>
  <c r="I105" i="4" s="1"/>
  <c r="J105" i="4" s="1"/>
  <c r="P105" i="4" s="1"/>
  <c r="D121" i="4"/>
  <c r="D124" i="18"/>
  <c r="E109" i="18"/>
  <c r="H108" i="18" s="1"/>
  <c r="I108" i="18" s="1"/>
  <c r="J108" i="18" s="1"/>
  <c r="E115" i="21"/>
  <c r="H114" i="21" s="1"/>
  <c r="I114" i="21" s="1"/>
  <c r="J114" i="21" s="1"/>
  <c r="D130" i="21"/>
  <c r="D132" i="21"/>
  <c r="E117" i="21"/>
  <c r="H116" i="21" s="1"/>
  <c r="I116" i="21" s="1"/>
  <c r="J116" i="21" s="1"/>
  <c r="E122" i="19"/>
  <c r="H121" i="19" s="1"/>
  <c r="I121" i="19" s="1"/>
  <c r="J121" i="19" s="1"/>
  <c r="P121" i="19" s="1"/>
  <c r="D136" i="19"/>
  <c r="E137" i="19" s="1"/>
  <c r="H136" i="19" s="1"/>
  <c r="I136" i="19" s="1"/>
  <c r="J136" i="19" s="1"/>
  <c r="P136" i="19" s="1"/>
  <c r="O44" i="16"/>
  <c r="D138" i="26"/>
  <c r="E139" i="26" s="1"/>
  <c r="H138" i="26" s="1"/>
  <c r="I138" i="26" s="1"/>
  <c r="J138" i="26" s="1"/>
  <c r="E124" i="26"/>
  <c r="H123" i="26" s="1"/>
  <c r="I123" i="26" s="1"/>
  <c r="J123" i="26" s="1"/>
  <c r="O108" i="1"/>
  <c r="E107" i="23"/>
  <c r="H106" i="23" s="1"/>
  <c r="I106" i="23" s="1"/>
  <c r="J106" i="23" s="1"/>
  <c r="D122" i="23"/>
  <c r="N77" i="2"/>
  <c r="O77" i="2" s="1"/>
  <c r="N30" i="31"/>
  <c r="O30" i="31" s="1"/>
  <c r="E126" i="11"/>
  <c r="H125" i="11" s="1"/>
  <c r="I125" i="11" s="1"/>
  <c r="J125" i="11" s="1"/>
  <c r="D140" i="11"/>
  <c r="E141" i="11" s="1"/>
  <c r="H140" i="11" s="1"/>
  <c r="I140" i="11" s="1"/>
  <c r="J140" i="11" s="1"/>
  <c r="D144" i="17"/>
  <c r="E145" i="17" s="1"/>
  <c r="H144" i="17" s="1"/>
  <c r="I144" i="17" s="1"/>
  <c r="J144" i="17" s="1"/>
  <c r="E130" i="17"/>
  <c r="H129" i="17" s="1"/>
  <c r="I129" i="17" s="1"/>
  <c r="J129" i="17" s="1"/>
  <c r="Q136" i="31"/>
  <c r="S136" i="31" s="1"/>
  <c r="U136" i="31" s="1"/>
  <c r="AT136" i="31" s="1"/>
  <c r="AX136" i="31" s="1"/>
  <c r="O137" i="31"/>
  <c r="D145" i="2"/>
  <c r="E146" i="2" s="1"/>
  <c r="H145" i="2" s="1"/>
  <c r="I145" i="2" s="1"/>
  <c r="J145" i="2" s="1"/>
  <c r="E131" i="2"/>
  <c r="H130" i="2" s="1"/>
  <c r="I130" i="2" s="1"/>
  <c r="J130" i="2" s="1"/>
  <c r="D142" i="16"/>
  <c r="E143" i="16" s="1"/>
  <c r="H142" i="16" s="1"/>
  <c r="I142" i="16" s="1"/>
  <c r="J142" i="16" s="1"/>
  <c r="E128" i="16"/>
  <c r="H127" i="16" s="1"/>
  <c r="I127" i="16" s="1"/>
  <c r="J127" i="16" s="1"/>
  <c r="O61" i="33"/>
  <c r="O28" i="15"/>
  <c r="E128" i="23"/>
  <c r="H127" i="23" s="1"/>
  <c r="I127" i="23" s="1"/>
  <c r="J127" i="23" s="1"/>
  <c r="D142" i="23"/>
  <c r="E143" i="23" s="1"/>
  <c r="H142" i="23" s="1"/>
  <c r="I142" i="23" s="1"/>
  <c r="J142" i="23" s="1"/>
  <c r="O44" i="24"/>
  <c r="D126" i="18"/>
  <c r="E111" i="18"/>
  <c r="H110" i="18" s="1"/>
  <c r="I110" i="18" s="1"/>
  <c r="J110" i="18" s="1"/>
  <c r="O75" i="3"/>
  <c r="E115" i="10"/>
  <c r="H114" i="10" s="1"/>
  <c r="I114" i="10" s="1"/>
  <c r="J114" i="10" s="1"/>
  <c r="D130" i="10"/>
  <c r="P28" i="28"/>
  <c r="Q28" i="28" s="1"/>
  <c r="S28" i="28" s="1"/>
  <c r="U28" i="28" s="1"/>
  <c r="AQ28" i="28" s="1"/>
  <c r="AU28" i="28" s="1"/>
  <c r="O29" i="28"/>
  <c r="D142" i="14"/>
  <c r="E143" i="14" s="1"/>
  <c r="H142" i="14" s="1"/>
  <c r="I142" i="14" s="1"/>
  <c r="J142" i="14" s="1"/>
  <c r="E128" i="14"/>
  <c r="H127" i="14" s="1"/>
  <c r="I127" i="14" s="1"/>
  <c r="J127" i="14" s="1"/>
  <c r="O124" i="25"/>
  <c r="P74" i="6"/>
  <c r="Q74" i="6" s="1"/>
  <c r="S74" i="6" s="1"/>
  <c r="U74" i="6" s="1"/>
  <c r="AQ74" i="6" s="1"/>
  <c r="AU74" i="6" s="1"/>
  <c r="O75" i="6"/>
  <c r="D132" i="5"/>
  <c r="E117" i="5"/>
  <c r="H116" i="5" s="1"/>
  <c r="I116" i="5" s="1"/>
  <c r="J116" i="5" s="1"/>
  <c r="D131" i="17"/>
  <c r="E116" i="17"/>
  <c r="H115" i="17" s="1"/>
  <c r="I115" i="17" s="1"/>
  <c r="J115" i="17" s="1"/>
  <c r="E115" i="26"/>
  <c r="H114" i="26" s="1"/>
  <c r="I114" i="26" s="1"/>
  <c r="J114" i="26" s="1"/>
  <c r="D130" i="26"/>
  <c r="E127" i="3"/>
  <c r="H126" i="3" s="1"/>
  <c r="I126" i="3" s="1"/>
  <c r="J126" i="3" s="1"/>
  <c r="D141" i="3"/>
  <c r="E142" i="3" s="1"/>
  <c r="H141" i="3" s="1"/>
  <c r="I141" i="3" s="1"/>
  <c r="J141" i="3" s="1"/>
  <c r="D131" i="4"/>
  <c r="E116" i="4"/>
  <c r="H115" i="4" s="1"/>
  <c r="I115" i="4" s="1"/>
  <c r="J115" i="4" s="1"/>
  <c r="Q105" i="33"/>
  <c r="S105" i="33" s="1"/>
  <c r="U105" i="33" s="1"/>
  <c r="AT105" i="33" s="1"/>
  <c r="AX105" i="33" s="1"/>
  <c r="O106" i="33"/>
  <c r="D143" i="4"/>
  <c r="E144" i="4" s="1"/>
  <c r="H143" i="4" s="1"/>
  <c r="I143" i="4" s="1"/>
  <c r="J143" i="4" s="1"/>
  <c r="E129" i="4"/>
  <c r="H128" i="4" s="1"/>
  <c r="I128" i="4" s="1"/>
  <c r="J128" i="4" s="1"/>
  <c r="D125" i="33"/>
  <c r="E110" i="33"/>
  <c r="H109" i="33" s="1"/>
  <c r="I109" i="33" s="1"/>
  <c r="J109" i="33" s="1"/>
  <c r="O28" i="2"/>
  <c r="O91" i="2"/>
  <c r="E131" i="17"/>
  <c r="H130" i="17" s="1"/>
  <c r="I130" i="17" s="1"/>
  <c r="J130" i="17" s="1"/>
  <c r="D145" i="17"/>
  <c r="E146" i="17" s="1"/>
  <c r="H145" i="17" s="1"/>
  <c r="I145" i="17" s="1"/>
  <c r="J145" i="17" s="1"/>
  <c r="E115" i="18"/>
  <c r="H114" i="18" s="1"/>
  <c r="I114" i="18" s="1"/>
  <c r="J114" i="18" s="1"/>
  <c r="D130" i="18"/>
  <c r="E125" i="4"/>
  <c r="H124" i="4" s="1"/>
  <c r="I124" i="4" s="1"/>
  <c r="J124" i="4" s="1"/>
  <c r="D139" i="4"/>
  <c r="E140" i="4" s="1"/>
  <c r="H139" i="4" s="1"/>
  <c r="I139" i="4" s="1"/>
  <c r="J139" i="4" s="1"/>
  <c r="P76" i="34" l="1"/>
  <c r="Q76" i="34" s="1"/>
  <c r="S76" i="34" s="1"/>
  <c r="U76" i="34" s="1"/>
  <c r="AQ76" i="34" s="1"/>
  <c r="AU76" i="34" s="1"/>
  <c r="N77" i="34"/>
  <c r="O77" i="34"/>
  <c r="AX121" i="34"/>
  <c r="BA121" i="34"/>
  <c r="P137" i="34"/>
  <c r="Q137" i="34" s="1"/>
  <c r="S137" i="34" s="1"/>
  <c r="U137" i="34" s="1"/>
  <c r="AT137" i="34" s="1"/>
  <c r="AX137" i="34" s="1"/>
  <c r="O138" i="34"/>
  <c r="O92" i="34"/>
  <c r="P107" i="34"/>
  <c r="Q107" i="34" s="1"/>
  <c r="S107" i="34" s="1"/>
  <c r="U107" i="34" s="1"/>
  <c r="AT107" i="34" s="1"/>
  <c r="AX107" i="34" s="1"/>
  <c r="O108" i="34"/>
  <c r="O64" i="34"/>
  <c r="P31" i="34"/>
  <c r="Q31" i="34" s="1"/>
  <c r="S31" i="34" s="1"/>
  <c r="U31" i="34" s="1"/>
  <c r="AQ31" i="34" s="1"/>
  <c r="AU31" i="34" s="1"/>
  <c r="O32" i="34"/>
  <c r="P46" i="34"/>
  <c r="Q46" i="34" s="1"/>
  <c r="S46" i="34" s="1"/>
  <c r="U46" i="34" s="1"/>
  <c r="AQ46" i="34" s="1"/>
  <c r="AU46" i="34" s="1"/>
  <c r="O47" i="34"/>
  <c r="P122" i="34"/>
  <c r="Q122" i="34" s="1"/>
  <c r="S122" i="34" s="1"/>
  <c r="U122" i="34" s="1"/>
  <c r="AT122" i="34" s="1"/>
  <c r="O123" i="34"/>
  <c r="P46" i="21"/>
  <c r="Q46" i="21" s="1"/>
  <c r="S46" i="21" s="1"/>
  <c r="U46" i="21" s="1"/>
  <c r="AQ46" i="21" s="1"/>
  <c r="AU46" i="21" s="1"/>
  <c r="O47" i="21"/>
  <c r="P30" i="6"/>
  <c r="Q30" i="6" s="1"/>
  <c r="S30" i="6" s="1"/>
  <c r="U30" i="6" s="1"/>
  <c r="AQ30" i="6" s="1"/>
  <c r="AU30" i="6" s="1"/>
  <c r="Q106" i="22"/>
  <c r="S106" i="22" s="1"/>
  <c r="U106" i="22" s="1"/>
  <c r="AT106" i="22" s="1"/>
  <c r="AX106" i="22" s="1"/>
  <c r="O107" i="22"/>
  <c r="P46" i="27"/>
  <c r="Q46" i="27" s="1"/>
  <c r="S46" i="27" s="1"/>
  <c r="U46" i="27" s="1"/>
  <c r="AQ46" i="27" s="1"/>
  <c r="AU46" i="27" s="1"/>
  <c r="P62" i="31"/>
  <c r="Q62" i="31" s="1"/>
  <c r="S62" i="31" s="1"/>
  <c r="U62" i="31" s="1"/>
  <c r="AQ62" i="31" s="1"/>
  <c r="AU62" i="31" s="1"/>
  <c r="O63" i="31"/>
  <c r="N62" i="22"/>
  <c r="P61" i="22"/>
  <c r="Q61" i="22" s="1"/>
  <c r="S61" i="22" s="1"/>
  <c r="U61" i="22" s="1"/>
  <c r="AQ61" i="22" s="1"/>
  <c r="AU61" i="22" s="1"/>
  <c r="D145" i="10"/>
  <c r="E146" i="10" s="1"/>
  <c r="H145" i="10" s="1"/>
  <c r="I145" i="10" s="1"/>
  <c r="J145" i="10" s="1"/>
  <c r="E131" i="10"/>
  <c r="H130" i="10" s="1"/>
  <c r="I130" i="10" s="1"/>
  <c r="J130" i="10" s="1"/>
  <c r="Q121" i="7"/>
  <c r="S121" i="7" s="1"/>
  <c r="U121" i="7" s="1"/>
  <c r="AT121" i="7" s="1"/>
  <c r="O122" i="7"/>
  <c r="P75" i="26"/>
  <c r="Q75" i="26" s="1"/>
  <c r="S75" i="26" s="1"/>
  <c r="U75" i="26" s="1"/>
  <c r="AQ75" i="26" s="1"/>
  <c r="AU75" i="26" s="1"/>
  <c r="O76" i="26"/>
  <c r="P61" i="30"/>
  <c r="Q61" i="30" s="1"/>
  <c r="S61" i="30" s="1"/>
  <c r="U61" i="30" s="1"/>
  <c r="AQ61" i="30" s="1"/>
  <c r="AU61" i="30" s="1"/>
  <c r="Q136" i="23"/>
  <c r="S136" i="23" s="1"/>
  <c r="U136" i="23" s="1"/>
  <c r="AT136" i="23" s="1"/>
  <c r="AX136" i="23" s="1"/>
  <c r="O137" i="23"/>
  <c r="P44" i="6"/>
  <c r="Q44" i="6" s="1"/>
  <c r="S44" i="6" s="1"/>
  <c r="U44" i="6" s="1"/>
  <c r="AQ44" i="6" s="1"/>
  <c r="AU44" i="6" s="1"/>
  <c r="O45" i="6"/>
  <c r="D147" i="21"/>
  <c r="E148" i="21" s="1"/>
  <c r="H147" i="21" s="1"/>
  <c r="I147" i="21" s="1"/>
  <c r="J147" i="21" s="1"/>
  <c r="E133" i="21"/>
  <c r="H132" i="21" s="1"/>
  <c r="I132" i="21" s="1"/>
  <c r="J132" i="21" s="1"/>
  <c r="Q136" i="3"/>
  <c r="S136" i="3" s="1"/>
  <c r="U136" i="3" s="1"/>
  <c r="AT136" i="3" s="1"/>
  <c r="AX136" i="3" s="1"/>
  <c r="O137" i="3"/>
  <c r="N46" i="33"/>
  <c r="O45" i="3"/>
  <c r="D145" i="31"/>
  <c r="E146" i="31" s="1"/>
  <c r="H145" i="31" s="1"/>
  <c r="I145" i="31" s="1"/>
  <c r="J145" i="31" s="1"/>
  <c r="E131" i="31"/>
  <c r="H130" i="31" s="1"/>
  <c r="I130" i="31" s="1"/>
  <c r="J130" i="31" s="1"/>
  <c r="N140" i="25"/>
  <c r="Q121" i="23"/>
  <c r="S121" i="23" s="1"/>
  <c r="U121" i="23" s="1"/>
  <c r="AT121" i="23" s="1"/>
  <c r="O122" i="23"/>
  <c r="O45" i="13"/>
  <c r="D137" i="12"/>
  <c r="E138" i="12" s="1"/>
  <c r="H137" i="12" s="1"/>
  <c r="I137" i="12" s="1"/>
  <c r="J137" i="12" s="1"/>
  <c r="E123" i="12"/>
  <c r="H122" i="12" s="1"/>
  <c r="I122" i="12" s="1"/>
  <c r="J122" i="12" s="1"/>
  <c r="O28" i="26"/>
  <c r="P90" i="20"/>
  <c r="Q90" i="20" s="1"/>
  <c r="S90" i="20" s="1"/>
  <c r="U90" i="20" s="1"/>
  <c r="AJ90" i="20" s="1"/>
  <c r="AN90" i="20" s="1"/>
  <c r="O91" i="20"/>
  <c r="D145" i="9"/>
  <c r="E146" i="9" s="1"/>
  <c r="H145" i="9" s="1"/>
  <c r="I145" i="9" s="1"/>
  <c r="J145" i="9" s="1"/>
  <c r="E131" i="9"/>
  <c r="H130" i="9" s="1"/>
  <c r="I130" i="9" s="1"/>
  <c r="J130" i="9" s="1"/>
  <c r="P31" i="8"/>
  <c r="Q31" i="8" s="1"/>
  <c r="S31" i="8" s="1"/>
  <c r="U31" i="8" s="1"/>
  <c r="AQ31" i="8" s="1"/>
  <c r="AU31" i="8" s="1"/>
  <c r="O32" i="8"/>
  <c r="Q121" i="13"/>
  <c r="S121" i="13" s="1"/>
  <c r="U121" i="13" s="1"/>
  <c r="AT121" i="13" s="1"/>
  <c r="O122" i="13"/>
  <c r="N46" i="31"/>
  <c r="P45" i="31"/>
  <c r="Q45" i="31" s="1"/>
  <c r="S45" i="31" s="1"/>
  <c r="U45" i="31" s="1"/>
  <c r="AQ45" i="31" s="1"/>
  <c r="AU45" i="31" s="1"/>
  <c r="O46" i="31"/>
  <c r="D142" i="22"/>
  <c r="E143" i="22" s="1"/>
  <c r="H142" i="22" s="1"/>
  <c r="I142" i="22" s="1"/>
  <c r="J142" i="22" s="1"/>
  <c r="E128" i="22"/>
  <c r="H127" i="22" s="1"/>
  <c r="I127" i="22" s="1"/>
  <c r="J127" i="22" s="1"/>
  <c r="O29" i="1"/>
  <c r="P107" i="25"/>
  <c r="Q107" i="25" s="1"/>
  <c r="S107" i="25" s="1"/>
  <c r="U107" i="25" s="1"/>
  <c r="AT107" i="25" s="1"/>
  <c r="AX107" i="25" s="1"/>
  <c r="O91" i="5"/>
  <c r="O45" i="4"/>
  <c r="P76" i="18"/>
  <c r="Q76" i="18" s="1"/>
  <c r="S76" i="18" s="1"/>
  <c r="U76" i="18" s="1"/>
  <c r="AQ76" i="18" s="1"/>
  <c r="AU76" i="18" s="1"/>
  <c r="N77" i="18"/>
  <c r="O77" i="18"/>
  <c r="D144" i="14"/>
  <c r="E145" i="14" s="1"/>
  <c r="H144" i="14" s="1"/>
  <c r="I144" i="14" s="1"/>
  <c r="J144" i="14" s="1"/>
  <c r="E130" i="14"/>
  <c r="H129" i="14" s="1"/>
  <c r="I129" i="14" s="1"/>
  <c r="J129" i="14" s="1"/>
  <c r="D136" i="30"/>
  <c r="E137" i="30" s="1"/>
  <c r="H136" i="30" s="1"/>
  <c r="I136" i="30" s="1"/>
  <c r="J136" i="30" s="1"/>
  <c r="P136" i="30" s="1"/>
  <c r="E122" i="30"/>
  <c r="H121" i="30" s="1"/>
  <c r="I121" i="30" s="1"/>
  <c r="J121" i="30" s="1"/>
  <c r="P121" i="30" s="1"/>
  <c r="N125" i="1"/>
  <c r="P124" i="1"/>
  <c r="Q124" i="1" s="1"/>
  <c r="S124" i="1" s="1"/>
  <c r="U124" i="1" s="1"/>
  <c r="AT124" i="1" s="1"/>
  <c r="Q121" i="3"/>
  <c r="S121" i="3" s="1"/>
  <c r="U121" i="3" s="1"/>
  <c r="AT121" i="3" s="1"/>
  <c r="O122" i="3"/>
  <c r="D145" i="18"/>
  <c r="E146" i="18" s="1"/>
  <c r="H145" i="18" s="1"/>
  <c r="I145" i="18" s="1"/>
  <c r="J145" i="18" s="1"/>
  <c r="E131" i="18"/>
  <c r="H130" i="18" s="1"/>
  <c r="I130" i="18" s="1"/>
  <c r="J130" i="18" s="1"/>
  <c r="D145" i="26"/>
  <c r="E146" i="26" s="1"/>
  <c r="H145" i="26" s="1"/>
  <c r="I145" i="26" s="1"/>
  <c r="J145" i="26" s="1"/>
  <c r="E131" i="26"/>
  <c r="H130" i="26" s="1"/>
  <c r="I130" i="26" s="1"/>
  <c r="J130" i="26" s="1"/>
  <c r="P75" i="3"/>
  <c r="Q75" i="3" s="1"/>
  <c r="S75" i="3" s="1"/>
  <c r="U75" i="3" s="1"/>
  <c r="AQ75" i="3" s="1"/>
  <c r="AU75" i="3" s="1"/>
  <c r="O76" i="3"/>
  <c r="O29" i="11"/>
  <c r="D143" i="21"/>
  <c r="E144" i="21" s="1"/>
  <c r="H143" i="21" s="1"/>
  <c r="I143" i="21" s="1"/>
  <c r="J143" i="21" s="1"/>
  <c r="E129" i="21"/>
  <c r="H128" i="21" s="1"/>
  <c r="I128" i="21" s="1"/>
  <c r="J128" i="21" s="1"/>
  <c r="D138" i="28"/>
  <c r="E139" i="28" s="1"/>
  <c r="H138" i="28" s="1"/>
  <c r="I138" i="28" s="1"/>
  <c r="J138" i="28" s="1"/>
  <c r="E124" i="28"/>
  <c r="H123" i="28" s="1"/>
  <c r="I123" i="28" s="1"/>
  <c r="J123" i="28" s="1"/>
  <c r="P90" i="17"/>
  <c r="Q90" i="17" s="1"/>
  <c r="S90" i="17" s="1"/>
  <c r="U90" i="17" s="1"/>
  <c r="AJ90" i="17" s="1"/>
  <c r="AN90" i="17" s="1"/>
  <c r="O91" i="17"/>
  <c r="O75" i="29"/>
  <c r="Q136" i="13"/>
  <c r="S136" i="13" s="1"/>
  <c r="U136" i="13" s="1"/>
  <c r="AT136" i="13" s="1"/>
  <c r="AX136" i="13" s="1"/>
  <c r="O137" i="13"/>
  <c r="E125" i="26"/>
  <c r="H124" i="26" s="1"/>
  <c r="I124" i="26" s="1"/>
  <c r="J124" i="26" s="1"/>
  <c r="D139" i="26"/>
  <c r="E140" i="26" s="1"/>
  <c r="H139" i="26" s="1"/>
  <c r="I139" i="26" s="1"/>
  <c r="J139" i="26" s="1"/>
  <c r="O75" i="15"/>
  <c r="D140" i="16"/>
  <c r="E141" i="16" s="1"/>
  <c r="H140" i="16" s="1"/>
  <c r="I140" i="16" s="1"/>
  <c r="J140" i="16" s="1"/>
  <c r="E126" i="16"/>
  <c r="H125" i="16" s="1"/>
  <c r="I125" i="16" s="1"/>
  <c r="J125" i="16" s="1"/>
  <c r="O60" i="25"/>
  <c r="P29" i="10"/>
  <c r="Q29" i="10" s="1"/>
  <c r="S29" i="10" s="1"/>
  <c r="U29" i="10" s="1"/>
  <c r="AQ29" i="10" s="1"/>
  <c r="AU29" i="10" s="1"/>
  <c r="P61" i="29"/>
  <c r="Q61" i="29" s="1"/>
  <c r="S61" i="29" s="1"/>
  <c r="U61" i="29" s="1"/>
  <c r="AQ61" i="29" s="1"/>
  <c r="AU61" i="29" s="1"/>
  <c r="E125" i="11"/>
  <c r="H124" i="11" s="1"/>
  <c r="I124" i="11" s="1"/>
  <c r="J124" i="11" s="1"/>
  <c r="D139" i="11"/>
  <c r="E140" i="11" s="1"/>
  <c r="H139" i="11" s="1"/>
  <c r="I139" i="11" s="1"/>
  <c r="J139" i="11" s="1"/>
  <c r="O61" i="18"/>
  <c r="O75" i="4"/>
  <c r="E126" i="10"/>
  <c r="H125" i="10" s="1"/>
  <c r="I125" i="10" s="1"/>
  <c r="J125" i="10" s="1"/>
  <c r="D140" i="10"/>
  <c r="E141" i="10" s="1"/>
  <c r="H140" i="10" s="1"/>
  <c r="I140" i="10" s="1"/>
  <c r="J140" i="10" s="1"/>
  <c r="P106" i="29"/>
  <c r="Q106" i="29" s="1"/>
  <c r="S106" i="29" s="1"/>
  <c r="U106" i="29" s="1"/>
  <c r="AT106" i="29" s="1"/>
  <c r="AX106" i="29" s="1"/>
  <c r="O107" i="29"/>
  <c r="P29" i="7"/>
  <c r="Q29" i="7" s="1"/>
  <c r="S29" i="7" s="1"/>
  <c r="U29" i="7" s="1"/>
  <c r="AQ29" i="7" s="1"/>
  <c r="AU29" i="7" s="1"/>
  <c r="P75" i="19"/>
  <c r="Q75" i="19" s="1"/>
  <c r="S75" i="19" s="1"/>
  <c r="U75" i="19" s="1"/>
  <c r="AQ75" i="19" s="1"/>
  <c r="AU75" i="19" s="1"/>
  <c r="O76" i="19"/>
  <c r="P60" i="17"/>
  <c r="Q60" i="17" s="1"/>
  <c r="S60" i="17" s="1"/>
  <c r="U60" i="17" s="1"/>
  <c r="AQ60" i="17" s="1"/>
  <c r="AU60" i="17" s="1"/>
  <c r="O61" i="17"/>
  <c r="D141" i="18"/>
  <c r="E142" i="18" s="1"/>
  <c r="H141" i="18" s="1"/>
  <c r="I141" i="18" s="1"/>
  <c r="J141" i="18" s="1"/>
  <c r="E127" i="18"/>
  <c r="H126" i="18" s="1"/>
  <c r="I126" i="18" s="1"/>
  <c r="J126" i="18" s="1"/>
  <c r="O91" i="21"/>
  <c r="O91" i="6"/>
  <c r="O29" i="21"/>
  <c r="N46" i="1"/>
  <c r="O46" i="1" s="1"/>
  <c r="O91" i="3"/>
  <c r="Q105" i="20"/>
  <c r="S105" i="20" s="1"/>
  <c r="U105" i="20" s="1"/>
  <c r="AT105" i="20" s="1"/>
  <c r="AX105" i="20" s="1"/>
  <c r="O106" i="20"/>
  <c r="D137" i="10"/>
  <c r="E138" i="10" s="1"/>
  <c r="H137" i="10" s="1"/>
  <c r="I137" i="10" s="1"/>
  <c r="J137" i="10" s="1"/>
  <c r="E123" i="10"/>
  <c r="H122" i="10" s="1"/>
  <c r="I122" i="10" s="1"/>
  <c r="J122" i="10" s="1"/>
  <c r="D141" i="20"/>
  <c r="E142" i="20" s="1"/>
  <c r="H141" i="20" s="1"/>
  <c r="I141" i="20" s="1"/>
  <c r="J141" i="20" s="1"/>
  <c r="E127" i="20"/>
  <c r="H126" i="20" s="1"/>
  <c r="I126" i="20" s="1"/>
  <c r="J126" i="20" s="1"/>
  <c r="O28" i="19"/>
  <c r="O107" i="6"/>
  <c r="D138" i="33"/>
  <c r="E139" i="33" s="1"/>
  <c r="H138" i="33" s="1"/>
  <c r="I138" i="33" s="1"/>
  <c r="J138" i="33" s="1"/>
  <c r="E124" i="33"/>
  <c r="H123" i="33" s="1"/>
  <c r="I123" i="33" s="1"/>
  <c r="J123" i="33" s="1"/>
  <c r="P91" i="8"/>
  <c r="Q91" i="8" s="1"/>
  <c r="S91" i="8" s="1"/>
  <c r="U91" i="8" s="1"/>
  <c r="AJ91" i="8" s="1"/>
  <c r="AN91" i="8" s="1"/>
  <c r="D144" i="27"/>
  <c r="E145" i="27" s="1"/>
  <c r="H144" i="27" s="1"/>
  <c r="I144" i="27" s="1"/>
  <c r="J144" i="27" s="1"/>
  <c r="E130" i="27"/>
  <c r="H129" i="27" s="1"/>
  <c r="I129" i="27" s="1"/>
  <c r="J129" i="27" s="1"/>
  <c r="O61" i="9"/>
  <c r="BA123" i="1"/>
  <c r="AX123" i="1"/>
  <c r="E133" i="9"/>
  <c r="H132" i="9" s="1"/>
  <c r="I132" i="9" s="1"/>
  <c r="J132" i="9" s="1"/>
  <c r="D147" i="9"/>
  <c r="E148" i="9" s="1"/>
  <c r="H147" i="9" s="1"/>
  <c r="I147" i="9" s="1"/>
  <c r="J147" i="9" s="1"/>
  <c r="P60" i="16"/>
  <c r="Q60" i="16" s="1"/>
  <c r="S60" i="16" s="1"/>
  <c r="U60" i="16" s="1"/>
  <c r="AQ60" i="16" s="1"/>
  <c r="AU60" i="16" s="1"/>
  <c r="Q121" i="12"/>
  <c r="S121" i="12" s="1"/>
  <c r="U121" i="12" s="1"/>
  <c r="AT121" i="12" s="1"/>
  <c r="O122" i="12"/>
  <c r="E129" i="23"/>
  <c r="H128" i="23" s="1"/>
  <c r="I128" i="23" s="1"/>
  <c r="J128" i="23" s="1"/>
  <c r="D143" i="23"/>
  <c r="E144" i="23" s="1"/>
  <c r="H143" i="23" s="1"/>
  <c r="I143" i="23" s="1"/>
  <c r="J143" i="23" s="1"/>
  <c r="O61" i="11"/>
  <c r="O91" i="12"/>
  <c r="Q121" i="28"/>
  <c r="S121" i="28" s="1"/>
  <c r="U121" i="28" s="1"/>
  <c r="AT121" i="28" s="1"/>
  <c r="O122" i="28"/>
  <c r="O61" i="26"/>
  <c r="P107" i="31"/>
  <c r="Q107" i="31" s="1"/>
  <c r="S107" i="31" s="1"/>
  <c r="U107" i="31" s="1"/>
  <c r="AT107" i="31" s="1"/>
  <c r="AX107" i="31" s="1"/>
  <c r="O108" i="31"/>
  <c r="O63" i="7"/>
  <c r="D145" i="21"/>
  <c r="E146" i="21" s="1"/>
  <c r="H145" i="21" s="1"/>
  <c r="I145" i="21" s="1"/>
  <c r="J145" i="21" s="1"/>
  <c r="E131" i="21"/>
  <c r="H130" i="21" s="1"/>
  <c r="I130" i="21" s="1"/>
  <c r="J130" i="21" s="1"/>
  <c r="P46" i="28"/>
  <c r="Q46" i="28" s="1"/>
  <c r="S46" i="28" s="1"/>
  <c r="U46" i="28" s="1"/>
  <c r="AQ46" i="28" s="1"/>
  <c r="AU46" i="28" s="1"/>
  <c r="P91" i="2"/>
  <c r="Q91" i="2" s="1"/>
  <c r="S91" i="2" s="1"/>
  <c r="U91" i="2" s="1"/>
  <c r="AJ91" i="2" s="1"/>
  <c r="AN91" i="2" s="1"/>
  <c r="P77" i="2"/>
  <c r="Q77" i="2" s="1"/>
  <c r="S77" i="2" s="1"/>
  <c r="U77" i="2" s="1"/>
  <c r="AQ77" i="2" s="1"/>
  <c r="AU77" i="2" s="1"/>
  <c r="P106" i="19"/>
  <c r="Q106" i="19" s="1"/>
  <c r="S106" i="19" s="1"/>
  <c r="U106" i="19" s="1"/>
  <c r="AT106" i="19" s="1"/>
  <c r="AX106" i="19" s="1"/>
  <c r="O107" i="19"/>
  <c r="P91" i="19"/>
  <c r="Q91" i="19" s="1"/>
  <c r="S91" i="19" s="1"/>
  <c r="U91" i="19" s="1"/>
  <c r="AJ91" i="19" s="1"/>
  <c r="AN91" i="19" s="1"/>
  <c r="P61" i="19"/>
  <c r="Q61" i="19" s="1"/>
  <c r="S61" i="19" s="1"/>
  <c r="U61" i="19" s="1"/>
  <c r="AQ61" i="19" s="1"/>
  <c r="AU61" i="19" s="1"/>
  <c r="P75" i="11"/>
  <c r="Q75" i="11" s="1"/>
  <c r="S75" i="11" s="1"/>
  <c r="U75" i="11" s="1"/>
  <c r="AQ75" i="11" s="1"/>
  <c r="AU75" i="11" s="1"/>
  <c r="O76" i="11"/>
  <c r="BA121" i="8"/>
  <c r="AX121" i="8"/>
  <c r="D143" i="15"/>
  <c r="E144" i="15" s="1"/>
  <c r="H143" i="15" s="1"/>
  <c r="I143" i="15" s="1"/>
  <c r="J143" i="15" s="1"/>
  <c r="E129" i="15"/>
  <c r="H128" i="15" s="1"/>
  <c r="I128" i="15" s="1"/>
  <c r="J128" i="15" s="1"/>
  <c r="E126" i="29"/>
  <c r="H125" i="29" s="1"/>
  <c r="I125" i="29" s="1"/>
  <c r="J125" i="29" s="1"/>
  <c r="D140" i="29"/>
  <c r="E141" i="29" s="1"/>
  <c r="H140" i="29" s="1"/>
  <c r="I140" i="29" s="1"/>
  <c r="J140" i="29" s="1"/>
  <c r="O45" i="9"/>
  <c r="N77" i="9"/>
  <c r="P76" i="9"/>
  <c r="Q76" i="9" s="1"/>
  <c r="S76" i="9" s="1"/>
  <c r="U76" i="9" s="1"/>
  <c r="AQ76" i="9" s="1"/>
  <c r="AU76" i="9" s="1"/>
  <c r="O77" i="9"/>
  <c r="E122" i="11"/>
  <c r="H121" i="11" s="1"/>
  <c r="I121" i="11" s="1"/>
  <c r="J121" i="11" s="1"/>
  <c r="P121" i="11" s="1"/>
  <c r="D136" i="11"/>
  <c r="E137" i="11" s="1"/>
  <c r="H136" i="11" s="1"/>
  <c r="I136" i="11" s="1"/>
  <c r="J136" i="11" s="1"/>
  <c r="P136" i="11" s="1"/>
  <c r="Q105" i="14"/>
  <c r="S105" i="14" s="1"/>
  <c r="U105" i="14" s="1"/>
  <c r="AT105" i="14" s="1"/>
  <c r="AX105" i="14" s="1"/>
  <c r="O106" i="14"/>
  <c r="P106" i="28"/>
  <c r="Q106" i="28" s="1"/>
  <c r="S106" i="28" s="1"/>
  <c r="U106" i="28" s="1"/>
  <c r="AT106" i="28" s="1"/>
  <c r="AX106" i="28" s="1"/>
  <c r="O45" i="14"/>
  <c r="O44" i="8"/>
  <c r="P123" i="2"/>
  <c r="Q123" i="2" s="1"/>
  <c r="S123" i="2" s="1"/>
  <c r="U123" i="2" s="1"/>
  <c r="AT123" i="2" s="1"/>
  <c r="O124" i="2"/>
  <c r="P75" i="30"/>
  <c r="Q75" i="30" s="1"/>
  <c r="S75" i="30" s="1"/>
  <c r="U75" i="30" s="1"/>
  <c r="AQ75" i="30" s="1"/>
  <c r="AU75" i="30" s="1"/>
  <c r="P137" i="8"/>
  <c r="Q137" i="8" s="1"/>
  <c r="S137" i="8" s="1"/>
  <c r="U137" i="8" s="1"/>
  <c r="AT137" i="8" s="1"/>
  <c r="AX137" i="8" s="1"/>
  <c r="O138" i="8"/>
  <c r="P29" i="24"/>
  <c r="Q29" i="24" s="1"/>
  <c r="S29" i="24" s="1"/>
  <c r="U29" i="24" s="1"/>
  <c r="AQ29" i="24" s="1"/>
  <c r="AU29" i="24" s="1"/>
  <c r="P28" i="2"/>
  <c r="Q28" i="2" s="1"/>
  <c r="S28" i="2" s="1"/>
  <c r="U28" i="2" s="1"/>
  <c r="AQ28" i="2" s="1"/>
  <c r="AU28" i="2" s="1"/>
  <c r="E133" i="5"/>
  <c r="H132" i="5" s="1"/>
  <c r="I132" i="5" s="1"/>
  <c r="J132" i="5" s="1"/>
  <c r="D147" i="5"/>
  <c r="E148" i="5" s="1"/>
  <c r="H147" i="5" s="1"/>
  <c r="I147" i="5" s="1"/>
  <c r="J147" i="5" s="1"/>
  <c r="D137" i="23"/>
  <c r="E138" i="23" s="1"/>
  <c r="H137" i="23" s="1"/>
  <c r="I137" i="23" s="1"/>
  <c r="J137" i="23" s="1"/>
  <c r="E123" i="23"/>
  <c r="H122" i="23" s="1"/>
  <c r="I122" i="23" s="1"/>
  <c r="J122" i="23" s="1"/>
  <c r="E133" i="20"/>
  <c r="H132" i="20" s="1"/>
  <c r="I132" i="20" s="1"/>
  <c r="J132" i="20" s="1"/>
  <c r="D147" i="20"/>
  <c r="E148" i="20" s="1"/>
  <c r="H147" i="20" s="1"/>
  <c r="I147" i="20" s="1"/>
  <c r="J147" i="20" s="1"/>
  <c r="O60" i="2"/>
  <c r="D140" i="31"/>
  <c r="E141" i="31" s="1"/>
  <c r="H140" i="31" s="1"/>
  <c r="I140" i="31" s="1"/>
  <c r="J140" i="31" s="1"/>
  <c r="E126" i="31"/>
  <c r="H125" i="31" s="1"/>
  <c r="I125" i="31" s="1"/>
  <c r="J125" i="31" s="1"/>
  <c r="D142" i="21"/>
  <c r="E143" i="21" s="1"/>
  <c r="H142" i="21" s="1"/>
  <c r="I142" i="21" s="1"/>
  <c r="J142" i="21" s="1"/>
  <c r="E128" i="21"/>
  <c r="H127" i="21" s="1"/>
  <c r="I127" i="21" s="1"/>
  <c r="J127" i="21" s="1"/>
  <c r="D141" i="11"/>
  <c r="E142" i="11" s="1"/>
  <c r="H141" i="11" s="1"/>
  <c r="I141" i="11" s="1"/>
  <c r="J141" i="11" s="1"/>
  <c r="E127" i="11"/>
  <c r="H126" i="11" s="1"/>
  <c r="I126" i="11" s="1"/>
  <c r="J126" i="11" s="1"/>
  <c r="E122" i="18"/>
  <c r="H121" i="18" s="1"/>
  <c r="I121" i="18" s="1"/>
  <c r="J121" i="18" s="1"/>
  <c r="P121" i="18" s="1"/>
  <c r="D136" i="18"/>
  <c r="E137" i="18" s="1"/>
  <c r="H136" i="18" s="1"/>
  <c r="I136" i="18" s="1"/>
  <c r="J136" i="18" s="1"/>
  <c r="P136" i="18" s="1"/>
  <c r="E128" i="10"/>
  <c r="H127" i="10" s="1"/>
  <c r="I127" i="10" s="1"/>
  <c r="J127" i="10" s="1"/>
  <c r="D142" i="10"/>
  <c r="E143" i="10" s="1"/>
  <c r="H142" i="10" s="1"/>
  <c r="I142" i="10" s="1"/>
  <c r="J142" i="10" s="1"/>
  <c r="O91" i="29"/>
  <c r="E126" i="15"/>
  <c r="H125" i="15" s="1"/>
  <c r="I125" i="15" s="1"/>
  <c r="J125" i="15" s="1"/>
  <c r="D140" i="15"/>
  <c r="E141" i="15" s="1"/>
  <c r="H140" i="15" s="1"/>
  <c r="I140" i="15" s="1"/>
  <c r="J140" i="15" s="1"/>
  <c r="E133" i="3"/>
  <c r="H132" i="3" s="1"/>
  <c r="I132" i="3" s="1"/>
  <c r="J132" i="3" s="1"/>
  <c r="D147" i="3"/>
  <c r="E148" i="3" s="1"/>
  <c r="H147" i="3" s="1"/>
  <c r="I147" i="3" s="1"/>
  <c r="J147" i="3" s="1"/>
  <c r="O140" i="1"/>
  <c r="Q121" i="24"/>
  <c r="S121" i="24" s="1"/>
  <c r="U121" i="24" s="1"/>
  <c r="AT121" i="24" s="1"/>
  <c r="O122" i="24"/>
  <c r="Q105" i="11"/>
  <c r="S105" i="11" s="1"/>
  <c r="U105" i="11" s="1"/>
  <c r="AT105" i="11" s="1"/>
  <c r="AX105" i="11" s="1"/>
  <c r="O106" i="11"/>
  <c r="O92" i="25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D137" i="19"/>
  <c r="E138" i="19" s="1"/>
  <c r="H137" i="19" s="1"/>
  <c r="I137" i="19" s="1"/>
  <c r="J137" i="19" s="1"/>
  <c r="E123" i="19"/>
  <c r="H122" i="19" s="1"/>
  <c r="I122" i="19" s="1"/>
  <c r="J122" i="19" s="1"/>
  <c r="D136" i="14"/>
  <c r="E137" i="14" s="1"/>
  <c r="H136" i="14" s="1"/>
  <c r="I136" i="14" s="1"/>
  <c r="J136" i="14" s="1"/>
  <c r="P136" i="14" s="1"/>
  <c r="E122" i="14"/>
  <c r="H121" i="14" s="1"/>
  <c r="I121" i="14" s="1"/>
  <c r="J121" i="14" s="1"/>
  <c r="P121" i="14" s="1"/>
  <c r="AX122" i="2"/>
  <c r="BA122" i="2"/>
  <c r="P45" i="23"/>
  <c r="Q45" i="23" s="1"/>
  <c r="S45" i="23" s="1"/>
  <c r="U45" i="23" s="1"/>
  <c r="AQ45" i="23" s="1"/>
  <c r="AU45" i="23" s="1"/>
  <c r="E125" i="18"/>
  <c r="H124" i="18" s="1"/>
  <c r="I124" i="18" s="1"/>
  <c r="J124" i="18" s="1"/>
  <c r="D139" i="18"/>
  <c r="E140" i="18" s="1"/>
  <c r="H139" i="18" s="1"/>
  <c r="I139" i="18" s="1"/>
  <c r="J139" i="18" s="1"/>
  <c r="Q136" i="33"/>
  <c r="S136" i="33" s="1"/>
  <c r="U136" i="33" s="1"/>
  <c r="AT136" i="33" s="1"/>
  <c r="AX136" i="33" s="1"/>
  <c r="O137" i="33"/>
  <c r="P91" i="33"/>
  <c r="Q91" i="33" s="1"/>
  <c r="S91" i="33" s="1"/>
  <c r="U91" i="33" s="1"/>
  <c r="AJ91" i="33" s="1"/>
  <c r="AN91" i="33" s="1"/>
  <c r="E132" i="26"/>
  <c r="H131" i="26" s="1"/>
  <c r="I131" i="26" s="1"/>
  <c r="J131" i="26" s="1"/>
  <c r="D146" i="26"/>
  <c r="E147" i="26" s="1"/>
  <c r="H146" i="26" s="1"/>
  <c r="I146" i="26" s="1"/>
  <c r="J146" i="26" s="1"/>
  <c r="N30" i="30"/>
  <c r="O30" i="30" s="1"/>
  <c r="P29" i="30"/>
  <c r="Q29" i="30" s="1"/>
  <c r="S29" i="30" s="1"/>
  <c r="U29" i="30" s="1"/>
  <c r="AQ29" i="30" s="1"/>
  <c r="AU29" i="30" s="1"/>
  <c r="D141" i="4"/>
  <c r="E142" i="4" s="1"/>
  <c r="H141" i="4" s="1"/>
  <c r="I141" i="4" s="1"/>
  <c r="J141" i="4" s="1"/>
  <c r="E127" i="4"/>
  <c r="H126" i="4" s="1"/>
  <c r="I126" i="4" s="1"/>
  <c r="J126" i="4" s="1"/>
  <c r="Q105" i="18"/>
  <c r="S105" i="18" s="1"/>
  <c r="U105" i="18" s="1"/>
  <c r="AT105" i="18" s="1"/>
  <c r="AX105" i="18" s="1"/>
  <c r="O106" i="18"/>
  <c r="P107" i="8"/>
  <c r="Q107" i="8" s="1"/>
  <c r="S107" i="8" s="1"/>
  <c r="U107" i="8" s="1"/>
  <c r="AT107" i="8" s="1"/>
  <c r="AX107" i="8" s="1"/>
  <c r="O108" i="8"/>
  <c r="Q136" i="24"/>
  <c r="S136" i="24" s="1"/>
  <c r="U136" i="24" s="1"/>
  <c r="AT136" i="24" s="1"/>
  <c r="AX136" i="24" s="1"/>
  <c r="O137" i="24"/>
  <c r="Q121" i="29"/>
  <c r="S121" i="29" s="1"/>
  <c r="U121" i="29" s="1"/>
  <c r="AT121" i="29" s="1"/>
  <c r="O122" i="29"/>
  <c r="Q105" i="16"/>
  <c r="S105" i="16" s="1"/>
  <c r="U105" i="16" s="1"/>
  <c r="AT105" i="16" s="1"/>
  <c r="AX105" i="16" s="1"/>
  <c r="O106" i="16"/>
  <c r="O76" i="10"/>
  <c r="P91" i="10"/>
  <c r="Q91" i="10" s="1"/>
  <c r="S91" i="10" s="1"/>
  <c r="U91" i="10" s="1"/>
  <c r="AJ91" i="10" s="1"/>
  <c r="AN91" i="10" s="1"/>
  <c r="E125" i="29"/>
  <c r="H124" i="29" s="1"/>
  <c r="I124" i="29" s="1"/>
  <c r="J124" i="29" s="1"/>
  <c r="D139" i="29"/>
  <c r="E140" i="29" s="1"/>
  <c r="H139" i="29" s="1"/>
  <c r="I139" i="29" s="1"/>
  <c r="J139" i="29" s="1"/>
  <c r="P31" i="16"/>
  <c r="Q31" i="16" s="1"/>
  <c r="S31" i="16" s="1"/>
  <c r="U31" i="16" s="1"/>
  <c r="AQ31" i="16" s="1"/>
  <c r="AU31" i="16" s="1"/>
  <c r="O32" i="16"/>
  <c r="P75" i="14"/>
  <c r="Q75" i="14" s="1"/>
  <c r="S75" i="14" s="1"/>
  <c r="U75" i="14" s="1"/>
  <c r="AQ75" i="14" s="1"/>
  <c r="AU75" i="14" s="1"/>
  <c r="P106" i="23"/>
  <c r="Q106" i="23" s="1"/>
  <c r="S106" i="23" s="1"/>
  <c r="U106" i="23" s="1"/>
  <c r="AT106" i="23" s="1"/>
  <c r="AX106" i="23" s="1"/>
  <c r="O107" i="23"/>
  <c r="P122" i="8"/>
  <c r="Q122" i="8" s="1"/>
  <c r="S122" i="8" s="1"/>
  <c r="U122" i="8" s="1"/>
  <c r="AT122" i="8" s="1"/>
  <c r="P91" i="7"/>
  <c r="Q91" i="7" s="1"/>
  <c r="S91" i="7" s="1"/>
  <c r="U91" i="7" s="1"/>
  <c r="AJ91" i="7" s="1"/>
  <c r="AN91" i="7" s="1"/>
  <c r="O92" i="7"/>
  <c r="P75" i="17"/>
  <c r="Q75" i="17" s="1"/>
  <c r="S75" i="17" s="1"/>
  <c r="U75" i="17" s="1"/>
  <c r="AQ75" i="17" s="1"/>
  <c r="AU75" i="17" s="1"/>
  <c r="O76" i="17"/>
  <c r="P75" i="5"/>
  <c r="Q75" i="5" s="1"/>
  <c r="S75" i="5" s="1"/>
  <c r="U75" i="5" s="1"/>
  <c r="AQ75" i="5" s="1"/>
  <c r="AU75" i="5" s="1"/>
  <c r="E126" i="33"/>
  <c r="H125" i="33" s="1"/>
  <c r="I125" i="33" s="1"/>
  <c r="J125" i="33" s="1"/>
  <c r="D140" i="33"/>
  <c r="E141" i="33" s="1"/>
  <c r="H140" i="33" s="1"/>
  <c r="I140" i="33" s="1"/>
  <c r="J140" i="33" s="1"/>
  <c r="N62" i="33"/>
  <c r="P61" i="33"/>
  <c r="Q61" i="33" s="1"/>
  <c r="S61" i="33" s="1"/>
  <c r="U61" i="33" s="1"/>
  <c r="AQ61" i="33" s="1"/>
  <c r="AU61" i="33" s="1"/>
  <c r="P108" i="1"/>
  <c r="Q108" i="1" s="1"/>
  <c r="S108" i="1" s="1"/>
  <c r="U108" i="1" s="1"/>
  <c r="AT108" i="1" s="1"/>
  <c r="AX108" i="1" s="1"/>
  <c r="D136" i="4"/>
  <c r="E137" i="4" s="1"/>
  <c r="H136" i="4" s="1"/>
  <c r="I136" i="4" s="1"/>
  <c r="J136" i="4" s="1"/>
  <c r="P136" i="4" s="1"/>
  <c r="E122" i="4"/>
  <c r="H121" i="4" s="1"/>
  <c r="I121" i="4" s="1"/>
  <c r="J121" i="4" s="1"/>
  <c r="P121" i="4" s="1"/>
  <c r="O91" i="24"/>
  <c r="Q121" i="33"/>
  <c r="S121" i="33" s="1"/>
  <c r="U121" i="33" s="1"/>
  <c r="AT121" i="33" s="1"/>
  <c r="O122" i="33"/>
  <c r="N46" i="17"/>
  <c r="P45" i="17"/>
  <c r="Q45" i="17" s="1"/>
  <c r="S45" i="17" s="1"/>
  <c r="U45" i="17" s="1"/>
  <c r="AQ45" i="17" s="1"/>
  <c r="AU45" i="17" s="1"/>
  <c r="O46" i="17"/>
  <c r="N62" i="5"/>
  <c r="O62" i="5" s="1"/>
  <c r="Q105" i="26"/>
  <c r="S105" i="26" s="1"/>
  <c r="U105" i="26" s="1"/>
  <c r="AT105" i="26" s="1"/>
  <c r="AX105" i="26" s="1"/>
  <c r="O106" i="26"/>
  <c r="P30" i="3"/>
  <c r="Q30" i="3" s="1"/>
  <c r="S30" i="3" s="1"/>
  <c r="U30" i="3" s="1"/>
  <c r="AQ30" i="3" s="1"/>
  <c r="AU30" i="3" s="1"/>
  <c r="E133" i="24"/>
  <c r="H132" i="24" s="1"/>
  <c r="I132" i="24" s="1"/>
  <c r="J132" i="24" s="1"/>
  <c r="D147" i="24"/>
  <c r="E148" i="24" s="1"/>
  <c r="H147" i="24" s="1"/>
  <c r="I147" i="24" s="1"/>
  <c r="J147" i="24" s="1"/>
  <c r="P137" i="27"/>
  <c r="Q137" i="27" s="1"/>
  <c r="S137" i="27" s="1"/>
  <c r="U137" i="27" s="1"/>
  <c r="AT137" i="27" s="1"/>
  <c r="AX137" i="27" s="1"/>
  <c r="O138" i="27"/>
  <c r="O29" i="23"/>
  <c r="E128" i="7"/>
  <c r="H127" i="7" s="1"/>
  <c r="I127" i="7" s="1"/>
  <c r="J127" i="7" s="1"/>
  <c r="D142" i="7"/>
  <c r="E143" i="7" s="1"/>
  <c r="H142" i="7" s="1"/>
  <c r="I142" i="7" s="1"/>
  <c r="J142" i="7" s="1"/>
  <c r="N30" i="4"/>
  <c r="P29" i="4"/>
  <c r="Q29" i="4" s="1"/>
  <c r="S29" i="4" s="1"/>
  <c r="U29" i="4" s="1"/>
  <c r="AQ29" i="4" s="1"/>
  <c r="AU29" i="4" s="1"/>
  <c r="O30" i="4"/>
  <c r="P30" i="33"/>
  <c r="Q30" i="33" s="1"/>
  <c r="S30" i="33" s="1"/>
  <c r="U30" i="33" s="1"/>
  <c r="AQ30" i="33" s="1"/>
  <c r="AU30" i="33" s="1"/>
  <c r="D137" i="9"/>
  <c r="E138" i="9" s="1"/>
  <c r="H137" i="9" s="1"/>
  <c r="I137" i="9" s="1"/>
  <c r="J137" i="9" s="1"/>
  <c r="P137" i="9" s="1"/>
  <c r="E123" i="9"/>
  <c r="H122" i="9" s="1"/>
  <c r="I122" i="9" s="1"/>
  <c r="J122" i="9" s="1"/>
  <c r="P122" i="9" s="1"/>
  <c r="D137" i="22"/>
  <c r="E138" i="22" s="1"/>
  <c r="H137" i="22" s="1"/>
  <c r="I137" i="22" s="1"/>
  <c r="J137" i="22" s="1"/>
  <c r="P137" i="22" s="1"/>
  <c r="E123" i="22"/>
  <c r="H122" i="22" s="1"/>
  <c r="I122" i="22" s="1"/>
  <c r="J122" i="22" s="1"/>
  <c r="D144" i="22"/>
  <c r="E145" i="22" s="1"/>
  <c r="H144" i="22" s="1"/>
  <c r="I144" i="22" s="1"/>
  <c r="J144" i="22" s="1"/>
  <c r="E130" i="22"/>
  <c r="H129" i="22" s="1"/>
  <c r="I129" i="22" s="1"/>
  <c r="J129" i="22" s="1"/>
  <c r="D147" i="8"/>
  <c r="E148" i="8" s="1"/>
  <c r="H147" i="8" s="1"/>
  <c r="I147" i="8" s="1"/>
  <c r="J147" i="8" s="1"/>
  <c r="E133" i="8"/>
  <c r="H132" i="8" s="1"/>
  <c r="I132" i="8" s="1"/>
  <c r="J132" i="8" s="1"/>
  <c r="O76" i="21"/>
  <c r="Q136" i="29"/>
  <c r="S136" i="29" s="1"/>
  <c r="U136" i="29" s="1"/>
  <c r="AT136" i="29" s="1"/>
  <c r="AX136" i="29" s="1"/>
  <c r="O137" i="29"/>
  <c r="E133" i="29"/>
  <c r="H132" i="29" s="1"/>
  <c r="I132" i="29" s="1"/>
  <c r="J132" i="29" s="1"/>
  <c r="D147" i="29"/>
  <c r="E148" i="29" s="1"/>
  <c r="H147" i="29" s="1"/>
  <c r="I147" i="29" s="1"/>
  <c r="J147" i="29" s="1"/>
  <c r="N46" i="25"/>
  <c r="O46" i="25" s="1"/>
  <c r="O61" i="10"/>
  <c r="O94" i="1"/>
  <c r="P28" i="29"/>
  <c r="Q28" i="29" s="1"/>
  <c r="S28" i="29" s="1"/>
  <c r="U28" i="29" s="1"/>
  <c r="AQ28" i="29" s="1"/>
  <c r="AU28" i="29" s="1"/>
  <c r="O29" i="29"/>
  <c r="E132" i="17"/>
  <c r="H131" i="17" s="1"/>
  <c r="I131" i="17" s="1"/>
  <c r="J131" i="17" s="1"/>
  <c r="D146" i="17"/>
  <c r="E147" i="17" s="1"/>
  <c r="H146" i="17" s="1"/>
  <c r="I146" i="17" s="1"/>
  <c r="J146" i="17" s="1"/>
  <c r="E132" i="14"/>
  <c r="H131" i="14" s="1"/>
  <c r="I131" i="14" s="1"/>
  <c r="J131" i="14" s="1"/>
  <c r="D146" i="14"/>
  <c r="E147" i="14" s="1"/>
  <c r="H146" i="14" s="1"/>
  <c r="I146" i="14" s="1"/>
  <c r="J146" i="14" s="1"/>
  <c r="P31" i="27"/>
  <c r="Q31" i="27" s="1"/>
  <c r="S31" i="27" s="1"/>
  <c r="U31" i="27" s="1"/>
  <c r="AQ31" i="27" s="1"/>
  <c r="AU31" i="27" s="1"/>
  <c r="O32" i="27"/>
  <c r="Q105" i="4"/>
  <c r="S105" i="4" s="1"/>
  <c r="U105" i="4" s="1"/>
  <c r="AT105" i="4" s="1"/>
  <c r="AX105" i="4" s="1"/>
  <c r="O106" i="4"/>
  <c r="P122" i="31"/>
  <c r="Q122" i="31" s="1"/>
  <c r="S122" i="31" s="1"/>
  <c r="U122" i="31" s="1"/>
  <c r="AT122" i="31" s="1"/>
  <c r="O123" i="31"/>
  <c r="P90" i="26"/>
  <c r="Q90" i="26" s="1"/>
  <c r="S90" i="26" s="1"/>
  <c r="U90" i="26" s="1"/>
  <c r="AJ90" i="26" s="1"/>
  <c r="AN90" i="26" s="1"/>
  <c r="O91" i="26"/>
  <c r="N62" i="24"/>
  <c r="O62" i="24" s="1"/>
  <c r="E123" i="21"/>
  <c r="H122" i="21" s="1"/>
  <c r="I122" i="21" s="1"/>
  <c r="J122" i="21" s="1"/>
  <c r="D137" i="21"/>
  <c r="E138" i="21" s="1"/>
  <c r="H137" i="21" s="1"/>
  <c r="I137" i="21" s="1"/>
  <c r="J137" i="21" s="1"/>
  <c r="D136" i="26"/>
  <c r="E137" i="26" s="1"/>
  <c r="H136" i="26" s="1"/>
  <c r="I136" i="26" s="1"/>
  <c r="J136" i="26" s="1"/>
  <c r="P136" i="26" s="1"/>
  <c r="E122" i="26"/>
  <c r="H121" i="26" s="1"/>
  <c r="I121" i="26" s="1"/>
  <c r="J121" i="26" s="1"/>
  <c r="P121" i="26" s="1"/>
  <c r="P63" i="1"/>
  <c r="Q63" i="1" s="1"/>
  <c r="S63" i="1" s="1"/>
  <c r="U63" i="1" s="1"/>
  <c r="AQ63" i="1" s="1"/>
  <c r="AU63" i="1" s="1"/>
  <c r="O64" i="1"/>
  <c r="P75" i="33"/>
  <c r="Q75" i="33" s="1"/>
  <c r="S75" i="33" s="1"/>
  <c r="U75" i="33" s="1"/>
  <c r="AQ75" i="33" s="1"/>
  <c r="AU75" i="33" s="1"/>
  <c r="O76" i="33"/>
  <c r="P139" i="2"/>
  <c r="Q139" i="2" s="1"/>
  <c r="S139" i="2" s="1"/>
  <c r="U139" i="2" s="1"/>
  <c r="AT139" i="2" s="1"/>
  <c r="AX139" i="2" s="1"/>
  <c r="N140" i="2"/>
  <c r="P76" i="28"/>
  <c r="Q76" i="28" s="1"/>
  <c r="S76" i="28" s="1"/>
  <c r="U76" i="28" s="1"/>
  <c r="AQ76" i="28" s="1"/>
  <c r="AU76" i="28" s="1"/>
  <c r="P77" i="8"/>
  <c r="Q77" i="8" s="1"/>
  <c r="S77" i="8" s="1"/>
  <c r="U77" i="8" s="1"/>
  <c r="AQ77" i="8" s="1"/>
  <c r="AU77" i="8" s="1"/>
  <c r="P30" i="20"/>
  <c r="Q30" i="20" s="1"/>
  <c r="S30" i="20" s="1"/>
  <c r="U30" i="20" s="1"/>
  <c r="AQ30" i="20" s="1"/>
  <c r="AU30" i="20" s="1"/>
  <c r="P44" i="11"/>
  <c r="Q44" i="11" s="1"/>
  <c r="S44" i="11" s="1"/>
  <c r="U44" i="11" s="1"/>
  <c r="AQ44" i="11" s="1"/>
  <c r="AU44" i="11" s="1"/>
  <c r="D141" i="16"/>
  <c r="E142" i="16" s="1"/>
  <c r="H141" i="16" s="1"/>
  <c r="I141" i="16" s="1"/>
  <c r="J141" i="16" s="1"/>
  <c r="E127" i="16"/>
  <c r="H126" i="16" s="1"/>
  <c r="I126" i="16" s="1"/>
  <c r="J126" i="16" s="1"/>
  <c r="P91" i="28"/>
  <c r="Q91" i="28" s="1"/>
  <c r="S91" i="28" s="1"/>
  <c r="U91" i="28" s="1"/>
  <c r="AJ91" i="28" s="1"/>
  <c r="AN91" i="28" s="1"/>
  <c r="P46" i="26"/>
  <c r="Q46" i="26" s="1"/>
  <c r="S46" i="26" s="1"/>
  <c r="U46" i="26" s="1"/>
  <c r="AQ46" i="26" s="1"/>
  <c r="AU46" i="26" s="1"/>
  <c r="D142" i="30"/>
  <c r="E143" i="30" s="1"/>
  <c r="H142" i="30" s="1"/>
  <c r="I142" i="30" s="1"/>
  <c r="J142" i="30" s="1"/>
  <c r="E128" i="30"/>
  <c r="H127" i="30" s="1"/>
  <c r="I127" i="30" s="1"/>
  <c r="J127" i="30" s="1"/>
  <c r="D137" i="5"/>
  <c r="E138" i="5" s="1"/>
  <c r="H137" i="5" s="1"/>
  <c r="I137" i="5" s="1"/>
  <c r="J137" i="5" s="1"/>
  <c r="P137" i="5" s="1"/>
  <c r="E123" i="5"/>
  <c r="H122" i="5" s="1"/>
  <c r="I122" i="5" s="1"/>
  <c r="J122" i="5" s="1"/>
  <c r="P122" i="5" s="1"/>
  <c r="P107" i="27"/>
  <c r="Q107" i="27" s="1"/>
  <c r="S107" i="27" s="1"/>
  <c r="U107" i="27" s="1"/>
  <c r="AT107" i="27" s="1"/>
  <c r="AX107" i="27" s="1"/>
  <c r="E125" i="20"/>
  <c r="H124" i="20" s="1"/>
  <c r="I124" i="20" s="1"/>
  <c r="J124" i="20" s="1"/>
  <c r="D139" i="20"/>
  <c r="E140" i="20" s="1"/>
  <c r="H139" i="20" s="1"/>
  <c r="I139" i="20" s="1"/>
  <c r="J139" i="20" s="1"/>
  <c r="P61" i="15"/>
  <c r="Q61" i="15" s="1"/>
  <c r="S61" i="15" s="1"/>
  <c r="U61" i="15" s="1"/>
  <c r="AQ61" i="15" s="1"/>
  <c r="AU61" i="15" s="1"/>
  <c r="P30" i="31"/>
  <c r="Q30" i="31" s="1"/>
  <c r="S30" i="31" s="1"/>
  <c r="U30" i="31" s="1"/>
  <c r="AQ30" i="31" s="1"/>
  <c r="AU30" i="31" s="1"/>
  <c r="O31" i="31"/>
  <c r="P75" i="6"/>
  <c r="Q75" i="6" s="1"/>
  <c r="S75" i="6" s="1"/>
  <c r="U75" i="6" s="1"/>
  <c r="AQ75" i="6" s="1"/>
  <c r="AU75" i="6" s="1"/>
  <c r="O76" i="6"/>
  <c r="N77" i="22"/>
  <c r="P76" i="22"/>
  <c r="Q76" i="22" s="1"/>
  <c r="S76" i="22" s="1"/>
  <c r="U76" i="22" s="1"/>
  <c r="AQ76" i="22" s="1"/>
  <c r="AU76" i="22" s="1"/>
  <c r="AX121" i="31"/>
  <c r="BA121" i="31"/>
  <c r="P90" i="14"/>
  <c r="Q90" i="14" s="1"/>
  <c r="S90" i="14" s="1"/>
  <c r="U90" i="14" s="1"/>
  <c r="AJ90" i="14" s="1"/>
  <c r="AN90" i="14" s="1"/>
  <c r="O75" i="25"/>
  <c r="P90" i="18"/>
  <c r="Q90" i="18" s="1"/>
  <c r="S90" i="18" s="1"/>
  <c r="U90" i="18" s="1"/>
  <c r="AJ90" i="18" s="1"/>
  <c r="AN90" i="18" s="1"/>
  <c r="P61" i="4"/>
  <c r="Q61" i="4" s="1"/>
  <c r="S61" i="4" s="1"/>
  <c r="U61" i="4" s="1"/>
  <c r="AQ61" i="4" s="1"/>
  <c r="AU61" i="4" s="1"/>
  <c r="N62" i="4"/>
  <c r="D143" i="18"/>
  <c r="E144" i="18" s="1"/>
  <c r="H143" i="18" s="1"/>
  <c r="I143" i="18" s="1"/>
  <c r="J143" i="18" s="1"/>
  <c r="E129" i="18"/>
  <c r="H128" i="18" s="1"/>
  <c r="I128" i="18" s="1"/>
  <c r="J128" i="18" s="1"/>
  <c r="D146" i="16"/>
  <c r="E147" i="16" s="1"/>
  <c r="H146" i="16" s="1"/>
  <c r="I146" i="16" s="1"/>
  <c r="J146" i="16" s="1"/>
  <c r="E132" i="16"/>
  <c r="H131" i="16" s="1"/>
  <c r="I131" i="16" s="1"/>
  <c r="J131" i="16" s="1"/>
  <c r="Q106" i="5"/>
  <c r="S106" i="5" s="1"/>
  <c r="U106" i="5" s="1"/>
  <c r="AT106" i="5" s="1"/>
  <c r="AX106" i="5" s="1"/>
  <c r="O107" i="5"/>
  <c r="E132" i="13"/>
  <c r="H131" i="13" s="1"/>
  <c r="I131" i="13" s="1"/>
  <c r="J131" i="13" s="1"/>
  <c r="D146" i="13"/>
  <c r="E147" i="13" s="1"/>
  <c r="H146" i="13" s="1"/>
  <c r="I146" i="13" s="1"/>
  <c r="J146" i="13" s="1"/>
  <c r="P122" i="22"/>
  <c r="Q122" i="22" s="1"/>
  <c r="S122" i="22" s="1"/>
  <c r="U122" i="22" s="1"/>
  <c r="AT122" i="22" s="1"/>
  <c r="E132" i="3"/>
  <c r="H131" i="3" s="1"/>
  <c r="I131" i="3" s="1"/>
  <c r="J131" i="3" s="1"/>
  <c r="D146" i="3"/>
  <c r="E147" i="3" s="1"/>
  <c r="H146" i="3" s="1"/>
  <c r="I146" i="3" s="1"/>
  <c r="J146" i="3" s="1"/>
  <c r="P90" i="4"/>
  <c r="Q90" i="4" s="1"/>
  <c r="S90" i="4" s="1"/>
  <c r="U90" i="4" s="1"/>
  <c r="AJ90" i="4" s="1"/>
  <c r="AN90" i="4" s="1"/>
  <c r="O91" i="4"/>
  <c r="O75" i="20"/>
  <c r="O61" i="14"/>
  <c r="O61" i="27"/>
  <c r="D145" i="5"/>
  <c r="E146" i="5" s="1"/>
  <c r="H145" i="5" s="1"/>
  <c r="I145" i="5" s="1"/>
  <c r="J145" i="5" s="1"/>
  <c r="E131" i="5"/>
  <c r="H130" i="5" s="1"/>
  <c r="I130" i="5" s="1"/>
  <c r="J130" i="5" s="1"/>
  <c r="D142" i="9"/>
  <c r="E143" i="9" s="1"/>
  <c r="H142" i="9" s="1"/>
  <c r="I142" i="9" s="1"/>
  <c r="J142" i="9" s="1"/>
  <c r="E128" i="9"/>
  <c r="H127" i="9" s="1"/>
  <c r="I127" i="9" s="1"/>
  <c r="J127" i="9" s="1"/>
  <c r="E122" i="20"/>
  <c r="H121" i="20" s="1"/>
  <c r="I121" i="20" s="1"/>
  <c r="J121" i="20" s="1"/>
  <c r="P121" i="20" s="1"/>
  <c r="D136" i="20"/>
  <c r="E137" i="20" s="1"/>
  <c r="H136" i="20" s="1"/>
  <c r="I136" i="20" s="1"/>
  <c r="J136" i="20" s="1"/>
  <c r="P136" i="20" s="1"/>
  <c r="P106" i="15"/>
  <c r="Q106" i="15" s="1"/>
  <c r="S106" i="15" s="1"/>
  <c r="U106" i="15" s="1"/>
  <c r="AT106" i="15" s="1"/>
  <c r="AX106" i="15" s="1"/>
  <c r="Q136" i="28"/>
  <c r="S136" i="28" s="1"/>
  <c r="U136" i="28" s="1"/>
  <c r="AT136" i="28" s="1"/>
  <c r="AX136" i="28" s="1"/>
  <c r="O137" i="28"/>
  <c r="P28" i="15"/>
  <c r="Q28" i="15" s="1"/>
  <c r="S28" i="15" s="1"/>
  <c r="U28" i="15" s="1"/>
  <c r="AQ28" i="15" s="1"/>
  <c r="AU28" i="15" s="1"/>
  <c r="O29" i="15"/>
  <c r="E133" i="19"/>
  <c r="H132" i="19" s="1"/>
  <c r="I132" i="19" s="1"/>
  <c r="J132" i="19" s="1"/>
  <c r="D147" i="19"/>
  <c r="E148" i="19" s="1"/>
  <c r="H147" i="19" s="1"/>
  <c r="I147" i="19" s="1"/>
  <c r="J147" i="19" s="1"/>
  <c r="N30" i="13"/>
  <c r="P29" i="13"/>
  <c r="Q29" i="13" s="1"/>
  <c r="S29" i="13" s="1"/>
  <c r="U29" i="13" s="1"/>
  <c r="AQ29" i="13" s="1"/>
  <c r="AU29" i="13" s="1"/>
  <c r="E126" i="9"/>
  <c r="H125" i="9" s="1"/>
  <c r="I125" i="9" s="1"/>
  <c r="J125" i="9" s="1"/>
  <c r="D140" i="9"/>
  <c r="E141" i="9" s="1"/>
  <c r="H140" i="9" s="1"/>
  <c r="I140" i="9" s="1"/>
  <c r="J140" i="9" s="1"/>
  <c r="E132" i="33"/>
  <c r="H131" i="33" s="1"/>
  <c r="I131" i="33" s="1"/>
  <c r="J131" i="33" s="1"/>
  <c r="D146" i="33"/>
  <c r="E147" i="33" s="1"/>
  <c r="H146" i="33" s="1"/>
  <c r="I146" i="33" s="1"/>
  <c r="J146" i="33" s="1"/>
  <c r="P106" i="10"/>
  <c r="Q106" i="10" s="1"/>
  <c r="S106" i="10" s="1"/>
  <c r="U106" i="10" s="1"/>
  <c r="AT106" i="10" s="1"/>
  <c r="AX106" i="10" s="1"/>
  <c r="P60" i="28"/>
  <c r="Q60" i="28" s="1"/>
  <c r="S60" i="28" s="1"/>
  <c r="U60" i="28" s="1"/>
  <c r="AQ60" i="28" s="1"/>
  <c r="AU60" i="28" s="1"/>
  <c r="P31" i="18"/>
  <c r="Q31" i="18" s="1"/>
  <c r="S31" i="18" s="1"/>
  <c r="U31" i="18" s="1"/>
  <c r="AQ31" i="18" s="1"/>
  <c r="AU31" i="18" s="1"/>
  <c r="D138" i="16"/>
  <c r="E139" i="16" s="1"/>
  <c r="H138" i="16" s="1"/>
  <c r="I138" i="16" s="1"/>
  <c r="J138" i="16" s="1"/>
  <c r="E124" i="16"/>
  <c r="H123" i="16" s="1"/>
  <c r="I123" i="16" s="1"/>
  <c r="J123" i="16" s="1"/>
  <c r="P75" i="23"/>
  <c r="Q75" i="23" s="1"/>
  <c r="S75" i="23" s="1"/>
  <c r="U75" i="23" s="1"/>
  <c r="AQ75" i="23" s="1"/>
  <c r="AU75" i="23" s="1"/>
  <c r="N62" i="20"/>
  <c r="P61" i="20"/>
  <c r="Q61" i="20" s="1"/>
  <c r="S61" i="20" s="1"/>
  <c r="U61" i="20" s="1"/>
  <c r="AQ61" i="20" s="1"/>
  <c r="AU61" i="20" s="1"/>
  <c r="O62" i="20"/>
  <c r="P76" i="12"/>
  <c r="Q76" i="12" s="1"/>
  <c r="S76" i="12" s="1"/>
  <c r="U76" i="12" s="1"/>
  <c r="AQ76" i="12" s="1"/>
  <c r="AU76" i="12" s="1"/>
  <c r="P30" i="12"/>
  <c r="Q30" i="12" s="1"/>
  <c r="S30" i="12" s="1"/>
  <c r="U30" i="12" s="1"/>
  <c r="AQ30" i="12" s="1"/>
  <c r="AU30" i="12" s="1"/>
  <c r="AX121" i="22"/>
  <c r="BA121" i="22"/>
  <c r="E125" i="9"/>
  <c r="H124" i="9" s="1"/>
  <c r="I124" i="9" s="1"/>
  <c r="J124" i="9" s="1"/>
  <c r="D139" i="9"/>
  <c r="E140" i="9" s="1"/>
  <c r="H139" i="9" s="1"/>
  <c r="I139" i="9" s="1"/>
  <c r="J139" i="9" s="1"/>
  <c r="P91" i="15"/>
  <c r="Q91" i="15" s="1"/>
  <c r="S91" i="15" s="1"/>
  <c r="U91" i="15" s="1"/>
  <c r="AJ91" i="15" s="1"/>
  <c r="AN91" i="15" s="1"/>
  <c r="D141" i="15"/>
  <c r="E142" i="15" s="1"/>
  <c r="H141" i="15" s="1"/>
  <c r="I141" i="15" s="1"/>
  <c r="J141" i="15" s="1"/>
  <c r="E127" i="15"/>
  <c r="H126" i="15" s="1"/>
  <c r="I126" i="15" s="1"/>
  <c r="J126" i="15" s="1"/>
  <c r="P124" i="25"/>
  <c r="Q124" i="25" s="1"/>
  <c r="S124" i="25" s="1"/>
  <c r="U124" i="25" s="1"/>
  <c r="AT124" i="25" s="1"/>
  <c r="P106" i="33"/>
  <c r="Q106" i="33" s="1"/>
  <c r="S106" i="33" s="1"/>
  <c r="U106" i="33" s="1"/>
  <c r="AT106" i="33" s="1"/>
  <c r="AX106" i="33" s="1"/>
  <c r="O107" i="33"/>
  <c r="P44" i="16"/>
  <c r="Q44" i="16" s="1"/>
  <c r="S44" i="16" s="1"/>
  <c r="U44" i="16" s="1"/>
  <c r="AQ44" i="16" s="1"/>
  <c r="AU44" i="16" s="1"/>
  <c r="D145" i="15"/>
  <c r="E146" i="15" s="1"/>
  <c r="H145" i="15" s="1"/>
  <c r="I145" i="15" s="1"/>
  <c r="J145" i="15" s="1"/>
  <c r="E131" i="15"/>
  <c r="H130" i="15" s="1"/>
  <c r="I130" i="15" s="1"/>
  <c r="J130" i="15" s="1"/>
  <c r="D142" i="5"/>
  <c r="E143" i="5" s="1"/>
  <c r="H142" i="5" s="1"/>
  <c r="I142" i="5" s="1"/>
  <c r="J142" i="5" s="1"/>
  <c r="E128" i="5"/>
  <c r="H127" i="5" s="1"/>
  <c r="I127" i="5" s="1"/>
  <c r="J127" i="5" s="1"/>
  <c r="P106" i="3"/>
  <c r="Q106" i="3" s="1"/>
  <c r="S106" i="3" s="1"/>
  <c r="U106" i="3" s="1"/>
  <c r="AT106" i="3" s="1"/>
  <c r="AX106" i="3" s="1"/>
  <c r="O45" i="12"/>
  <c r="O76" i="24"/>
  <c r="Q121" i="21"/>
  <c r="S121" i="21" s="1"/>
  <c r="U121" i="21" s="1"/>
  <c r="AT121" i="21" s="1"/>
  <c r="O122" i="21"/>
  <c r="D138" i="8"/>
  <c r="E139" i="8" s="1"/>
  <c r="H138" i="8" s="1"/>
  <c r="I138" i="8" s="1"/>
  <c r="J138" i="8" s="1"/>
  <c r="E124" i="8"/>
  <c r="H123" i="8" s="1"/>
  <c r="I123" i="8" s="1"/>
  <c r="J123" i="8" s="1"/>
  <c r="Q121" i="10"/>
  <c r="S121" i="10" s="1"/>
  <c r="U121" i="10" s="1"/>
  <c r="AT121" i="10" s="1"/>
  <c r="O122" i="10"/>
  <c r="P137" i="6"/>
  <c r="Q137" i="6" s="1"/>
  <c r="S137" i="6" s="1"/>
  <c r="U137" i="6" s="1"/>
  <c r="AT137" i="6" s="1"/>
  <c r="AX137" i="6" s="1"/>
  <c r="O138" i="6"/>
  <c r="O45" i="5"/>
  <c r="P91" i="31"/>
  <c r="Q91" i="31" s="1"/>
  <c r="S91" i="31" s="1"/>
  <c r="U91" i="31" s="1"/>
  <c r="AJ91" i="31" s="1"/>
  <c r="AN91" i="31" s="1"/>
  <c r="O48" i="7"/>
  <c r="P90" i="30"/>
  <c r="Q90" i="30" s="1"/>
  <c r="S90" i="30" s="1"/>
  <c r="U90" i="30" s="1"/>
  <c r="AJ90" i="30" s="1"/>
  <c r="AN90" i="30" s="1"/>
  <c r="P122" i="27"/>
  <c r="Q122" i="27" s="1"/>
  <c r="S122" i="27" s="1"/>
  <c r="U122" i="27" s="1"/>
  <c r="AT122" i="27" s="1"/>
  <c r="O91" i="13"/>
  <c r="E133" i="22"/>
  <c r="H132" i="22" s="1"/>
  <c r="I132" i="22" s="1"/>
  <c r="J132" i="22" s="1"/>
  <c r="D147" i="22"/>
  <c r="E148" i="22" s="1"/>
  <c r="H147" i="22" s="1"/>
  <c r="I147" i="22" s="1"/>
  <c r="J147" i="22" s="1"/>
  <c r="O45" i="19"/>
  <c r="O61" i="13"/>
  <c r="N62" i="23"/>
  <c r="O62" i="23" s="1"/>
  <c r="D137" i="29"/>
  <c r="E138" i="29" s="1"/>
  <c r="H137" i="29" s="1"/>
  <c r="I137" i="29" s="1"/>
  <c r="J137" i="29" s="1"/>
  <c r="E123" i="29"/>
  <c r="H122" i="29" s="1"/>
  <c r="I122" i="29" s="1"/>
  <c r="J122" i="29" s="1"/>
  <c r="O28" i="22"/>
  <c r="O75" i="16"/>
  <c r="P90" i="11"/>
  <c r="Q90" i="11" s="1"/>
  <c r="S90" i="11" s="1"/>
  <c r="U90" i="11" s="1"/>
  <c r="AJ90" i="11" s="1"/>
  <c r="AN90" i="11" s="1"/>
  <c r="O92" i="27"/>
  <c r="P106" i="12"/>
  <c r="Q106" i="12" s="1"/>
  <c r="S106" i="12" s="1"/>
  <c r="U106" i="12" s="1"/>
  <c r="AT106" i="12" s="1"/>
  <c r="AX106" i="12" s="1"/>
  <c r="P106" i="7"/>
  <c r="Q106" i="7" s="1"/>
  <c r="S106" i="7" s="1"/>
  <c r="U106" i="7" s="1"/>
  <c r="AT106" i="7" s="1"/>
  <c r="AX106" i="7" s="1"/>
  <c r="D144" i="3"/>
  <c r="E145" i="3" s="1"/>
  <c r="H144" i="3" s="1"/>
  <c r="I144" i="3" s="1"/>
  <c r="J144" i="3" s="1"/>
  <c r="E130" i="3"/>
  <c r="H129" i="3" s="1"/>
  <c r="I129" i="3" s="1"/>
  <c r="J129" i="3" s="1"/>
  <c r="D137" i="7"/>
  <c r="E138" i="7" s="1"/>
  <c r="H137" i="7" s="1"/>
  <c r="I137" i="7" s="1"/>
  <c r="J137" i="7" s="1"/>
  <c r="E123" i="7"/>
  <c r="H122" i="7" s="1"/>
  <c r="I122" i="7" s="1"/>
  <c r="J122" i="7" s="1"/>
  <c r="O30" i="5"/>
  <c r="P91" i="9"/>
  <c r="Q91" i="9" s="1"/>
  <c r="S91" i="9" s="1"/>
  <c r="U91" i="9" s="1"/>
  <c r="AJ91" i="9" s="1"/>
  <c r="AN91" i="9" s="1"/>
  <c r="P44" i="24"/>
  <c r="Q44" i="24" s="1"/>
  <c r="S44" i="24" s="1"/>
  <c r="U44" i="24" s="1"/>
  <c r="AQ44" i="24" s="1"/>
  <c r="AU44" i="24" s="1"/>
  <c r="O45" i="24"/>
  <c r="E128" i="19"/>
  <c r="H127" i="19" s="1"/>
  <c r="I127" i="19" s="1"/>
  <c r="J127" i="19" s="1"/>
  <c r="D142" i="19"/>
  <c r="E143" i="19" s="1"/>
  <c r="H142" i="19" s="1"/>
  <c r="I142" i="19" s="1"/>
  <c r="J142" i="19" s="1"/>
  <c r="D145" i="12"/>
  <c r="E146" i="12" s="1"/>
  <c r="H145" i="12" s="1"/>
  <c r="I145" i="12" s="1"/>
  <c r="J145" i="12" s="1"/>
  <c r="E131" i="12"/>
  <c r="H130" i="12" s="1"/>
  <c r="I130" i="12" s="1"/>
  <c r="J130" i="12" s="1"/>
  <c r="Q136" i="12"/>
  <c r="S136" i="12" s="1"/>
  <c r="U136" i="12" s="1"/>
  <c r="AT136" i="12" s="1"/>
  <c r="AX136" i="12" s="1"/>
  <c r="O137" i="12"/>
  <c r="P29" i="28"/>
  <c r="Q29" i="28" s="1"/>
  <c r="S29" i="28" s="1"/>
  <c r="U29" i="28" s="1"/>
  <c r="AQ29" i="28" s="1"/>
  <c r="AU29" i="28" s="1"/>
  <c r="P75" i="31"/>
  <c r="Q75" i="31" s="1"/>
  <c r="S75" i="31" s="1"/>
  <c r="U75" i="31" s="1"/>
  <c r="AQ75" i="31" s="1"/>
  <c r="AU75" i="31" s="1"/>
  <c r="O76" i="31"/>
  <c r="Q136" i="21"/>
  <c r="S136" i="21" s="1"/>
  <c r="U136" i="21" s="1"/>
  <c r="AT136" i="21" s="1"/>
  <c r="AX136" i="21" s="1"/>
  <c r="O137" i="21"/>
  <c r="E126" i="19"/>
  <c r="H125" i="19" s="1"/>
  <c r="I125" i="19" s="1"/>
  <c r="J125" i="19" s="1"/>
  <c r="D140" i="19"/>
  <c r="E141" i="19" s="1"/>
  <c r="H140" i="19" s="1"/>
  <c r="I140" i="19" s="1"/>
  <c r="J140" i="19" s="1"/>
  <c r="Q136" i="10"/>
  <c r="S136" i="10" s="1"/>
  <c r="U136" i="10" s="1"/>
  <c r="AT136" i="10" s="1"/>
  <c r="AX136" i="10" s="1"/>
  <c r="O137" i="10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AX121" i="27"/>
  <c r="BA121" i="27"/>
  <c r="E125" i="14"/>
  <c r="H124" i="14" s="1"/>
  <c r="I124" i="14" s="1"/>
  <c r="J124" i="14" s="1"/>
  <c r="D139" i="14"/>
  <c r="E140" i="14" s="1"/>
  <c r="H139" i="14" s="1"/>
  <c r="I139" i="14" s="1"/>
  <c r="J139" i="14" s="1"/>
  <c r="N30" i="17"/>
  <c r="P29" i="17"/>
  <c r="Q29" i="17" s="1"/>
  <c r="S29" i="17" s="1"/>
  <c r="U29" i="17" s="1"/>
  <c r="AQ29" i="17" s="1"/>
  <c r="AU29" i="17" s="1"/>
  <c r="P45" i="30"/>
  <c r="Q45" i="30" s="1"/>
  <c r="S45" i="30" s="1"/>
  <c r="U45" i="30" s="1"/>
  <c r="AQ45" i="30" s="1"/>
  <c r="AU45" i="30" s="1"/>
  <c r="N62" i="12"/>
  <c r="O62" i="12" s="1"/>
  <c r="P61" i="12"/>
  <c r="Q61" i="12" s="1"/>
  <c r="S61" i="12" s="1"/>
  <c r="U61" i="12" s="1"/>
  <c r="AQ61" i="12" s="1"/>
  <c r="AU61" i="12" s="1"/>
  <c r="P28" i="25"/>
  <c r="Q28" i="25" s="1"/>
  <c r="S28" i="25" s="1"/>
  <c r="U28" i="25" s="1"/>
  <c r="AQ28" i="25" s="1"/>
  <c r="AU28" i="25" s="1"/>
  <c r="E132" i="11"/>
  <c r="H131" i="11" s="1"/>
  <c r="I131" i="11" s="1"/>
  <c r="J131" i="11" s="1"/>
  <c r="D146" i="11"/>
  <c r="E147" i="11" s="1"/>
  <c r="H146" i="11" s="1"/>
  <c r="I146" i="11" s="1"/>
  <c r="J146" i="11" s="1"/>
  <c r="D143" i="28"/>
  <c r="E144" i="28" s="1"/>
  <c r="H143" i="28" s="1"/>
  <c r="I143" i="28" s="1"/>
  <c r="J143" i="28" s="1"/>
  <c r="E129" i="28"/>
  <c r="H128" i="28" s="1"/>
  <c r="I128" i="28" s="1"/>
  <c r="J128" i="28" s="1"/>
  <c r="D145" i="23"/>
  <c r="E146" i="23" s="1"/>
  <c r="H145" i="23" s="1"/>
  <c r="I145" i="23" s="1"/>
  <c r="J145" i="23" s="1"/>
  <c r="E131" i="23"/>
  <c r="H130" i="23" s="1"/>
  <c r="I130" i="23" s="1"/>
  <c r="J130" i="23" s="1"/>
  <c r="P45" i="18"/>
  <c r="Q45" i="18" s="1"/>
  <c r="S45" i="18" s="1"/>
  <c r="U45" i="18" s="1"/>
  <c r="AQ45" i="18" s="1"/>
  <c r="AU45" i="18" s="1"/>
  <c r="N46" i="18"/>
  <c r="O46" i="18" s="1"/>
  <c r="D138" i="13"/>
  <c r="E139" i="13" s="1"/>
  <c r="H138" i="13" s="1"/>
  <c r="I138" i="13" s="1"/>
  <c r="J138" i="13" s="1"/>
  <c r="E124" i="13"/>
  <c r="H123" i="13" s="1"/>
  <c r="I123" i="13" s="1"/>
  <c r="J123" i="13" s="1"/>
  <c r="P47" i="20"/>
  <c r="Q47" i="20" s="1"/>
  <c r="S47" i="20" s="1"/>
  <c r="U47" i="20" s="1"/>
  <c r="AQ47" i="20" s="1"/>
  <c r="AU47" i="20" s="1"/>
  <c r="O48" i="20"/>
  <c r="Q136" i="19"/>
  <c r="S136" i="19" s="1"/>
  <c r="U136" i="19" s="1"/>
  <c r="AT136" i="19" s="1"/>
  <c r="AX136" i="19" s="1"/>
  <c r="O137" i="19"/>
  <c r="E132" i="4"/>
  <c r="H131" i="4" s="1"/>
  <c r="I131" i="4" s="1"/>
  <c r="J131" i="4" s="1"/>
  <c r="D146" i="4"/>
  <c r="E147" i="4" s="1"/>
  <c r="H146" i="4" s="1"/>
  <c r="I146" i="4" s="1"/>
  <c r="J146" i="4" s="1"/>
  <c r="P137" i="31"/>
  <c r="Q137" i="31" s="1"/>
  <c r="S137" i="31" s="1"/>
  <c r="U137" i="31" s="1"/>
  <c r="AT137" i="31" s="1"/>
  <c r="AX137" i="31" s="1"/>
  <c r="O138" i="31"/>
  <c r="Q121" i="19"/>
  <c r="S121" i="19" s="1"/>
  <c r="U121" i="19" s="1"/>
  <c r="AT121" i="19" s="1"/>
  <c r="O122" i="19"/>
  <c r="Q136" i="7"/>
  <c r="S136" i="7" s="1"/>
  <c r="U136" i="7" s="1"/>
  <c r="AT136" i="7" s="1"/>
  <c r="AX136" i="7" s="1"/>
  <c r="O137" i="7"/>
  <c r="P63" i="6"/>
  <c r="Q63" i="6" s="1"/>
  <c r="S63" i="6" s="1"/>
  <c r="U63" i="6" s="1"/>
  <c r="AQ63" i="6" s="1"/>
  <c r="AU63" i="6" s="1"/>
  <c r="D144" i="19"/>
  <c r="E145" i="19" s="1"/>
  <c r="H144" i="19" s="1"/>
  <c r="I144" i="19" s="1"/>
  <c r="J144" i="19" s="1"/>
  <c r="E130" i="19"/>
  <c r="H129" i="19" s="1"/>
  <c r="I129" i="19" s="1"/>
  <c r="J129" i="19" s="1"/>
  <c r="O92" i="22"/>
  <c r="E126" i="21"/>
  <c r="H125" i="21" s="1"/>
  <c r="I125" i="21" s="1"/>
  <c r="J125" i="21" s="1"/>
  <c r="D140" i="21"/>
  <c r="E141" i="21" s="1"/>
  <c r="H140" i="21" s="1"/>
  <c r="I140" i="21" s="1"/>
  <c r="J140" i="21" s="1"/>
  <c r="O46" i="33"/>
  <c r="D145" i="11"/>
  <c r="E146" i="11" s="1"/>
  <c r="H145" i="11" s="1"/>
  <c r="I145" i="11" s="1"/>
  <c r="J145" i="11" s="1"/>
  <c r="E131" i="11"/>
  <c r="H130" i="11" s="1"/>
  <c r="I130" i="11" s="1"/>
  <c r="J130" i="11" s="1"/>
  <c r="N77" i="1"/>
  <c r="O77" i="1" s="1"/>
  <c r="O140" i="25"/>
  <c r="P28" i="9"/>
  <c r="Q28" i="9" s="1"/>
  <c r="S28" i="9" s="1"/>
  <c r="U28" i="9" s="1"/>
  <c r="AQ28" i="9" s="1"/>
  <c r="AU28" i="9" s="1"/>
  <c r="O46" i="29"/>
  <c r="O76" i="13"/>
  <c r="P106" i="13"/>
  <c r="Q106" i="13" s="1"/>
  <c r="S106" i="13" s="1"/>
  <c r="U106" i="13" s="1"/>
  <c r="AT106" i="13" s="1"/>
  <c r="AX106" i="13" s="1"/>
  <c r="O107" i="13"/>
  <c r="Q105" i="17"/>
  <c r="S105" i="17" s="1"/>
  <c r="U105" i="17" s="1"/>
  <c r="AT105" i="17" s="1"/>
  <c r="AX105" i="17" s="1"/>
  <c r="O106" i="17"/>
  <c r="E130" i="26"/>
  <c r="H129" i="26" s="1"/>
  <c r="I129" i="26" s="1"/>
  <c r="J129" i="26" s="1"/>
  <c r="D144" i="26"/>
  <c r="E145" i="26" s="1"/>
  <c r="H144" i="26" s="1"/>
  <c r="I144" i="26" s="1"/>
  <c r="J144" i="26" s="1"/>
  <c r="P61" i="8"/>
  <c r="Q61" i="8" s="1"/>
  <c r="S61" i="8" s="1"/>
  <c r="U61" i="8" s="1"/>
  <c r="AQ61" i="8" s="1"/>
  <c r="AU61" i="8" s="1"/>
  <c r="P90" i="16"/>
  <c r="Q90" i="16" s="1"/>
  <c r="S90" i="16" s="1"/>
  <c r="U90" i="16" s="1"/>
  <c r="AJ90" i="16" s="1"/>
  <c r="AN90" i="16" s="1"/>
  <c r="O91" i="16"/>
  <c r="P122" i="6"/>
  <c r="Q122" i="6" s="1"/>
  <c r="S122" i="6" s="1"/>
  <c r="U122" i="6" s="1"/>
  <c r="AT122" i="6" s="1"/>
  <c r="O123" i="6"/>
  <c r="D138" i="18"/>
  <c r="E139" i="18" s="1"/>
  <c r="H138" i="18" s="1"/>
  <c r="I138" i="18" s="1"/>
  <c r="J138" i="18" s="1"/>
  <c r="E124" i="18"/>
  <c r="H123" i="18" s="1"/>
  <c r="I123" i="18" s="1"/>
  <c r="J123" i="18" s="1"/>
  <c r="P44" i="15"/>
  <c r="Q44" i="15" s="1"/>
  <c r="S44" i="15" s="1"/>
  <c r="U44" i="15" s="1"/>
  <c r="AQ44" i="15" s="1"/>
  <c r="AU44" i="15" s="1"/>
  <c r="O45" i="15"/>
  <c r="Q121" i="15"/>
  <c r="S121" i="15" s="1"/>
  <c r="U121" i="15" s="1"/>
  <c r="AT121" i="15" s="1"/>
  <c r="O122" i="15"/>
  <c r="N77" i="27"/>
  <c r="O77" i="27" s="1"/>
  <c r="P60" i="21"/>
  <c r="Q60" i="21" s="1"/>
  <c r="S60" i="21" s="1"/>
  <c r="U60" i="21" s="1"/>
  <c r="AQ60" i="21" s="1"/>
  <c r="AU60" i="21" s="1"/>
  <c r="O61" i="21"/>
  <c r="D145" i="7"/>
  <c r="E146" i="7" s="1"/>
  <c r="H145" i="7" s="1"/>
  <c r="I145" i="7" s="1"/>
  <c r="J145" i="7" s="1"/>
  <c r="E131" i="7"/>
  <c r="H130" i="7" s="1"/>
  <c r="I130" i="7" s="1"/>
  <c r="J130" i="7" s="1"/>
  <c r="N46" i="2"/>
  <c r="O46" i="2" s="1"/>
  <c r="O31" i="14"/>
  <c r="D139" i="19"/>
  <c r="E140" i="19" s="1"/>
  <c r="H139" i="19" s="1"/>
  <c r="I139" i="19" s="1"/>
  <c r="J139" i="19" s="1"/>
  <c r="E125" i="19"/>
  <c r="H124" i="19" s="1"/>
  <c r="I124" i="19" s="1"/>
  <c r="J124" i="19" s="1"/>
  <c r="O107" i="9"/>
  <c r="O91" i="23"/>
  <c r="O45" i="22"/>
  <c r="E132" i="18"/>
  <c r="H131" i="18" s="1"/>
  <c r="I131" i="18" s="1"/>
  <c r="J131" i="18" s="1"/>
  <c r="D146" i="18"/>
  <c r="E147" i="18" s="1"/>
  <c r="H146" i="18" s="1"/>
  <c r="I146" i="18" s="1"/>
  <c r="J146" i="18" s="1"/>
  <c r="D139" i="33"/>
  <c r="E140" i="33" s="1"/>
  <c r="H139" i="33" s="1"/>
  <c r="I139" i="33" s="1"/>
  <c r="J139" i="33" s="1"/>
  <c r="E125" i="33"/>
  <c r="H124" i="33" s="1"/>
  <c r="I124" i="33" s="1"/>
  <c r="J124" i="33" s="1"/>
  <c r="D143" i="24"/>
  <c r="E144" i="24" s="1"/>
  <c r="H143" i="24" s="1"/>
  <c r="I143" i="24" s="1"/>
  <c r="J143" i="24" s="1"/>
  <c r="E129" i="24"/>
  <c r="H128" i="24" s="1"/>
  <c r="I128" i="24" s="1"/>
  <c r="J128" i="24" s="1"/>
  <c r="E126" i="30"/>
  <c r="H125" i="30" s="1"/>
  <c r="I125" i="30" s="1"/>
  <c r="J125" i="30" s="1"/>
  <c r="D140" i="30"/>
  <c r="E141" i="30" s="1"/>
  <c r="H140" i="30" s="1"/>
  <c r="I140" i="30" s="1"/>
  <c r="J140" i="30" s="1"/>
  <c r="O61" i="3"/>
  <c r="E131" i="8"/>
  <c r="H130" i="8" s="1"/>
  <c r="I130" i="8" s="1"/>
  <c r="J130" i="8" s="1"/>
  <c r="D145" i="8"/>
  <c r="E146" i="8" s="1"/>
  <c r="H145" i="8" s="1"/>
  <c r="I145" i="8" s="1"/>
  <c r="J145" i="8" s="1"/>
  <c r="AX121" i="6"/>
  <c r="BA121" i="6"/>
  <c r="O108" i="2"/>
  <c r="P106" i="24"/>
  <c r="Q106" i="24" s="1"/>
  <c r="S106" i="24" s="1"/>
  <c r="U106" i="24" s="1"/>
  <c r="AT106" i="24" s="1"/>
  <c r="AX106" i="24" s="1"/>
  <c r="E126" i="22"/>
  <c r="H125" i="22" s="1"/>
  <c r="I125" i="22" s="1"/>
  <c r="J125" i="22" s="1"/>
  <c r="D140" i="22"/>
  <c r="E141" i="22" s="1"/>
  <c r="H140" i="22" s="1"/>
  <c r="I140" i="22" s="1"/>
  <c r="J140" i="22" s="1"/>
  <c r="Q136" i="15"/>
  <c r="S136" i="15" s="1"/>
  <c r="U136" i="15" s="1"/>
  <c r="AT136" i="15" s="1"/>
  <c r="AX136" i="15" s="1"/>
  <c r="O137" i="15"/>
  <c r="P106" i="21"/>
  <c r="Q106" i="21" s="1"/>
  <c r="S106" i="21" s="1"/>
  <c r="U106" i="21" s="1"/>
  <c r="AT106" i="21" s="1"/>
  <c r="AX106" i="21" s="1"/>
  <c r="O107" i="21"/>
  <c r="O75" i="7"/>
  <c r="Q105" i="30"/>
  <c r="S105" i="30" s="1"/>
  <c r="U105" i="30" s="1"/>
  <c r="AT105" i="30" s="1"/>
  <c r="AX105" i="30" s="1"/>
  <c r="O106" i="30"/>
  <c r="O47" i="10"/>
  <c r="P64" i="34" l="1"/>
  <c r="Q64" i="34" s="1"/>
  <c r="S64" i="34" s="1"/>
  <c r="U64" i="34" s="1"/>
  <c r="AQ64" i="34" s="1"/>
  <c r="AU64" i="34" s="1"/>
  <c r="O65" i="34"/>
  <c r="P108" i="34"/>
  <c r="Q108" i="34" s="1"/>
  <c r="S108" i="34" s="1"/>
  <c r="U108" i="34" s="1"/>
  <c r="AT108" i="34" s="1"/>
  <c r="AX108" i="34" s="1"/>
  <c r="P92" i="34"/>
  <c r="Q92" i="34" s="1"/>
  <c r="S92" i="34" s="1"/>
  <c r="U92" i="34" s="1"/>
  <c r="AJ92" i="34" s="1"/>
  <c r="AN92" i="34" s="1"/>
  <c r="P138" i="34"/>
  <c r="Q138" i="34" s="1"/>
  <c r="S138" i="34" s="1"/>
  <c r="U138" i="34" s="1"/>
  <c r="AT138" i="34" s="1"/>
  <c r="AX138" i="34" s="1"/>
  <c r="O139" i="34"/>
  <c r="P123" i="34"/>
  <c r="Q123" i="34" s="1"/>
  <c r="S123" i="34" s="1"/>
  <c r="U123" i="34" s="1"/>
  <c r="AT123" i="34" s="1"/>
  <c r="O124" i="34"/>
  <c r="AX122" i="34"/>
  <c r="BA122" i="34"/>
  <c r="P47" i="34"/>
  <c r="Q47" i="34" s="1"/>
  <c r="S47" i="34" s="1"/>
  <c r="U47" i="34" s="1"/>
  <c r="AQ47" i="34" s="1"/>
  <c r="AU47" i="34" s="1"/>
  <c r="O48" i="34"/>
  <c r="P32" i="34"/>
  <c r="Q32" i="34" s="1"/>
  <c r="S32" i="34" s="1"/>
  <c r="U32" i="34" s="1"/>
  <c r="AQ32" i="34" s="1"/>
  <c r="AU32" i="34" s="1"/>
  <c r="P77" i="34"/>
  <c r="Q77" i="34" s="1"/>
  <c r="S77" i="34" s="1"/>
  <c r="U77" i="34" s="1"/>
  <c r="AQ77" i="34" s="1"/>
  <c r="AU77" i="34" s="1"/>
  <c r="P46" i="18"/>
  <c r="Q46" i="18" s="1"/>
  <c r="S46" i="18" s="1"/>
  <c r="U46" i="18" s="1"/>
  <c r="AQ46" i="18" s="1"/>
  <c r="AU46" i="18" s="1"/>
  <c r="P77" i="27"/>
  <c r="Q77" i="27" s="1"/>
  <c r="S77" i="27" s="1"/>
  <c r="U77" i="27" s="1"/>
  <c r="AQ77" i="27" s="1"/>
  <c r="AU77" i="27" s="1"/>
  <c r="O78" i="27"/>
  <c r="P30" i="30"/>
  <c r="Q30" i="30" s="1"/>
  <c r="S30" i="30" s="1"/>
  <c r="U30" i="30" s="1"/>
  <c r="AQ30" i="30" s="1"/>
  <c r="AU30" i="30" s="1"/>
  <c r="O31" i="30"/>
  <c r="P46" i="1"/>
  <c r="Q46" i="1" s="1"/>
  <c r="S46" i="1" s="1"/>
  <c r="U46" i="1" s="1"/>
  <c r="AQ46" i="1" s="1"/>
  <c r="AU46" i="1" s="1"/>
  <c r="P77" i="1"/>
  <c r="Q77" i="1" s="1"/>
  <c r="S77" i="1" s="1"/>
  <c r="U77" i="1" s="1"/>
  <c r="AQ77" i="1" s="1"/>
  <c r="AU77" i="1" s="1"/>
  <c r="O78" i="1"/>
  <c r="Q137" i="22"/>
  <c r="S137" i="22" s="1"/>
  <c r="U137" i="22" s="1"/>
  <c r="AT137" i="22" s="1"/>
  <c r="AX137" i="22" s="1"/>
  <c r="O138" i="22"/>
  <c r="P62" i="12"/>
  <c r="Q62" i="12" s="1"/>
  <c r="S62" i="12" s="1"/>
  <c r="U62" i="12" s="1"/>
  <c r="AQ62" i="12" s="1"/>
  <c r="AU62" i="12" s="1"/>
  <c r="O63" i="12"/>
  <c r="P62" i="5"/>
  <c r="Q62" i="5" s="1"/>
  <c r="S62" i="5" s="1"/>
  <c r="U62" i="5" s="1"/>
  <c r="AQ62" i="5" s="1"/>
  <c r="AU62" i="5" s="1"/>
  <c r="P46" i="2"/>
  <c r="Q46" i="2" s="1"/>
  <c r="S46" i="2" s="1"/>
  <c r="U46" i="2" s="1"/>
  <c r="AQ46" i="2" s="1"/>
  <c r="AU46" i="2" s="1"/>
  <c r="P46" i="25"/>
  <c r="Q46" i="25" s="1"/>
  <c r="S46" i="25" s="1"/>
  <c r="U46" i="25" s="1"/>
  <c r="AQ46" i="25" s="1"/>
  <c r="AU46" i="25" s="1"/>
  <c r="P48" i="20"/>
  <c r="Q48" i="20" s="1"/>
  <c r="S48" i="20" s="1"/>
  <c r="U48" i="20" s="1"/>
  <c r="AQ48" i="20" s="1"/>
  <c r="AU48" i="20" s="1"/>
  <c r="O49" i="20"/>
  <c r="P92" i="22"/>
  <c r="Q92" i="22" s="1"/>
  <c r="S92" i="22" s="1"/>
  <c r="U92" i="22" s="1"/>
  <c r="AJ92" i="22" s="1"/>
  <c r="AN92" i="22" s="1"/>
  <c r="O92" i="31"/>
  <c r="O92" i="15"/>
  <c r="O30" i="13"/>
  <c r="O77" i="22"/>
  <c r="Q122" i="5"/>
  <c r="S122" i="5" s="1"/>
  <c r="U122" i="5" s="1"/>
  <c r="AT122" i="5" s="1"/>
  <c r="O123" i="5"/>
  <c r="P91" i="26"/>
  <c r="Q91" i="26" s="1"/>
  <c r="S91" i="26" s="1"/>
  <c r="U91" i="26" s="1"/>
  <c r="AJ91" i="26" s="1"/>
  <c r="AN91" i="26" s="1"/>
  <c r="O92" i="26"/>
  <c r="P94" i="1"/>
  <c r="Q94" i="1" s="1"/>
  <c r="S94" i="1" s="1"/>
  <c r="U94" i="1" s="1"/>
  <c r="AJ94" i="1" s="1"/>
  <c r="AN94" i="1" s="1"/>
  <c r="O95" i="1"/>
  <c r="Q137" i="9"/>
  <c r="S137" i="9" s="1"/>
  <c r="U137" i="9" s="1"/>
  <c r="AT137" i="9" s="1"/>
  <c r="AX137" i="9" s="1"/>
  <c r="O138" i="9"/>
  <c r="P106" i="26"/>
  <c r="Q106" i="26" s="1"/>
  <c r="S106" i="26" s="1"/>
  <c r="U106" i="26" s="1"/>
  <c r="AT106" i="26" s="1"/>
  <c r="AX106" i="26" s="1"/>
  <c r="O107" i="26"/>
  <c r="P32" i="16"/>
  <c r="Q32" i="16" s="1"/>
  <c r="S32" i="16" s="1"/>
  <c r="U32" i="16" s="1"/>
  <c r="AQ32" i="16" s="1"/>
  <c r="AU32" i="16" s="1"/>
  <c r="O33" i="16"/>
  <c r="N109" i="8"/>
  <c r="O109" i="8" s="1"/>
  <c r="P108" i="8"/>
  <c r="Q108" i="8" s="1"/>
  <c r="S108" i="8" s="1"/>
  <c r="U108" i="8" s="1"/>
  <c r="AT108" i="8" s="1"/>
  <c r="AX108" i="8" s="1"/>
  <c r="P106" i="11"/>
  <c r="Q106" i="11" s="1"/>
  <c r="S106" i="11" s="1"/>
  <c r="U106" i="11" s="1"/>
  <c r="AT106" i="11" s="1"/>
  <c r="AX106" i="11" s="1"/>
  <c r="O107" i="11"/>
  <c r="P91" i="21"/>
  <c r="Q91" i="21" s="1"/>
  <c r="S91" i="21" s="1"/>
  <c r="U91" i="21" s="1"/>
  <c r="AJ91" i="21" s="1"/>
  <c r="AN91" i="21" s="1"/>
  <c r="P75" i="4"/>
  <c r="Q75" i="4" s="1"/>
  <c r="S75" i="4" s="1"/>
  <c r="U75" i="4" s="1"/>
  <c r="AQ75" i="4" s="1"/>
  <c r="AU75" i="4" s="1"/>
  <c r="P29" i="1"/>
  <c r="Q29" i="1" s="1"/>
  <c r="S29" i="1" s="1"/>
  <c r="U29" i="1" s="1"/>
  <c r="AQ29" i="1" s="1"/>
  <c r="AU29" i="1" s="1"/>
  <c r="P28" i="26"/>
  <c r="Q28" i="26" s="1"/>
  <c r="S28" i="26" s="1"/>
  <c r="U28" i="26" s="1"/>
  <c r="AQ28" i="26" s="1"/>
  <c r="AU28" i="26" s="1"/>
  <c r="O47" i="27"/>
  <c r="O107" i="24"/>
  <c r="P122" i="15"/>
  <c r="Q122" i="15" s="1"/>
  <c r="S122" i="15" s="1"/>
  <c r="U122" i="15" s="1"/>
  <c r="AT122" i="15" s="1"/>
  <c r="O123" i="15"/>
  <c r="P106" i="17"/>
  <c r="Q106" i="17" s="1"/>
  <c r="S106" i="17" s="1"/>
  <c r="U106" i="17" s="1"/>
  <c r="AT106" i="17" s="1"/>
  <c r="AX106" i="17" s="1"/>
  <c r="O107" i="17"/>
  <c r="O92" i="9"/>
  <c r="P75" i="16"/>
  <c r="Q75" i="16" s="1"/>
  <c r="S75" i="16" s="1"/>
  <c r="U75" i="16" s="1"/>
  <c r="AQ75" i="16" s="1"/>
  <c r="AU75" i="16" s="1"/>
  <c r="O76" i="16"/>
  <c r="Q137" i="5"/>
  <c r="S137" i="5" s="1"/>
  <c r="U137" i="5" s="1"/>
  <c r="AT137" i="5" s="1"/>
  <c r="AX137" i="5" s="1"/>
  <c r="O138" i="5"/>
  <c r="P61" i="10"/>
  <c r="Q61" i="10" s="1"/>
  <c r="S61" i="10" s="1"/>
  <c r="U61" i="10" s="1"/>
  <c r="AQ61" i="10" s="1"/>
  <c r="AU61" i="10" s="1"/>
  <c r="O31" i="33"/>
  <c r="O92" i="2"/>
  <c r="P75" i="15"/>
  <c r="Q75" i="15" s="1"/>
  <c r="S75" i="15" s="1"/>
  <c r="U75" i="15" s="1"/>
  <c r="AQ75" i="15" s="1"/>
  <c r="AU75" i="15" s="1"/>
  <c r="P61" i="27"/>
  <c r="Q61" i="27" s="1"/>
  <c r="S61" i="27" s="1"/>
  <c r="U61" i="27" s="1"/>
  <c r="AQ61" i="27" s="1"/>
  <c r="AU61" i="27" s="1"/>
  <c r="N109" i="2"/>
  <c r="O109" i="2" s="1"/>
  <c r="P108" i="2"/>
  <c r="Q108" i="2" s="1"/>
  <c r="S108" i="2" s="1"/>
  <c r="U108" i="2" s="1"/>
  <c r="AT108" i="2" s="1"/>
  <c r="AX108" i="2" s="1"/>
  <c r="N46" i="22"/>
  <c r="P45" i="22"/>
  <c r="Q45" i="22" s="1"/>
  <c r="S45" i="22" s="1"/>
  <c r="U45" i="22" s="1"/>
  <c r="AQ45" i="22" s="1"/>
  <c r="AU45" i="22" s="1"/>
  <c r="P45" i="15"/>
  <c r="Q45" i="15" s="1"/>
  <c r="S45" i="15" s="1"/>
  <c r="U45" i="15" s="1"/>
  <c r="AQ45" i="15" s="1"/>
  <c r="AU45" i="15" s="1"/>
  <c r="N46" i="15"/>
  <c r="O46" i="15" s="1"/>
  <c r="P107" i="13"/>
  <c r="Q107" i="13" s="1"/>
  <c r="S107" i="13" s="1"/>
  <c r="U107" i="13" s="1"/>
  <c r="AT107" i="13" s="1"/>
  <c r="AX107" i="13" s="1"/>
  <c r="N77" i="31"/>
  <c r="P76" i="31"/>
  <c r="Q76" i="31" s="1"/>
  <c r="S76" i="31" s="1"/>
  <c r="U76" i="31" s="1"/>
  <c r="AQ76" i="31" s="1"/>
  <c r="AU76" i="31" s="1"/>
  <c r="O77" i="31"/>
  <c r="P138" i="6"/>
  <c r="Q138" i="6" s="1"/>
  <c r="S138" i="6" s="1"/>
  <c r="U138" i="6" s="1"/>
  <c r="AT138" i="6" s="1"/>
  <c r="AX138" i="6" s="1"/>
  <c r="O139" i="6"/>
  <c r="P61" i="14"/>
  <c r="Q61" i="14" s="1"/>
  <c r="S61" i="14" s="1"/>
  <c r="U61" i="14" s="1"/>
  <c r="AQ61" i="14" s="1"/>
  <c r="AU61" i="14" s="1"/>
  <c r="N77" i="6"/>
  <c r="P76" i="6"/>
  <c r="Q76" i="6" s="1"/>
  <c r="S76" i="6" s="1"/>
  <c r="U76" i="6" s="1"/>
  <c r="AQ76" i="6" s="1"/>
  <c r="AU76" i="6" s="1"/>
  <c r="O77" i="6"/>
  <c r="N77" i="28"/>
  <c r="O77" i="28" s="1"/>
  <c r="AX122" i="31"/>
  <c r="BA122" i="31"/>
  <c r="P30" i="4"/>
  <c r="Q30" i="4" s="1"/>
  <c r="S30" i="4" s="1"/>
  <c r="U30" i="4" s="1"/>
  <c r="AQ30" i="4" s="1"/>
  <c r="AU30" i="4" s="1"/>
  <c r="O31" i="4"/>
  <c r="P46" i="17"/>
  <c r="Q46" i="17" s="1"/>
  <c r="S46" i="17" s="1"/>
  <c r="U46" i="17" s="1"/>
  <c r="AQ46" i="17" s="1"/>
  <c r="AU46" i="17" s="1"/>
  <c r="O47" i="17"/>
  <c r="AX121" i="24"/>
  <c r="BA121" i="24"/>
  <c r="Q121" i="11"/>
  <c r="S121" i="11" s="1"/>
  <c r="U121" i="11" s="1"/>
  <c r="AT121" i="11" s="1"/>
  <c r="O122" i="11"/>
  <c r="AX121" i="12"/>
  <c r="BA121" i="12"/>
  <c r="P28" i="19"/>
  <c r="Q28" i="19" s="1"/>
  <c r="S28" i="19" s="1"/>
  <c r="U28" i="19" s="1"/>
  <c r="AQ28" i="19" s="1"/>
  <c r="AU28" i="19" s="1"/>
  <c r="O29" i="19"/>
  <c r="P76" i="3"/>
  <c r="Q76" i="3" s="1"/>
  <c r="S76" i="3" s="1"/>
  <c r="U76" i="3" s="1"/>
  <c r="AQ76" i="3" s="1"/>
  <c r="AU76" i="3" s="1"/>
  <c r="N77" i="3"/>
  <c r="O77" i="3" s="1"/>
  <c r="Q121" i="30"/>
  <c r="S121" i="30" s="1"/>
  <c r="U121" i="30" s="1"/>
  <c r="AT121" i="30" s="1"/>
  <c r="O122" i="30"/>
  <c r="P122" i="24"/>
  <c r="Q122" i="24" s="1"/>
  <c r="S122" i="24" s="1"/>
  <c r="U122" i="24" s="1"/>
  <c r="AT122" i="24" s="1"/>
  <c r="O123" i="24"/>
  <c r="P47" i="21"/>
  <c r="Q47" i="21" s="1"/>
  <c r="S47" i="21" s="1"/>
  <c r="U47" i="21" s="1"/>
  <c r="AQ47" i="21" s="1"/>
  <c r="AU47" i="21" s="1"/>
  <c r="O48" i="21"/>
  <c r="O64" i="6"/>
  <c r="O29" i="25"/>
  <c r="P30" i="5"/>
  <c r="Q30" i="5" s="1"/>
  <c r="S30" i="5" s="1"/>
  <c r="U30" i="5" s="1"/>
  <c r="AQ30" i="5" s="1"/>
  <c r="AU30" i="5" s="1"/>
  <c r="P75" i="20"/>
  <c r="Q75" i="20" s="1"/>
  <c r="S75" i="20" s="1"/>
  <c r="U75" i="20" s="1"/>
  <c r="AQ75" i="20" s="1"/>
  <c r="AU75" i="20" s="1"/>
  <c r="O76" i="20"/>
  <c r="O62" i="4"/>
  <c r="O47" i="26"/>
  <c r="O140" i="2"/>
  <c r="O76" i="5"/>
  <c r="O92" i="10"/>
  <c r="N46" i="23"/>
  <c r="O46" i="23" s="1"/>
  <c r="N30" i="24"/>
  <c r="O30" i="24" s="1"/>
  <c r="O47" i="28"/>
  <c r="O61" i="16"/>
  <c r="P61" i="17"/>
  <c r="Q61" i="17" s="1"/>
  <c r="S61" i="17" s="1"/>
  <c r="U61" i="17" s="1"/>
  <c r="AQ61" i="17" s="1"/>
  <c r="AU61" i="17" s="1"/>
  <c r="P61" i="18"/>
  <c r="Q61" i="18" s="1"/>
  <c r="S61" i="18" s="1"/>
  <c r="U61" i="18" s="1"/>
  <c r="AQ61" i="18" s="1"/>
  <c r="AU61" i="18" s="1"/>
  <c r="Q136" i="30"/>
  <c r="S136" i="30" s="1"/>
  <c r="U136" i="30" s="1"/>
  <c r="AT136" i="30" s="1"/>
  <c r="AX136" i="30" s="1"/>
  <c r="O137" i="30"/>
  <c r="P45" i="13"/>
  <c r="Q45" i="13" s="1"/>
  <c r="S45" i="13" s="1"/>
  <c r="U45" i="13" s="1"/>
  <c r="AQ45" i="13" s="1"/>
  <c r="AU45" i="13" s="1"/>
  <c r="P137" i="23"/>
  <c r="Q137" i="23" s="1"/>
  <c r="S137" i="23" s="1"/>
  <c r="U137" i="23" s="1"/>
  <c r="AT137" i="23" s="1"/>
  <c r="AX137" i="23" s="1"/>
  <c r="P107" i="22"/>
  <c r="Q107" i="22" s="1"/>
  <c r="S107" i="22" s="1"/>
  <c r="U107" i="22" s="1"/>
  <c r="AT107" i="22" s="1"/>
  <c r="AX107" i="22" s="1"/>
  <c r="O108" i="22"/>
  <c r="Q136" i="11"/>
  <c r="S136" i="11" s="1"/>
  <c r="U136" i="11" s="1"/>
  <c r="AT136" i="11" s="1"/>
  <c r="AX136" i="11" s="1"/>
  <c r="O137" i="11"/>
  <c r="P91" i="23"/>
  <c r="Q91" i="23" s="1"/>
  <c r="S91" i="23" s="1"/>
  <c r="U91" i="23" s="1"/>
  <c r="AJ91" i="23" s="1"/>
  <c r="AN91" i="23" s="1"/>
  <c r="O92" i="23"/>
  <c r="N77" i="13"/>
  <c r="O77" i="13" s="1"/>
  <c r="P76" i="13"/>
  <c r="Q76" i="13" s="1"/>
  <c r="S76" i="13" s="1"/>
  <c r="U76" i="13" s="1"/>
  <c r="AQ76" i="13" s="1"/>
  <c r="AU76" i="13" s="1"/>
  <c r="P62" i="23"/>
  <c r="Q62" i="23" s="1"/>
  <c r="S62" i="23" s="1"/>
  <c r="U62" i="23" s="1"/>
  <c r="AQ62" i="23" s="1"/>
  <c r="AU62" i="23" s="1"/>
  <c r="O63" i="23"/>
  <c r="P122" i="10"/>
  <c r="Q122" i="10" s="1"/>
  <c r="S122" i="10" s="1"/>
  <c r="U122" i="10" s="1"/>
  <c r="AT122" i="10" s="1"/>
  <c r="O123" i="10"/>
  <c r="O45" i="16"/>
  <c r="O32" i="18"/>
  <c r="P29" i="15"/>
  <c r="Q29" i="15" s="1"/>
  <c r="S29" i="15" s="1"/>
  <c r="U29" i="15" s="1"/>
  <c r="AQ29" i="15" s="1"/>
  <c r="AU29" i="15" s="1"/>
  <c r="P91" i="4"/>
  <c r="Q91" i="4" s="1"/>
  <c r="S91" i="4" s="1"/>
  <c r="U91" i="4" s="1"/>
  <c r="AJ91" i="4" s="1"/>
  <c r="AN91" i="4" s="1"/>
  <c r="P31" i="31"/>
  <c r="Q31" i="31" s="1"/>
  <c r="S31" i="31" s="1"/>
  <c r="U31" i="31" s="1"/>
  <c r="AQ31" i="31" s="1"/>
  <c r="AU31" i="31" s="1"/>
  <c r="P106" i="4"/>
  <c r="Q106" i="4" s="1"/>
  <c r="S106" i="4" s="1"/>
  <c r="U106" i="4" s="1"/>
  <c r="AT106" i="4" s="1"/>
  <c r="AX106" i="4" s="1"/>
  <c r="O107" i="4"/>
  <c r="P140" i="1"/>
  <c r="Q140" i="1" s="1"/>
  <c r="S140" i="1" s="1"/>
  <c r="U140" i="1" s="1"/>
  <c r="AT140" i="1" s="1"/>
  <c r="AX140" i="1" s="1"/>
  <c r="O141" i="1"/>
  <c r="P138" i="8"/>
  <c r="Q138" i="8" s="1"/>
  <c r="S138" i="8" s="1"/>
  <c r="U138" i="8" s="1"/>
  <c r="AT138" i="8" s="1"/>
  <c r="AX138" i="8" s="1"/>
  <c r="P77" i="9"/>
  <c r="Q77" i="9" s="1"/>
  <c r="S77" i="9" s="1"/>
  <c r="U77" i="9" s="1"/>
  <c r="AQ77" i="9" s="1"/>
  <c r="AU77" i="9" s="1"/>
  <c r="P137" i="13"/>
  <c r="Q137" i="13" s="1"/>
  <c r="S137" i="13" s="1"/>
  <c r="U137" i="13" s="1"/>
  <c r="AT137" i="13" s="1"/>
  <c r="AX137" i="13" s="1"/>
  <c r="P46" i="31"/>
  <c r="Q46" i="31" s="1"/>
  <c r="S46" i="31" s="1"/>
  <c r="U46" i="31" s="1"/>
  <c r="AQ46" i="31" s="1"/>
  <c r="AU46" i="31" s="1"/>
  <c r="O47" i="31"/>
  <c r="P46" i="29"/>
  <c r="Q46" i="29" s="1"/>
  <c r="S46" i="29" s="1"/>
  <c r="U46" i="29" s="1"/>
  <c r="AQ46" i="29" s="1"/>
  <c r="AU46" i="29" s="1"/>
  <c r="O47" i="29"/>
  <c r="P137" i="7"/>
  <c r="Q137" i="7" s="1"/>
  <c r="S137" i="7" s="1"/>
  <c r="U137" i="7" s="1"/>
  <c r="AT137" i="7" s="1"/>
  <c r="AX137" i="7" s="1"/>
  <c r="O138" i="7"/>
  <c r="P61" i="13"/>
  <c r="Q61" i="13" s="1"/>
  <c r="S61" i="13" s="1"/>
  <c r="U61" i="13" s="1"/>
  <c r="AQ61" i="13" s="1"/>
  <c r="AU61" i="13" s="1"/>
  <c r="AX121" i="10"/>
  <c r="BA121" i="10"/>
  <c r="O92" i="28"/>
  <c r="P137" i="29"/>
  <c r="Q137" i="29" s="1"/>
  <c r="S137" i="29" s="1"/>
  <c r="U137" i="29" s="1"/>
  <c r="AT137" i="29" s="1"/>
  <c r="AX137" i="29" s="1"/>
  <c r="P122" i="33"/>
  <c r="Q122" i="33" s="1"/>
  <c r="S122" i="33" s="1"/>
  <c r="U122" i="33" s="1"/>
  <c r="AT122" i="33" s="1"/>
  <c r="O123" i="33"/>
  <c r="P76" i="17"/>
  <c r="Q76" i="17" s="1"/>
  <c r="S76" i="17" s="1"/>
  <c r="U76" i="17" s="1"/>
  <c r="AQ76" i="17" s="1"/>
  <c r="AU76" i="17" s="1"/>
  <c r="P60" i="2"/>
  <c r="Q60" i="2" s="1"/>
  <c r="S60" i="2" s="1"/>
  <c r="U60" i="2" s="1"/>
  <c r="AQ60" i="2" s="1"/>
  <c r="AU60" i="2" s="1"/>
  <c r="O61" i="2"/>
  <c r="P76" i="19"/>
  <c r="Q76" i="19" s="1"/>
  <c r="S76" i="19" s="1"/>
  <c r="U76" i="19" s="1"/>
  <c r="AQ76" i="19" s="1"/>
  <c r="AU76" i="19" s="1"/>
  <c r="P122" i="23"/>
  <c r="Q122" i="23" s="1"/>
  <c r="S122" i="23" s="1"/>
  <c r="U122" i="23" s="1"/>
  <c r="AT122" i="23" s="1"/>
  <c r="O123" i="23"/>
  <c r="N46" i="6"/>
  <c r="P45" i="6"/>
  <c r="Q45" i="6" s="1"/>
  <c r="S45" i="6" s="1"/>
  <c r="U45" i="6" s="1"/>
  <c r="AQ45" i="6" s="1"/>
  <c r="AU45" i="6" s="1"/>
  <c r="O46" i="6"/>
  <c r="P47" i="10"/>
  <c r="Q47" i="10" s="1"/>
  <c r="S47" i="10" s="1"/>
  <c r="U47" i="10" s="1"/>
  <c r="AQ47" i="10" s="1"/>
  <c r="AU47" i="10" s="1"/>
  <c r="O48" i="10"/>
  <c r="P106" i="30"/>
  <c r="Q106" i="30" s="1"/>
  <c r="S106" i="30" s="1"/>
  <c r="U106" i="30" s="1"/>
  <c r="AT106" i="30" s="1"/>
  <c r="AX106" i="30" s="1"/>
  <c r="P107" i="9"/>
  <c r="Q107" i="9" s="1"/>
  <c r="S107" i="9" s="1"/>
  <c r="U107" i="9" s="1"/>
  <c r="AT107" i="9" s="1"/>
  <c r="AX107" i="9" s="1"/>
  <c r="O29" i="9"/>
  <c r="Q121" i="17"/>
  <c r="S121" i="17" s="1"/>
  <c r="U121" i="17" s="1"/>
  <c r="AT121" i="17" s="1"/>
  <c r="O122" i="17"/>
  <c r="N30" i="28"/>
  <c r="O30" i="28" s="1"/>
  <c r="P45" i="19"/>
  <c r="Q45" i="19" s="1"/>
  <c r="S45" i="19" s="1"/>
  <c r="U45" i="19" s="1"/>
  <c r="AQ45" i="19" s="1"/>
  <c r="AU45" i="19" s="1"/>
  <c r="O31" i="12"/>
  <c r="O61" i="28"/>
  <c r="P137" i="28"/>
  <c r="Q137" i="28" s="1"/>
  <c r="S137" i="28" s="1"/>
  <c r="U137" i="28" s="1"/>
  <c r="AT137" i="28" s="1"/>
  <c r="AX137" i="28" s="1"/>
  <c r="O91" i="18"/>
  <c r="P76" i="33"/>
  <c r="Q76" i="33" s="1"/>
  <c r="S76" i="33" s="1"/>
  <c r="U76" i="33" s="1"/>
  <c r="AQ76" i="33" s="1"/>
  <c r="AU76" i="33" s="1"/>
  <c r="N77" i="33"/>
  <c r="P32" i="27"/>
  <c r="Q32" i="27" s="1"/>
  <c r="S32" i="27" s="1"/>
  <c r="U32" i="27" s="1"/>
  <c r="AQ32" i="27" s="1"/>
  <c r="AU32" i="27" s="1"/>
  <c r="O33" i="27"/>
  <c r="BA121" i="33"/>
  <c r="AX121" i="33"/>
  <c r="O76" i="30"/>
  <c r="AX121" i="23"/>
  <c r="BA121" i="23"/>
  <c r="N62" i="30"/>
  <c r="O62" i="30" s="1"/>
  <c r="O31" i="6"/>
  <c r="P106" i="18"/>
  <c r="Q106" i="18" s="1"/>
  <c r="S106" i="18" s="1"/>
  <c r="U106" i="18" s="1"/>
  <c r="AT106" i="18" s="1"/>
  <c r="AX106" i="18" s="1"/>
  <c r="O107" i="18"/>
  <c r="P107" i="6"/>
  <c r="Q107" i="6" s="1"/>
  <c r="S107" i="6" s="1"/>
  <c r="U107" i="6" s="1"/>
  <c r="AT107" i="6" s="1"/>
  <c r="AX107" i="6" s="1"/>
  <c r="O108" i="6"/>
  <c r="P137" i="12"/>
  <c r="Q137" i="12" s="1"/>
  <c r="S137" i="12" s="1"/>
  <c r="U137" i="12" s="1"/>
  <c r="AT137" i="12" s="1"/>
  <c r="AX137" i="12" s="1"/>
  <c r="O138" i="12"/>
  <c r="P107" i="33"/>
  <c r="Q107" i="33" s="1"/>
  <c r="S107" i="33" s="1"/>
  <c r="U107" i="33" s="1"/>
  <c r="AT107" i="33" s="1"/>
  <c r="AX107" i="33" s="1"/>
  <c r="O108" i="33"/>
  <c r="P76" i="21"/>
  <c r="Q76" i="21" s="1"/>
  <c r="S76" i="21" s="1"/>
  <c r="U76" i="21" s="1"/>
  <c r="AQ76" i="21" s="1"/>
  <c r="AU76" i="21" s="1"/>
  <c r="N30" i="23"/>
  <c r="O30" i="23" s="1"/>
  <c r="P29" i="23"/>
  <c r="Q29" i="23" s="1"/>
  <c r="S29" i="23" s="1"/>
  <c r="U29" i="23" s="1"/>
  <c r="AQ29" i="23" s="1"/>
  <c r="AU29" i="23" s="1"/>
  <c r="P91" i="24"/>
  <c r="Q91" i="24" s="1"/>
  <c r="S91" i="24" s="1"/>
  <c r="U91" i="24" s="1"/>
  <c r="AJ91" i="24" s="1"/>
  <c r="AN91" i="24" s="1"/>
  <c r="O92" i="24"/>
  <c r="N93" i="7"/>
  <c r="P92" i="7"/>
  <c r="Q92" i="7" s="1"/>
  <c r="S92" i="7" s="1"/>
  <c r="U92" i="7" s="1"/>
  <c r="AJ92" i="7" s="1"/>
  <c r="AN92" i="7" s="1"/>
  <c r="O93" i="7"/>
  <c r="P76" i="10"/>
  <c r="Q76" i="10" s="1"/>
  <c r="S76" i="10" s="1"/>
  <c r="U76" i="10" s="1"/>
  <c r="AQ76" i="10" s="1"/>
  <c r="AU76" i="10" s="1"/>
  <c r="N77" i="10"/>
  <c r="O77" i="10" s="1"/>
  <c r="P63" i="7"/>
  <c r="Q63" i="7" s="1"/>
  <c r="S63" i="7" s="1"/>
  <c r="U63" i="7" s="1"/>
  <c r="AQ63" i="7" s="1"/>
  <c r="AU63" i="7" s="1"/>
  <c r="O64" i="7"/>
  <c r="P106" i="20"/>
  <c r="Q106" i="20" s="1"/>
  <c r="S106" i="20" s="1"/>
  <c r="U106" i="20" s="1"/>
  <c r="AT106" i="20" s="1"/>
  <c r="AX106" i="20" s="1"/>
  <c r="O107" i="20"/>
  <c r="P122" i="13"/>
  <c r="Q122" i="13" s="1"/>
  <c r="S122" i="13" s="1"/>
  <c r="U122" i="13" s="1"/>
  <c r="AT122" i="13" s="1"/>
  <c r="P63" i="31"/>
  <c r="Q63" i="31" s="1"/>
  <c r="S63" i="31" s="1"/>
  <c r="U63" i="31" s="1"/>
  <c r="AQ63" i="31" s="1"/>
  <c r="AU63" i="31" s="1"/>
  <c r="O64" i="31"/>
  <c r="P28" i="22"/>
  <c r="Q28" i="22" s="1"/>
  <c r="S28" i="22" s="1"/>
  <c r="U28" i="22" s="1"/>
  <c r="AQ28" i="22" s="1"/>
  <c r="AU28" i="22" s="1"/>
  <c r="P123" i="31"/>
  <c r="Q123" i="31" s="1"/>
  <c r="S123" i="31" s="1"/>
  <c r="U123" i="31" s="1"/>
  <c r="AT123" i="31" s="1"/>
  <c r="O124" i="31"/>
  <c r="P122" i="12"/>
  <c r="Q122" i="12" s="1"/>
  <c r="S122" i="12" s="1"/>
  <c r="U122" i="12" s="1"/>
  <c r="AT122" i="12" s="1"/>
  <c r="O123" i="12"/>
  <c r="P75" i="7"/>
  <c r="Q75" i="7" s="1"/>
  <c r="S75" i="7" s="1"/>
  <c r="U75" i="7" s="1"/>
  <c r="AQ75" i="7" s="1"/>
  <c r="AU75" i="7" s="1"/>
  <c r="BA122" i="6"/>
  <c r="AX122" i="6"/>
  <c r="P140" i="25"/>
  <c r="Q140" i="25" s="1"/>
  <c r="S140" i="25" s="1"/>
  <c r="U140" i="25" s="1"/>
  <c r="AT140" i="25" s="1"/>
  <c r="AX140" i="25" s="1"/>
  <c r="O141" i="25"/>
  <c r="AX121" i="19"/>
  <c r="BA121" i="19"/>
  <c r="O46" i="30"/>
  <c r="O107" i="7"/>
  <c r="O107" i="10"/>
  <c r="O107" i="15"/>
  <c r="O123" i="22"/>
  <c r="P64" i="1"/>
  <c r="Q64" i="1" s="1"/>
  <c r="S64" i="1" s="1"/>
  <c r="U64" i="1" s="1"/>
  <c r="AQ64" i="1" s="1"/>
  <c r="AU64" i="1" s="1"/>
  <c r="P138" i="27"/>
  <c r="Q138" i="27" s="1"/>
  <c r="S138" i="27" s="1"/>
  <c r="U138" i="27" s="1"/>
  <c r="AT138" i="27" s="1"/>
  <c r="AX138" i="27" s="1"/>
  <c r="O139" i="27"/>
  <c r="Q121" i="4"/>
  <c r="S121" i="4" s="1"/>
  <c r="U121" i="4" s="1"/>
  <c r="AT121" i="4" s="1"/>
  <c r="O122" i="4"/>
  <c r="P106" i="16"/>
  <c r="Q106" i="16" s="1"/>
  <c r="S106" i="16" s="1"/>
  <c r="U106" i="16" s="1"/>
  <c r="AT106" i="16" s="1"/>
  <c r="AX106" i="16" s="1"/>
  <c r="O107" i="16"/>
  <c r="Q121" i="14"/>
  <c r="S121" i="14" s="1"/>
  <c r="U121" i="14" s="1"/>
  <c r="AT121" i="14" s="1"/>
  <c r="O122" i="14"/>
  <c r="P124" i="2"/>
  <c r="Q124" i="2" s="1"/>
  <c r="S124" i="2" s="1"/>
  <c r="U124" i="2" s="1"/>
  <c r="AT124" i="2" s="1"/>
  <c r="N62" i="19"/>
  <c r="O62" i="19" s="1"/>
  <c r="P108" i="31"/>
  <c r="Q108" i="31" s="1"/>
  <c r="S108" i="31" s="1"/>
  <c r="U108" i="31" s="1"/>
  <c r="AT108" i="31" s="1"/>
  <c r="AX108" i="31" s="1"/>
  <c r="N62" i="29"/>
  <c r="O62" i="29" s="1"/>
  <c r="P75" i="29"/>
  <c r="Q75" i="29" s="1"/>
  <c r="S75" i="29" s="1"/>
  <c r="U75" i="29" s="1"/>
  <c r="AQ75" i="29" s="1"/>
  <c r="AU75" i="29" s="1"/>
  <c r="P77" i="18"/>
  <c r="Q77" i="18" s="1"/>
  <c r="S77" i="18" s="1"/>
  <c r="U77" i="18" s="1"/>
  <c r="AQ77" i="18" s="1"/>
  <c r="AU77" i="18" s="1"/>
  <c r="O78" i="18"/>
  <c r="AX121" i="13"/>
  <c r="BA121" i="13"/>
  <c r="P76" i="26"/>
  <c r="Q76" i="26" s="1"/>
  <c r="S76" i="26" s="1"/>
  <c r="U76" i="26" s="1"/>
  <c r="AQ76" i="26" s="1"/>
  <c r="AU76" i="26" s="1"/>
  <c r="N77" i="26"/>
  <c r="O77" i="26" s="1"/>
  <c r="P29" i="11"/>
  <c r="Q29" i="11" s="1"/>
  <c r="S29" i="11" s="1"/>
  <c r="U29" i="11" s="1"/>
  <c r="AQ29" i="11" s="1"/>
  <c r="AU29" i="11" s="1"/>
  <c r="P91" i="16"/>
  <c r="Q91" i="16" s="1"/>
  <c r="S91" i="16" s="1"/>
  <c r="U91" i="16" s="1"/>
  <c r="AJ91" i="16" s="1"/>
  <c r="AN91" i="16" s="1"/>
  <c r="O92" i="16"/>
  <c r="P138" i="31"/>
  <c r="Q138" i="31" s="1"/>
  <c r="S138" i="31" s="1"/>
  <c r="U138" i="31" s="1"/>
  <c r="AT138" i="31" s="1"/>
  <c r="AX138" i="31" s="1"/>
  <c r="O139" i="31"/>
  <c r="P137" i="10"/>
  <c r="Q137" i="10" s="1"/>
  <c r="S137" i="10" s="1"/>
  <c r="U137" i="10" s="1"/>
  <c r="AT137" i="10" s="1"/>
  <c r="AX137" i="10" s="1"/>
  <c r="O138" i="10"/>
  <c r="P91" i="13"/>
  <c r="Q91" i="13" s="1"/>
  <c r="S91" i="13" s="1"/>
  <c r="U91" i="13" s="1"/>
  <c r="AJ91" i="13" s="1"/>
  <c r="AN91" i="13" s="1"/>
  <c r="O92" i="13"/>
  <c r="P122" i="21"/>
  <c r="Q122" i="21" s="1"/>
  <c r="S122" i="21" s="1"/>
  <c r="U122" i="21" s="1"/>
  <c r="AT122" i="21" s="1"/>
  <c r="BA122" i="22"/>
  <c r="AX122" i="22"/>
  <c r="P75" i="25"/>
  <c r="Q75" i="25" s="1"/>
  <c r="S75" i="25" s="1"/>
  <c r="U75" i="25" s="1"/>
  <c r="AQ75" i="25" s="1"/>
  <c r="AU75" i="25" s="1"/>
  <c r="Q136" i="4"/>
  <c r="S136" i="4" s="1"/>
  <c r="U136" i="4" s="1"/>
  <c r="AT136" i="4" s="1"/>
  <c r="AX136" i="4" s="1"/>
  <c r="O137" i="4"/>
  <c r="O123" i="8"/>
  <c r="Q136" i="14"/>
  <c r="S136" i="14" s="1"/>
  <c r="U136" i="14" s="1"/>
  <c r="AT136" i="14" s="1"/>
  <c r="AX136" i="14" s="1"/>
  <c r="O137" i="14"/>
  <c r="P91" i="29"/>
  <c r="Q91" i="29" s="1"/>
  <c r="S91" i="29" s="1"/>
  <c r="U91" i="29" s="1"/>
  <c r="AJ91" i="29" s="1"/>
  <c r="AN91" i="29" s="1"/>
  <c r="BA123" i="2"/>
  <c r="AX123" i="2"/>
  <c r="P45" i="9"/>
  <c r="Q45" i="9" s="1"/>
  <c r="S45" i="9" s="1"/>
  <c r="U45" i="9" s="1"/>
  <c r="AQ45" i="9" s="1"/>
  <c r="AU45" i="9" s="1"/>
  <c r="O92" i="19"/>
  <c r="N30" i="7"/>
  <c r="O30" i="7" s="1"/>
  <c r="P122" i="3"/>
  <c r="Q122" i="3" s="1"/>
  <c r="S122" i="3" s="1"/>
  <c r="U122" i="3" s="1"/>
  <c r="AT122" i="3" s="1"/>
  <c r="O123" i="3"/>
  <c r="P32" i="8"/>
  <c r="Q32" i="8" s="1"/>
  <c r="S32" i="8" s="1"/>
  <c r="U32" i="8" s="1"/>
  <c r="AQ32" i="8" s="1"/>
  <c r="AU32" i="8" s="1"/>
  <c r="O33" i="8"/>
  <c r="Q136" i="17"/>
  <c r="S136" i="17" s="1"/>
  <c r="U136" i="17" s="1"/>
  <c r="AT136" i="17" s="1"/>
  <c r="AX136" i="17" s="1"/>
  <c r="O137" i="17"/>
  <c r="P107" i="21"/>
  <c r="Q107" i="21" s="1"/>
  <c r="S107" i="21" s="1"/>
  <c r="U107" i="21" s="1"/>
  <c r="AT107" i="21" s="1"/>
  <c r="AX107" i="21" s="1"/>
  <c r="P31" i="14"/>
  <c r="Q31" i="14" s="1"/>
  <c r="S31" i="14" s="1"/>
  <c r="U31" i="14" s="1"/>
  <c r="AQ31" i="14" s="1"/>
  <c r="AU31" i="14" s="1"/>
  <c r="O32" i="14"/>
  <c r="N46" i="30"/>
  <c r="O107" i="12"/>
  <c r="O123" i="27"/>
  <c r="AX121" i="21"/>
  <c r="BA121" i="21"/>
  <c r="N125" i="25"/>
  <c r="O125" i="25" s="1"/>
  <c r="N77" i="12"/>
  <c r="O77" i="12" s="1"/>
  <c r="Q136" i="20"/>
  <c r="S136" i="20" s="1"/>
  <c r="U136" i="20" s="1"/>
  <c r="AT136" i="20" s="1"/>
  <c r="AX136" i="20" s="1"/>
  <c r="O137" i="20"/>
  <c r="O91" i="14"/>
  <c r="N62" i="15"/>
  <c r="O62" i="15" s="1"/>
  <c r="O45" i="11"/>
  <c r="Q121" i="26"/>
  <c r="S121" i="26" s="1"/>
  <c r="U121" i="26" s="1"/>
  <c r="AT121" i="26" s="1"/>
  <c r="O122" i="26"/>
  <c r="AX122" i="8"/>
  <c r="BA122" i="8"/>
  <c r="O92" i="33"/>
  <c r="P44" i="8"/>
  <c r="Q44" i="8" s="1"/>
  <c r="S44" i="8" s="1"/>
  <c r="U44" i="8" s="1"/>
  <c r="AQ44" i="8" s="1"/>
  <c r="AU44" i="8" s="1"/>
  <c r="N62" i="26"/>
  <c r="O62" i="26" s="1"/>
  <c r="P61" i="26"/>
  <c r="Q61" i="26" s="1"/>
  <c r="S61" i="26" s="1"/>
  <c r="U61" i="26" s="1"/>
  <c r="AQ61" i="26" s="1"/>
  <c r="AU61" i="26" s="1"/>
  <c r="P61" i="9"/>
  <c r="Q61" i="9" s="1"/>
  <c r="S61" i="9" s="1"/>
  <c r="U61" i="9" s="1"/>
  <c r="AQ61" i="9" s="1"/>
  <c r="AU61" i="9" s="1"/>
  <c r="P91" i="3"/>
  <c r="Q91" i="3" s="1"/>
  <c r="S91" i="3" s="1"/>
  <c r="U91" i="3" s="1"/>
  <c r="AJ91" i="3" s="1"/>
  <c r="AN91" i="3" s="1"/>
  <c r="P91" i="17"/>
  <c r="Q91" i="17" s="1"/>
  <c r="S91" i="17" s="1"/>
  <c r="U91" i="17" s="1"/>
  <c r="AJ91" i="17" s="1"/>
  <c r="AN91" i="17" s="1"/>
  <c r="AX121" i="3"/>
  <c r="BA121" i="3"/>
  <c r="P45" i="3"/>
  <c r="Q45" i="3" s="1"/>
  <c r="S45" i="3" s="1"/>
  <c r="U45" i="3" s="1"/>
  <c r="AQ45" i="3" s="1"/>
  <c r="AU45" i="3" s="1"/>
  <c r="P122" i="7"/>
  <c r="Q122" i="7" s="1"/>
  <c r="S122" i="7" s="1"/>
  <c r="U122" i="7" s="1"/>
  <c r="AT122" i="7" s="1"/>
  <c r="P76" i="11"/>
  <c r="Q76" i="11" s="1"/>
  <c r="S76" i="11" s="1"/>
  <c r="U76" i="11" s="1"/>
  <c r="AQ76" i="11" s="1"/>
  <c r="AU76" i="11" s="1"/>
  <c r="P123" i="6"/>
  <c r="Q123" i="6" s="1"/>
  <c r="S123" i="6" s="1"/>
  <c r="U123" i="6" s="1"/>
  <c r="AT123" i="6" s="1"/>
  <c r="O124" i="6"/>
  <c r="AX122" i="27"/>
  <c r="BA122" i="27"/>
  <c r="BA124" i="25"/>
  <c r="AX124" i="25"/>
  <c r="P62" i="20"/>
  <c r="Q62" i="20" s="1"/>
  <c r="S62" i="20" s="1"/>
  <c r="U62" i="20" s="1"/>
  <c r="AQ62" i="20" s="1"/>
  <c r="AU62" i="20" s="1"/>
  <c r="Q121" i="20"/>
  <c r="S121" i="20" s="1"/>
  <c r="U121" i="20" s="1"/>
  <c r="AT121" i="20" s="1"/>
  <c r="O122" i="20"/>
  <c r="Q136" i="26"/>
  <c r="S136" i="26" s="1"/>
  <c r="U136" i="26" s="1"/>
  <c r="AT136" i="26" s="1"/>
  <c r="AX136" i="26" s="1"/>
  <c r="O137" i="26"/>
  <c r="P107" i="23"/>
  <c r="Q107" i="23" s="1"/>
  <c r="S107" i="23" s="1"/>
  <c r="U107" i="23" s="1"/>
  <c r="AT107" i="23" s="1"/>
  <c r="AX107" i="23" s="1"/>
  <c r="P122" i="29"/>
  <c r="Q122" i="29" s="1"/>
  <c r="S122" i="29" s="1"/>
  <c r="U122" i="29" s="1"/>
  <c r="AT122" i="29" s="1"/>
  <c r="O123" i="29"/>
  <c r="P45" i="14"/>
  <c r="Q45" i="14" s="1"/>
  <c r="S45" i="14" s="1"/>
  <c r="U45" i="14" s="1"/>
  <c r="AQ45" i="14" s="1"/>
  <c r="AU45" i="14" s="1"/>
  <c r="P122" i="28"/>
  <c r="Q122" i="28" s="1"/>
  <c r="S122" i="28" s="1"/>
  <c r="U122" i="28" s="1"/>
  <c r="AT122" i="28" s="1"/>
  <c r="O123" i="28"/>
  <c r="P107" i="29"/>
  <c r="Q107" i="29" s="1"/>
  <c r="S107" i="29" s="1"/>
  <c r="U107" i="29" s="1"/>
  <c r="AT107" i="29" s="1"/>
  <c r="AX107" i="29" s="1"/>
  <c r="O108" i="29"/>
  <c r="P45" i="4"/>
  <c r="Q45" i="4" s="1"/>
  <c r="S45" i="4" s="1"/>
  <c r="U45" i="4" s="1"/>
  <c r="AQ45" i="4" s="1"/>
  <c r="AU45" i="4" s="1"/>
  <c r="N46" i="4"/>
  <c r="O46" i="4" s="1"/>
  <c r="AX121" i="7"/>
  <c r="BA121" i="7"/>
  <c r="AX121" i="15"/>
  <c r="BA121" i="15"/>
  <c r="N62" i="3"/>
  <c r="P61" i="3"/>
  <c r="Q61" i="3" s="1"/>
  <c r="S61" i="3" s="1"/>
  <c r="U61" i="3" s="1"/>
  <c r="AQ61" i="3" s="1"/>
  <c r="AU61" i="3" s="1"/>
  <c r="P122" i="19"/>
  <c r="Q122" i="19" s="1"/>
  <c r="S122" i="19" s="1"/>
  <c r="U122" i="19" s="1"/>
  <c r="AT122" i="19" s="1"/>
  <c r="P137" i="15"/>
  <c r="Q137" i="15" s="1"/>
  <c r="S137" i="15" s="1"/>
  <c r="U137" i="15" s="1"/>
  <c r="AT137" i="15" s="1"/>
  <c r="AX137" i="15" s="1"/>
  <c r="N62" i="8"/>
  <c r="O62" i="8" s="1"/>
  <c r="P46" i="33"/>
  <c r="Q46" i="33" s="1"/>
  <c r="S46" i="33" s="1"/>
  <c r="U46" i="33" s="1"/>
  <c r="AQ46" i="33" s="1"/>
  <c r="AU46" i="33" s="1"/>
  <c r="O47" i="33"/>
  <c r="O30" i="17"/>
  <c r="O91" i="30"/>
  <c r="N77" i="24"/>
  <c r="O77" i="24" s="1"/>
  <c r="P76" i="24"/>
  <c r="Q76" i="24" s="1"/>
  <c r="S76" i="24" s="1"/>
  <c r="U76" i="24" s="1"/>
  <c r="AQ76" i="24" s="1"/>
  <c r="AU76" i="24" s="1"/>
  <c r="P107" i="5"/>
  <c r="Q107" i="5" s="1"/>
  <c r="S107" i="5" s="1"/>
  <c r="U107" i="5" s="1"/>
  <c r="AT107" i="5" s="1"/>
  <c r="AX107" i="5" s="1"/>
  <c r="O108" i="5"/>
  <c r="O31" i="20"/>
  <c r="P29" i="29"/>
  <c r="Q29" i="29" s="1"/>
  <c r="S29" i="29" s="1"/>
  <c r="U29" i="29" s="1"/>
  <c r="AQ29" i="29" s="1"/>
  <c r="AU29" i="29" s="1"/>
  <c r="N109" i="1"/>
  <c r="O109" i="1" s="1"/>
  <c r="AX121" i="29"/>
  <c r="BA121" i="29"/>
  <c r="Q121" i="16"/>
  <c r="S121" i="16" s="1"/>
  <c r="U121" i="16" s="1"/>
  <c r="AT121" i="16" s="1"/>
  <c r="O122" i="16"/>
  <c r="Q136" i="18"/>
  <c r="S136" i="18" s="1"/>
  <c r="U136" i="18" s="1"/>
  <c r="AT136" i="18" s="1"/>
  <c r="AX136" i="18" s="1"/>
  <c r="O137" i="18"/>
  <c r="O107" i="28"/>
  <c r="P107" i="19"/>
  <c r="Q107" i="19" s="1"/>
  <c r="S107" i="19" s="1"/>
  <c r="U107" i="19" s="1"/>
  <c r="AT107" i="19" s="1"/>
  <c r="AX107" i="19" s="1"/>
  <c r="O108" i="19"/>
  <c r="AX121" i="28"/>
  <c r="BA121" i="28"/>
  <c r="N30" i="21"/>
  <c r="O30" i="21" s="1"/>
  <c r="P29" i="21"/>
  <c r="Q29" i="21" s="1"/>
  <c r="S29" i="21" s="1"/>
  <c r="U29" i="21" s="1"/>
  <c r="AQ29" i="21" s="1"/>
  <c r="AU29" i="21" s="1"/>
  <c r="N30" i="10"/>
  <c r="O30" i="10" s="1"/>
  <c r="P91" i="5"/>
  <c r="Q91" i="5" s="1"/>
  <c r="S91" i="5" s="1"/>
  <c r="U91" i="5" s="1"/>
  <c r="AJ91" i="5" s="1"/>
  <c r="AN91" i="5" s="1"/>
  <c r="N46" i="5"/>
  <c r="O46" i="5" s="1"/>
  <c r="P45" i="5"/>
  <c r="Q45" i="5" s="1"/>
  <c r="S45" i="5" s="1"/>
  <c r="U45" i="5" s="1"/>
  <c r="AQ45" i="5" s="1"/>
  <c r="AU45" i="5" s="1"/>
  <c r="P61" i="21"/>
  <c r="Q61" i="21" s="1"/>
  <c r="S61" i="21" s="1"/>
  <c r="U61" i="21" s="1"/>
  <c r="AQ61" i="21" s="1"/>
  <c r="AU61" i="21" s="1"/>
  <c r="P137" i="21"/>
  <c r="Q137" i="21" s="1"/>
  <c r="S137" i="21" s="1"/>
  <c r="U137" i="21" s="1"/>
  <c r="AT137" i="21" s="1"/>
  <c r="AX137" i="21" s="1"/>
  <c r="O138" i="21"/>
  <c r="N46" i="24"/>
  <c r="P45" i="24"/>
  <c r="Q45" i="24" s="1"/>
  <c r="S45" i="24" s="1"/>
  <c r="U45" i="24" s="1"/>
  <c r="AQ45" i="24" s="1"/>
  <c r="AU45" i="24" s="1"/>
  <c r="N93" i="27"/>
  <c r="P92" i="27"/>
  <c r="Q92" i="27" s="1"/>
  <c r="S92" i="27" s="1"/>
  <c r="U92" i="27" s="1"/>
  <c r="AJ92" i="27" s="1"/>
  <c r="AN92" i="27" s="1"/>
  <c r="O93" i="27"/>
  <c r="P45" i="12"/>
  <c r="Q45" i="12" s="1"/>
  <c r="S45" i="12" s="1"/>
  <c r="U45" i="12" s="1"/>
  <c r="AQ45" i="12" s="1"/>
  <c r="AU45" i="12" s="1"/>
  <c r="O108" i="27"/>
  <c r="O31" i="3"/>
  <c r="O62" i="33"/>
  <c r="O76" i="14"/>
  <c r="P137" i="24"/>
  <c r="Q137" i="24" s="1"/>
  <c r="S137" i="24" s="1"/>
  <c r="U137" i="24" s="1"/>
  <c r="AT137" i="24" s="1"/>
  <c r="AX137" i="24" s="1"/>
  <c r="P137" i="33"/>
  <c r="Q137" i="33" s="1"/>
  <c r="S137" i="33" s="1"/>
  <c r="U137" i="33" s="1"/>
  <c r="AT137" i="33" s="1"/>
  <c r="AX137" i="33" s="1"/>
  <c r="O138" i="33"/>
  <c r="Q136" i="16"/>
  <c r="S136" i="16" s="1"/>
  <c r="U136" i="16" s="1"/>
  <c r="AT136" i="16" s="1"/>
  <c r="AX136" i="16" s="1"/>
  <c r="O137" i="16"/>
  <c r="Q121" i="18"/>
  <c r="S121" i="18" s="1"/>
  <c r="U121" i="18" s="1"/>
  <c r="AT121" i="18" s="1"/>
  <c r="O122" i="18"/>
  <c r="P91" i="12"/>
  <c r="Q91" i="12" s="1"/>
  <c r="S91" i="12" s="1"/>
  <c r="U91" i="12" s="1"/>
  <c r="AJ91" i="12" s="1"/>
  <c r="AN91" i="12" s="1"/>
  <c r="O92" i="12"/>
  <c r="O92" i="8"/>
  <c r="P91" i="6"/>
  <c r="Q91" i="6" s="1"/>
  <c r="S91" i="6" s="1"/>
  <c r="U91" i="6" s="1"/>
  <c r="AJ91" i="6" s="1"/>
  <c r="AN91" i="6" s="1"/>
  <c r="O92" i="6"/>
  <c r="P60" i="25"/>
  <c r="Q60" i="25" s="1"/>
  <c r="S60" i="25" s="1"/>
  <c r="U60" i="25" s="1"/>
  <c r="AQ60" i="25" s="1"/>
  <c r="AU60" i="25" s="1"/>
  <c r="O61" i="25"/>
  <c r="O125" i="1"/>
  <c r="O108" i="25"/>
  <c r="P91" i="20"/>
  <c r="Q91" i="20" s="1"/>
  <c r="S91" i="20" s="1"/>
  <c r="U91" i="20" s="1"/>
  <c r="AJ91" i="20" s="1"/>
  <c r="AN91" i="20" s="1"/>
  <c r="P137" i="3"/>
  <c r="Q137" i="3" s="1"/>
  <c r="S137" i="3" s="1"/>
  <c r="U137" i="3" s="1"/>
  <c r="AT137" i="3" s="1"/>
  <c r="AX137" i="3" s="1"/>
  <c r="P137" i="19"/>
  <c r="Q137" i="19" s="1"/>
  <c r="S137" i="19" s="1"/>
  <c r="U137" i="19" s="1"/>
  <c r="AT137" i="19" s="1"/>
  <c r="AX137" i="19" s="1"/>
  <c r="O138" i="19"/>
  <c r="O91" i="11"/>
  <c r="P48" i="7"/>
  <c r="Q48" i="7" s="1"/>
  <c r="S48" i="7" s="1"/>
  <c r="U48" i="7" s="1"/>
  <c r="AQ48" i="7" s="1"/>
  <c r="AU48" i="7" s="1"/>
  <c r="O49" i="7"/>
  <c r="O107" i="3"/>
  <c r="O76" i="23"/>
  <c r="O78" i="8"/>
  <c r="P62" i="24"/>
  <c r="Q62" i="24" s="1"/>
  <c r="S62" i="24" s="1"/>
  <c r="U62" i="24" s="1"/>
  <c r="AQ62" i="24" s="1"/>
  <c r="AU62" i="24" s="1"/>
  <c r="O63" i="24"/>
  <c r="Q122" i="9"/>
  <c r="S122" i="9" s="1"/>
  <c r="U122" i="9" s="1"/>
  <c r="AT122" i="9" s="1"/>
  <c r="O123" i="9"/>
  <c r="P92" i="25"/>
  <c r="Q92" i="25" s="1"/>
  <c r="S92" i="25" s="1"/>
  <c r="U92" i="25" s="1"/>
  <c r="AJ92" i="25" s="1"/>
  <c r="AN92" i="25" s="1"/>
  <c r="O29" i="2"/>
  <c r="P106" i="14"/>
  <c r="Q106" i="14" s="1"/>
  <c r="S106" i="14" s="1"/>
  <c r="U106" i="14" s="1"/>
  <c r="AT106" i="14" s="1"/>
  <c r="AX106" i="14" s="1"/>
  <c r="O107" i="14"/>
  <c r="O78" i="2"/>
  <c r="P61" i="11"/>
  <c r="Q61" i="11" s="1"/>
  <c r="S61" i="11" s="1"/>
  <c r="U61" i="11" s="1"/>
  <c r="AQ61" i="11" s="1"/>
  <c r="AU61" i="11" s="1"/>
  <c r="BA124" i="1"/>
  <c r="AX124" i="1"/>
  <c r="O62" i="22"/>
  <c r="BA123" i="34" l="1"/>
  <c r="AX123" i="34"/>
  <c r="P139" i="34"/>
  <c r="Q139" i="34" s="1"/>
  <c r="S139" i="34" s="1"/>
  <c r="U139" i="34" s="1"/>
  <c r="AT139" i="34" s="1"/>
  <c r="AX139" i="34" s="1"/>
  <c r="P124" i="34"/>
  <c r="Q124" i="34" s="1"/>
  <c r="S124" i="34" s="1"/>
  <c r="U124" i="34" s="1"/>
  <c r="AT124" i="34" s="1"/>
  <c r="N125" i="34"/>
  <c r="O125" i="34"/>
  <c r="O78" i="34"/>
  <c r="N93" i="34"/>
  <c r="O93" i="34" s="1"/>
  <c r="O33" i="34"/>
  <c r="N109" i="34"/>
  <c r="O109" i="34" s="1"/>
  <c r="P65" i="34"/>
  <c r="Q65" i="34" s="1"/>
  <c r="S65" i="34" s="1"/>
  <c r="U65" i="34" s="1"/>
  <c r="AQ65" i="34" s="1"/>
  <c r="AU65" i="34" s="1"/>
  <c r="O66" i="34"/>
  <c r="P48" i="34"/>
  <c r="Q48" i="34" s="1"/>
  <c r="S48" i="34" s="1"/>
  <c r="U48" i="34" s="1"/>
  <c r="AQ48" i="34" s="1"/>
  <c r="AU48" i="34" s="1"/>
  <c r="O49" i="34"/>
  <c r="P125" i="25"/>
  <c r="Q125" i="25" s="1"/>
  <c r="S125" i="25" s="1"/>
  <c r="U125" i="25" s="1"/>
  <c r="AT125" i="25" s="1"/>
  <c r="O126" i="25"/>
  <c r="P62" i="19"/>
  <c r="Q62" i="19" s="1"/>
  <c r="S62" i="19" s="1"/>
  <c r="U62" i="19" s="1"/>
  <c r="AQ62" i="19" s="1"/>
  <c r="AU62" i="19" s="1"/>
  <c r="O63" i="19"/>
  <c r="P46" i="15"/>
  <c r="Q46" i="15" s="1"/>
  <c r="S46" i="15" s="1"/>
  <c r="U46" i="15" s="1"/>
  <c r="AQ46" i="15" s="1"/>
  <c r="AU46" i="15" s="1"/>
  <c r="O47" i="15"/>
  <c r="P46" i="5"/>
  <c r="Q46" i="5" s="1"/>
  <c r="S46" i="5" s="1"/>
  <c r="U46" i="5" s="1"/>
  <c r="AQ46" i="5" s="1"/>
  <c r="AU46" i="5" s="1"/>
  <c r="O47" i="5"/>
  <c r="P109" i="1"/>
  <c r="Q109" i="1" s="1"/>
  <c r="S109" i="1" s="1"/>
  <c r="U109" i="1" s="1"/>
  <c r="AT109" i="1" s="1"/>
  <c r="AX109" i="1" s="1"/>
  <c r="O110" i="1"/>
  <c r="P30" i="10"/>
  <c r="Q30" i="10" s="1"/>
  <c r="S30" i="10" s="1"/>
  <c r="U30" i="10" s="1"/>
  <c r="AQ30" i="10" s="1"/>
  <c r="AU30" i="10" s="1"/>
  <c r="P62" i="26"/>
  <c r="Q62" i="26" s="1"/>
  <c r="S62" i="26" s="1"/>
  <c r="U62" i="26" s="1"/>
  <c r="AQ62" i="26" s="1"/>
  <c r="AU62" i="26" s="1"/>
  <c r="P77" i="10"/>
  <c r="Q77" i="10" s="1"/>
  <c r="S77" i="10" s="1"/>
  <c r="U77" i="10" s="1"/>
  <c r="AQ77" i="10" s="1"/>
  <c r="AU77" i="10" s="1"/>
  <c r="O78" i="10"/>
  <c r="P77" i="13"/>
  <c r="Q77" i="13" s="1"/>
  <c r="S77" i="13" s="1"/>
  <c r="U77" i="13" s="1"/>
  <c r="AQ77" i="13" s="1"/>
  <c r="AU77" i="13" s="1"/>
  <c r="O78" i="13"/>
  <c r="P46" i="4"/>
  <c r="Q46" i="4" s="1"/>
  <c r="S46" i="4" s="1"/>
  <c r="U46" i="4" s="1"/>
  <c r="AQ46" i="4" s="1"/>
  <c r="AU46" i="4" s="1"/>
  <c r="O47" i="4"/>
  <c r="P30" i="28"/>
  <c r="Q30" i="28" s="1"/>
  <c r="S30" i="28" s="1"/>
  <c r="U30" i="28" s="1"/>
  <c r="AQ30" i="28" s="1"/>
  <c r="AU30" i="28" s="1"/>
  <c r="O31" i="28"/>
  <c r="P77" i="3"/>
  <c r="Q77" i="3" s="1"/>
  <c r="S77" i="3" s="1"/>
  <c r="U77" i="3" s="1"/>
  <c r="AQ77" i="3" s="1"/>
  <c r="AU77" i="3" s="1"/>
  <c r="P77" i="28"/>
  <c r="Q77" i="28" s="1"/>
  <c r="S77" i="28" s="1"/>
  <c r="U77" i="28" s="1"/>
  <c r="AQ77" i="28" s="1"/>
  <c r="AU77" i="28" s="1"/>
  <c r="P109" i="2"/>
  <c r="Q109" i="2" s="1"/>
  <c r="S109" i="2" s="1"/>
  <c r="U109" i="2" s="1"/>
  <c r="AT109" i="2" s="1"/>
  <c r="AX109" i="2" s="1"/>
  <c r="O110" i="2"/>
  <c r="P62" i="30"/>
  <c r="Q62" i="30" s="1"/>
  <c r="S62" i="30" s="1"/>
  <c r="U62" i="30" s="1"/>
  <c r="AQ62" i="30" s="1"/>
  <c r="AU62" i="30" s="1"/>
  <c r="O63" i="30"/>
  <c r="P77" i="26"/>
  <c r="Q77" i="26" s="1"/>
  <c r="S77" i="26" s="1"/>
  <c r="U77" i="26" s="1"/>
  <c r="AQ77" i="26" s="1"/>
  <c r="AU77" i="26" s="1"/>
  <c r="O78" i="26"/>
  <c r="P30" i="21"/>
  <c r="Q30" i="21" s="1"/>
  <c r="S30" i="21" s="1"/>
  <c r="U30" i="21" s="1"/>
  <c r="AQ30" i="21" s="1"/>
  <c r="AU30" i="21" s="1"/>
  <c r="O31" i="21"/>
  <c r="P30" i="23"/>
  <c r="Q30" i="23" s="1"/>
  <c r="S30" i="23" s="1"/>
  <c r="U30" i="23" s="1"/>
  <c r="AQ30" i="23" s="1"/>
  <c r="AU30" i="23" s="1"/>
  <c r="O31" i="23"/>
  <c r="P109" i="8"/>
  <c r="Q109" i="8" s="1"/>
  <c r="S109" i="8" s="1"/>
  <c r="U109" i="8" s="1"/>
  <c r="AT109" i="8" s="1"/>
  <c r="AX109" i="8" s="1"/>
  <c r="O110" i="8"/>
  <c r="P62" i="29"/>
  <c r="Q62" i="29" s="1"/>
  <c r="S62" i="29" s="1"/>
  <c r="U62" i="29" s="1"/>
  <c r="AQ62" i="29" s="1"/>
  <c r="AU62" i="29" s="1"/>
  <c r="O63" i="29"/>
  <c r="P77" i="24"/>
  <c r="Q77" i="24" s="1"/>
  <c r="S77" i="24" s="1"/>
  <c r="U77" i="24" s="1"/>
  <c r="AQ77" i="24" s="1"/>
  <c r="AU77" i="24" s="1"/>
  <c r="O78" i="24"/>
  <c r="P77" i="12"/>
  <c r="Q77" i="12" s="1"/>
  <c r="S77" i="12" s="1"/>
  <c r="U77" i="12" s="1"/>
  <c r="AQ77" i="12" s="1"/>
  <c r="AU77" i="12" s="1"/>
  <c r="O78" i="12"/>
  <c r="P31" i="6"/>
  <c r="Q31" i="6" s="1"/>
  <c r="S31" i="6" s="1"/>
  <c r="U31" i="6" s="1"/>
  <c r="AQ31" i="6" s="1"/>
  <c r="AU31" i="6" s="1"/>
  <c r="O32" i="6"/>
  <c r="P49" i="7"/>
  <c r="Q49" i="7" s="1"/>
  <c r="S49" i="7" s="1"/>
  <c r="U49" i="7" s="1"/>
  <c r="AQ49" i="7" s="1"/>
  <c r="AU49" i="7" s="1"/>
  <c r="P107" i="28"/>
  <c r="Q107" i="28" s="1"/>
  <c r="S107" i="28" s="1"/>
  <c r="U107" i="28" s="1"/>
  <c r="AT107" i="28" s="1"/>
  <c r="AX107" i="28" s="1"/>
  <c r="O108" i="28"/>
  <c r="P33" i="8"/>
  <c r="Q33" i="8" s="1"/>
  <c r="S33" i="8" s="1"/>
  <c r="U33" i="8" s="1"/>
  <c r="AQ33" i="8" s="1"/>
  <c r="AU33" i="8" s="1"/>
  <c r="O34" i="8"/>
  <c r="P123" i="8"/>
  <c r="Q123" i="8" s="1"/>
  <c r="S123" i="8" s="1"/>
  <c r="U123" i="8" s="1"/>
  <c r="AT123" i="8" s="1"/>
  <c r="O124" i="8"/>
  <c r="P139" i="31"/>
  <c r="Q139" i="31" s="1"/>
  <c r="S139" i="31" s="1"/>
  <c r="U139" i="31" s="1"/>
  <c r="AT139" i="31" s="1"/>
  <c r="AX139" i="31" s="1"/>
  <c r="P122" i="4"/>
  <c r="Q122" i="4" s="1"/>
  <c r="S122" i="4" s="1"/>
  <c r="U122" i="4" s="1"/>
  <c r="AT122" i="4" s="1"/>
  <c r="O123" i="4"/>
  <c r="P141" i="25"/>
  <c r="Q141" i="25" s="1"/>
  <c r="S141" i="25" s="1"/>
  <c r="U141" i="25" s="1"/>
  <c r="AT141" i="25" s="1"/>
  <c r="AX141" i="25" s="1"/>
  <c r="O142" i="25"/>
  <c r="BA122" i="13"/>
  <c r="AX122" i="13"/>
  <c r="P107" i="18"/>
  <c r="Q107" i="18" s="1"/>
  <c r="S107" i="18" s="1"/>
  <c r="U107" i="18" s="1"/>
  <c r="AT107" i="18" s="1"/>
  <c r="AX107" i="18" s="1"/>
  <c r="O108" i="18"/>
  <c r="P29" i="9"/>
  <c r="Q29" i="9" s="1"/>
  <c r="S29" i="9" s="1"/>
  <c r="U29" i="9" s="1"/>
  <c r="AQ29" i="9" s="1"/>
  <c r="AU29" i="9" s="1"/>
  <c r="P47" i="26"/>
  <c r="Q47" i="26" s="1"/>
  <c r="S47" i="26" s="1"/>
  <c r="U47" i="26" s="1"/>
  <c r="AQ47" i="26" s="1"/>
  <c r="AU47" i="26" s="1"/>
  <c r="O48" i="26"/>
  <c r="BA121" i="30"/>
  <c r="AX121" i="30"/>
  <c r="P31" i="4"/>
  <c r="Q31" i="4" s="1"/>
  <c r="S31" i="4" s="1"/>
  <c r="U31" i="4" s="1"/>
  <c r="AQ31" i="4" s="1"/>
  <c r="AU31" i="4" s="1"/>
  <c r="O32" i="4"/>
  <c r="N77" i="16"/>
  <c r="P76" i="16"/>
  <c r="Q76" i="16" s="1"/>
  <c r="S76" i="16" s="1"/>
  <c r="U76" i="16" s="1"/>
  <c r="AQ76" i="16" s="1"/>
  <c r="AU76" i="16" s="1"/>
  <c r="P138" i="9"/>
  <c r="Q138" i="9" s="1"/>
  <c r="S138" i="9" s="1"/>
  <c r="U138" i="9" s="1"/>
  <c r="AT138" i="9" s="1"/>
  <c r="AX138" i="9" s="1"/>
  <c r="P92" i="6"/>
  <c r="Q92" i="6" s="1"/>
  <c r="S92" i="6" s="1"/>
  <c r="U92" i="6" s="1"/>
  <c r="AJ92" i="6" s="1"/>
  <c r="AN92" i="6" s="1"/>
  <c r="N93" i="25"/>
  <c r="P108" i="27"/>
  <c r="Q108" i="27" s="1"/>
  <c r="S108" i="27" s="1"/>
  <c r="U108" i="27" s="1"/>
  <c r="AT108" i="27" s="1"/>
  <c r="AX108" i="27" s="1"/>
  <c r="N62" i="21"/>
  <c r="P137" i="18"/>
  <c r="Q137" i="18" s="1"/>
  <c r="S137" i="18" s="1"/>
  <c r="U137" i="18" s="1"/>
  <c r="AT137" i="18" s="1"/>
  <c r="AX137" i="18" s="1"/>
  <c r="P91" i="30"/>
  <c r="Q91" i="30" s="1"/>
  <c r="S91" i="30" s="1"/>
  <c r="U91" i="30" s="1"/>
  <c r="AJ91" i="30" s="1"/>
  <c r="AN91" i="30" s="1"/>
  <c r="O123" i="7"/>
  <c r="P137" i="4"/>
  <c r="Q137" i="4" s="1"/>
  <c r="S137" i="4" s="1"/>
  <c r="U137" i="4" s="1"/>
  <c r="AT137" i="4" s="1"/>
  <c r="AX137" i="4" s="1"/>
  <c r="AX121" i="4"/>
  <c r="BA121" i="4"/>
  <c r="O108" i="9"/>
  <c r="N77" i="19"/>
  <c r="O92" i="4"/>
  <c r="P62" i="4"/>
  <c r="Q62" i="4" s="1"/>
  <c r="S62" i="4" s="1"/>
  <c r="U62" i="4" s="1"/>
  <c r="AQ62" i="4" s="1"/>
  <c r="AU62" i="4" s="1"/>
  <c r="O63" i="4"/>
  <c r="O108" i="13"/>
  <c r="P92" i="2"/>
  <c r="Q92" i="2" s="1"/>
  <c r="S92" i="2" s="1"/>
  <c r="U92" i="2" s="1"/>
  <c r="AJ92" i="2" s="1"/>
  <c r="AN92" i="2" s="1"/>
  <c r="O92" i="21"/>
  <c r="N93" i="22"/>
  <c r="O47" i="1"/>
  <c r="P30" i="17"/>
  <c r="Q30" i="17" s="1"/>
  <c r="S30" i="17" s="1"/>
  <c r="U30" i="17" s="1"/>
  <c r="AQ30" i="17" s="1"/>
  <c r="AU30" i="17" s="1"/>
  <c r="P92" i="12"/>
  <c r="Q92" i="12" s="1"/>
  <c r="S92" i="12" s="1"/>
  <c r="U92" i="12" s="1"/>
  <c r="AJ92" i="12" s="1"/>
  <c r="AN92" i="12" s="1"/>
  <c r="P122" i="16"/>
  <c r="Q122" i="16" s="1"/>
  <c r="S122" i="16" s="1"/>
  <c r="U122" i="16" s="1"/>
  <c r="AT122" i="16" s="1"/>
  <c r="P47" i="33"/>
  <c r="Q47" i="33" s="1"/>
  <c r="S47" i="33" s="1"/>
  <c r="U47" i="33" s="1"/>
  <c r="AQ47" i="33" s="1"/>
  <c r="AU47" i="33" s="1"/>
  <c r="O46" i="3"/>
  <c r="AX122" i="3"/>
  <c r="BA122" i="3"/>
  <c r="P91" i="18"/>
  <c r="Q91" i="18" s="1"/>
  <c r="S91" i="18" s="1"/>
  <c r="U91" i="18" s="1"/>
  <c r="AJ91" i="18" s="1"/>
  <c r="AN91" i="18" s="1"/>
  <c r="O92" i="18"/>
  <c r="O107" i="30"/>
  <c r="P61" i="2"/>
  <c r="Q61" i="2" s="1"/>
  <c r="S61" i="2" s="1"/>
  <c r="U61" i="2" s="1"/>
  <c r="AQ61" i="2" s="1"/>
  <c r="AU61" i="2" s="1"/>
  <c r="O30" i="15"/>
  <c r="P92" i="23"/>
  <c r="Q92" i="23" s="1"/>
  <c r="S92" i="23" s="1"/>
  <c r="U92" i="23" s="1"/>
  <c r="AJ92" i="23" s="1"/>
  <c r="AN92" i="23" s="1"/>
  <c r="N93" i="23"/>
  <c r="O93" i="23" s="1"/>
  <c r="P107" i="17"/>
  <c r="Q107" i="17" s="1"/>
  <c r="S107" i="17" s="1"/>
  <c r="U107" i="17" s="1"/>
  <c r="AT107" i="17" s="1"/>
  <c r="AX107" i="17" s="1"/>
  <c r="O108" i="17"/>
  <c r="O63" i="5"/>
  <c r="P62" i="22"/>
  <c r="Q62" i="22" s="1"/>
  <c r="S62" i="22" s="1"/>
  <c r="U62" i="22" s="1"/>
  <c r="AQ62" i="22" s="1"/>
  <c r="AU62" i="22" s="1"/>
  <c r="O63" i="22"/>
  <c r="AX121" i="16"/>
  <c r="BA121" i="16"/>
  <c r="P122" i="20"/>
  <c r="Q122" i="20" s="1"/>
  <c r="S122" i="20" s="1"/>
  <c r="U122" i="20" s="1"/>
  <c r="AT122" i="20" s="1"/>
  <c r="O123" i="20"/>
  <c r="N46" i="3"/>
  <c r="O45" i="8"/>
  <c r="P30" i="7"/>
  <c r="Q30" i="7" s="1"/>
  <c r="S30" i="7" s="1"/>
  <c r="U30" i="7" s="1"/>
  <c r="AQ30" i="7" s="1"/>
  <c r="AU30" i="7" s="1"/>
  <c r="O31" i="7"/>
  <c r="O76" i="25"/>
  <c r="O65" i="1"/>
  <c r="O76" i="7"/>
  <c r="N77" i="21"/>
  <c r="O77" i="21" s="1"/>
  <c r="O138" i="28"/>
  <c r="O78" i="9"/>
  <c r="N30" i="15"/>
  <c r="N62" i="18"/>
  <c r="O62" i="18" s="1"/>
  <c r="O31" i="5"/>
  <c r="P29" i="19"/>
  <c r="Q29" i="19" s="1"/>
  <c r="S29" i="19" s="1"/>
  <c r="U29" i="19" s="1"/>
  <c r="AQ29" i="19" s="1"/>
  <c r="AU29" i="19" s="1"/>
  <c r="P92" i="26"/>
  <c r="Q92" i="26" s="1"/>
  <c r="S92" i="26" s="1"/>
  <c r="U92" i="26" s="1"/>
  <c r="AJ92" i="26" s="1"/>
  <c r="AN92" i="26" s="1"/>
  <c r="P31" i="30"/>
  <c r="Q31" i="30" s="1"/>
  <c r="S31" i="30" s="1"/>
  <c r="U31" i="30" s="1"/>
  <c r="AQ31" i="30" s="1"/>
  <c r="AU31" i="30" s="1"/>
  <c r="O32" i="30"/>
  <c r="P92" i="8"/>
  <c r="Q92" i="8" s="1"/>
  <c r="S92" i="8" s="1"/>
  <c r="U92" i="8" s="1"/>
  <c r="AJ92" i="8" s="1"/>
  <c r="AN92" i="8" s="1"/>
  <c r="P92" i="16"/>
  <c r="Q92" i="16" s="1"/>
  <c r="S92" i="16" s="1"/>
  <c r="U92" i="16" s="1"/>
  <c r="AJ92" i="16" s="1"/>
  <c r="AN92" i="16" s="1"/>
  <c r="P123" i="27"/>
  <c r="Q123" i="27" s="1"/>
  <c r="S123" i="27" s="1"/>
  <c r="U123" i="27" s="1"/>
  <c r="AT123" i="27" s="1"/>
  <c r="O124" i="27"/>
  <c r="P92" i="19"/>
  <c r="Q92" i="19" s="1"/>
  <c r="S92" i="19" s="1"/>
  <c r="U92" i="19" s="1"/>
  <c r="AJ92" i="19" s="1"/>
  <c r="AN92" i="19" s="1"/>
  <c r="N93" i="19"/>
  <c r="O93" i="19" s="1"/>
  <c r="P64" i="7"/>
  <c r="Q64" i="7" s="1"/>
  <c r="S64" i="7" s="1"/>
  <c r="U64" i="7" s="1"/>
  <c r="AQ64" i="7" s="1"/>
  <c r="AU64" i="7" s="1"/>
  <c r="O65" i="7"/>
  <c r="P48" i="10"/>
  <c r="Q48" i="10" s="1"/>
  <c r="S48" i="10" s="1"/>
  <c r="U48" i="10" s="1"/>
  <c r="AQ48" i="10" s="1"/>
  <c r="AU48" i="10" s="1"/>
  <c r="P77" i="6"/>
  <c r="Q77" i="6" s="1"/>
  <c r="S77" i="6" s="1"/>
  <c r="U77" i="6" s="1"/>
  <c r="AQ77" i="6" s="1"/>
  <c r="AU77" i="6" s="1"/>
  <c r="P123" i="15"/>
  <c r="Q123" i="15" s="1"/>
  <c r="S123" i="15" s="1"/>
  <c r="U123" i="15" s="1"/>
  <c r="AT123" i="15" s="1"/>
  <c r="O124" i="15"/>
  <c r="P123" i="3"/>
  <c r="Q123" i="3" s="1"/>
  <c r="S123" i="3" s="1"/>
  <c r="U123" i="3" s="1"/>
  <c r="AT123" i="3" s="1"/>
  <c r="P122" i="18"/>
  <c r="Q122" i="18" s="1"/>
  <c r="S122" i="18" s="1"/>
  <c r="U122" i="18" s="1"/>
  <c r="AT122" i="18" s="1"/>
  <c r="O123" i="18"/>
  <c r="BA121" i="18"/>
  <c r="AX121" i="18"/>
  <c r="N46" i="12"/>
  <c r="O46" i="12" s="1"/>
  <c r="O92" i="5"/>
  <c r="O138" i="15"/>
  <c r="O63" i="20"/>
  <c r="P92" i="33"/>
  <c r="Q92" i="33" s="1"/>
  <c r="S92" i="33" s="1"/>
  <c r="U92" i="33" s="1"/>
  <c r="AJ92" i="33" s="1"/>
  <c r="AN92" i="33" s="1"/>
  <c r="P107" i="12"/>
  <c r="Q107" i="12" s="1"/>
  <c r="S107" i="12" s="1"/>
  <c r="U107" i="12" s="1"/>
  <c r="AT107" i="12" s="1"/>
  <c r="AX107" i="12" s="1"/>
  <c r="O108" i="12"/>
  <c r="O46" i="9"/>
  <c r="N30" i="11"/>
  <c r="O30" i="11" s="1"/>
  <c r="N109" i="31"/>
  <c r="O109" i="31" s="1"/>
  <c r="P123" i="22"/>
  <c r="Q123" i="22" s="1"/>
  <c r="S123" i="22" s="1"/>
  <c r="U123" i="22" s="1"/>
  <c r="AT123" i="22" s="1"/>
  <c r="P61" i="28"/>
  <c r="Q61" i="28" s="1"/>
  <c r="S61" i="28" s="1"/>
  <c r="U61" i="28" s="1"/>
  <c r="AQ61" i="28" s="1"/>
  <c r="AU61" i="28" s="1"/>
  <c r="N62" i="28"/>
  <c r="O62" i="28" s="1"/>
  <c r="N77" i="17"/>
  <c r="O77" i="17" s="1"/>
  <c r="N62" i="13"/>
  <c r="O62" i="13" s="1"/>
  <c r="O139" i="8"/>
  <c r="P32" i="18"/>
  <c r="Q32" i="18" s="1"/>
  <c r="S32" i="18" s="1"/>
  <c r="U32" i="18" s="1"/>
  <c r="AQ32" i="18" s="1"/>
  <c r="AU32" i="18" s="1"/>
  <c r="O33" i="18"/>
  <c r="P137" i="11"/>
  <c r="Q137" i="11" s="1"/>
  <c r="S137" i="11" s="1"/>
  <c r="U137" i="11" s="1"/>
  <c r="AT137" i="11" s="1"/>
  <c r="AX137" i="11" s="1"/>
  <c r="O138" i="11"/>
  <c r="N62" i="17"/>
  <c r="O62" i="17" s="1"/>
  <c r="O46" i="22"/>
  <c r="P31" i="33"/>
  <c r="Q31" i="33" s="1"/>
  <c r="S31" i="33" s="1"/>
  <c r="U31" i="33" s="1"/>
  <c r="AQ31" i="33" s="1"/>
  <c r="AU31" i="33" s="1"/>
  <c r="AX122" i="15"/>
  <c r="BA122" i="15"/>
  <c r="O47" i="25"/>
  <c r="P63" i="12"/>
  <c r="Q63" i="12" s="1"/>
  <c r="S63" i="12" s="1"/>
  <c r="U63" i="12" s="1"/>
  <c r="AQ63" i="12" s="1"/>
  <c r="AU63" i="12" s="1"/>
  <c r="O64" i="12"/>
  <c r="P91" i="11"/>
  <c r="Q91" i="11" s="1"/>
  <c r="S91" i="11" s="1"/>
  <c r="U91" i="11" s="1"/>
  <c r="AJ91" i="11" s="1"/>
  <c r="AN91" i="11" s="1"/>
  <c r="O92" i="11"/>
  <c r="P62" i="8"/>
  <c r="Q62" i="8" s="1"/>
  <c r="S62" i="8" s="1"/>
  <c r="U62" i="8" s="1"/>
  <c r="AQ62" i="8" s="1"/>
  <c r="AU62" i="8" s="1"/>
  <c r="P123" i="9"/>
  <c r="Q123" i="9" s="1"/>
  <c r="S123" i="9" s="1"/>
  <c r="U123" i="9" s="1"/>
  <c r="AT123" i="9" s="1"/>
  <c r="O124" i="9"/>
  <c r="P137" i="16"/>
  <c r="Q137" i="16" s="1"/>
  <c r="S137" i="16" s="1"/>
  <c r="U137" i="16" s="1"/>
  <c r="AT137" i="16" s="1"/>
  <c r="AX137" i="16" s="1"/>
  <c r="P93" i="27"/>
  <c r="Q93" i="27" s="1"/>
  <c r="S93" i="27" s="1"/>
  <c r="U93" i="27" s="1"/>
  <c r="AJ93" i="27" s="1"/>
  <c r="AN93" i="27" s="1"/>
  <c r="P123" i="28"/>
  <c r="Q123" i="28" s="1"/>
  <c r="S123" i="28" s="1"/>
  <c r="U123" i="28" s="1"/>
  <c r="AT123" i="28" s="1"/>
  <c r="O124" i="28"/>
  <c r="P107" i="15"/>
  <c r="Q107" i="15" s="1"/>
  <c r="S107" i="15" s="1"/>
  <c r="U107" i="15" s="1"/>
  <c r="AT107" i="15" s="1"/>
  <c r="AX107" i="15" s="1"/>
  <c r="P123" i="12"/>
  <c r="Q123" i="12" s="1"/>
  <c r="S123" i="12" s="1"/>
  <c r="U123" i="12" s="1"/>
  <c r="AT123" i="12" s="1"/>
  <c r="O124" i="12"/>
  <c r="P31" i="12"/>
  <c r="Q31" i="12" s="1"/>
  <c r="S31" i="12" s="1"/>
  <c r="U31" i="12" s="1"/>
  <c r="AQ31" i="12" s="1"/>
  <c r="AU31" i="12" s="1"/>
  <c r="P46" i="6"/>
  <c r="Q46" i="6" s="1"/>
  <c r="S46" i="6" s="1"/>
  <c r="U46" i="6" s="1"/>
  <c r="AQ46" i="6" s="1"/>
  <c r="AU46" i="6" s="1"/>
  <c r="O47" i="6"/>
  <c r="P138" i="7"/>
  <c r="Q138" i="7" s="1"/>
  <c r="S138" i="7" s="1"/>
  <c r="U138" i="7" s="1"/>
  <c r="AT138" i="7" s="1"/>
  <c r="AX138" i="7" s="1"/>
  <c r="P29" i="25"/>
  <c r="Q29" i="25" s="1"/>
  <c r="S29" i="25" s="1"/>
  <c r="U29" i="25" s="1"/>
  <c r="AQ29" i="25" s="1"/>
  <c r="AU29" i="25" s="1"/>
  <c r="P107" i="24"/>
  <c r="Q107" i="24" s="1"/>
  <c r="S107" i="24" s="1"/>
  <c r="U107" i="24" s="1"/>
  <c r="AT107" i="24" s="1"/>
  <c r="AX107" i="24" s="1"/>
  <c r="P107" i="11"/>
  <c r="Q107" i="11" s="1"/>
  <c r="S107" i="11" s="1"/>
  <c r="U107" i="11" s="1"/>
  <c r="AT107" i="11" s="1"/>
  <c r="AX107" i="11" s="1"/>
  <c r="O108" i="11"/>
  <c r="P123" i="5"/>
  <c r="Q123" i="5" s="1"/>
  <c r="S123" i="5" s="1"/>
  <c r="U123" i="5" s="1"/>
  <c r="AT123" i="5" s="1"/>
  <c r="P78" i="27"/>
  <c r="Q78" i="27" s="1"/>
  <c r="S78" i="27" s="1"/>
  <c r="U78" i="27" s="1"/>
  <c r="AQ78" i="27" s="1"/>
  <c r="AU78" i="27" s="1"/>
  <c r="O79" i="27"/>
  <c r="P137" i="26"/>
  <c r="Q137" i="26" s="1"/>
  <c r="S137" i="26" s="1"/>
  <c r="U137" i="26" s="1"/>
  <c r="AT137" i="26" s="1"/>
  <c r="AX137" i="26" s="1"/>
  <c r="P108" i="29"/>
  <c r="Q108" i="29" s="1"/>
  <c r="S108" i="29" s="1"/>
  <c r="U108" i="29" s="1"/>
  <c r="AT108" i="29" s="1"/>
  <c r="AX108" i="29" s="1"/>
  <c r="AX122" i="9"/>
  <c r="BA122" i="9"/>
  <c r="O138" i="3"/>
  <c r="O123" i="19"/>
  <c r="AX122" i="28"/>
  <c r="BA122" i="28"/>
  <c r="O92" i="17"/>
  <c r="N46" i="9"/>
  <c r="O125" i="2"/>
  <c r="P107" i="10"/>
  <c r="Q107" i="10" s="1"/>
  <c r="S107" i="10" s="1"/>
  <c r="U107" i="10" s="1"/>
  <c r="AT107" i="10" s="1"/>
  <c r="AX107" i="10" s="1"/>
  <c r="O108" i="10"/>
  <c r="AX122" i="12"/>
  <c r="BA122" i="12"/>
  <c r="P123" i="33"/>
  <c r="Q123" i="33" s="1"/>
  <c r="S123" i="33" s="1"/>
  <c r="U123" i="33" s="1"/>
  <c r="AT123" i="33" s="1"/>
  <c r="O124" i="33"/>
  <c r="P141" i="1"/>
  <c r="Q141" i="1" s="1"/>
  <c r="S141" i="1" s="1"/>
  <c r="U141" i="1" s="1"/>
  <c r="AT141" i="1" s="1"/>
  <c r="AX141" i="1" s="1"/>
  <c r="O142" i="1"/>
  <c r="P45" i="16"/>
  <c r="Q45" i="16" s="1"/>
  <c r="S45" i="16" s="1"/>
  <c r="U45" i="16" s="1"/>
  <c r="AQ45" i="16" s="1"/>
  <c r="AU45" i="16" s="1"/>
  <c r="P108" i="22"/>
  <c r="Q108" i="22" s="1"/>
  <c r="S108" i="22" s="1"/>
  <c r="U108" i="22" s="1"/>
  <c r="AT108" i="22" s="1"/>
  <c r="AX108" i="22" s="1"/>
  <c r="N109" i="22"/>
  <c r="O109" i="22"/>
  <c r="P61" i="16"/>
  <c r="Q61" i="16" s="1"/>
  <c r="S61" i="16" s="1"/>
  <c r="U61" i="16" s="1"/>
  <c r="AQ61" i="16" s="1"/>
  <c r="AU61" i="16" s="1"/>
  <c r="N62" i="16"/>
  <c r="O62" i="16" s="1"/>
  <c r="P64" i="6"/>
  <c r="Q64" i="6" s="1"/>
  <c r="S64" i="6" s="1"/>
  <c r="U64" i="6" s="1"/>
  <c r="AQ64" i="6" s="1"/>
  <c r="AU64" i="6" s="1"/>
  <c r="P47" i="27"/>
  <c r="Q47" i="27" s="1"/>
  <c r="S47" i="27" s="1"/>
  <c r="U47" i="27" s="1"/>
  <c r="AQ47" i="27" s="1"/>
  <c r="AU47" i="27" s="1"/>
  <c r="O48" i="27"/>
  <c r="BA122" i="5"/>
  <c r="AX122" i="5"/>
  <c r="P138" i="22"/>
  <c r="Q138" i="22" s="1"/>
  <c r="S138" i="22" s="1"/>
  <c r="U138" i="22" s="1"/>
  <c r="AT138" i="22" s="1"/>
  <c r="AX138" i="22" s="1"/>
  <c r="O139" i="22"/>
  <c r="P92" i="9"/>
  <c r="Q92" i="9" s="1"/>
  <c r="S92" i="9" s="1"/>
  <c r="U92" i="9" s="1"/>
  <c r="AJ92" i="9" s="1"/>
  <c r="AN92" i="9" s="1"/>
  <c r="P63" i="24"/>
  <c r="Q63" i="24" s="1"/>
  <c r="S63" i="24" s="1"/>
  <c r="U63" i="24" s="1"/>
  <c r="AQ63" i="24" s="1"/>
  <c r="AU63" i="24" s="1"/>
  <c r="P138" i="33"/>
  <c r="Q138" i="33" s="1"/>
  <c r="S138" i="33" s="1"/>
  <c r="U138" i="33" s="1"/>
  <c r="AT138" i="33" s="1"/>
  <c r="AX138" i="33" s="1"/>
  <c r="AX122" i="19"/>
  <c r="BA122" i="19"/>
  <c r="P32" i="14"/>
  <c r="Q32" i="14" s="1"/>
  <c r="S32" i="14" s="1"/>
  <c r="U32" i="14" s="1"/>
  <c r="AQ32" i="14" s="1"/>
  <c r="AU32" i="14" s="1"/>
  <c r="O33" i="14"/>
  <c r="AX124" i="2"/>
  <c r="BA124" i="2"/>
  <c r="P124" i="31"/>
  <c r="Q124" i="31" s="1"/>
  <c r="S124" i="31" s="1"/>
  <c r="U124" i="31" s="1"/>
  <c r="AT124" i="31" s="1"/>
  <c r="N125" i="31"/>
  <c r="O125" i="31"/>
  <c r="P108" i="33"/>
  <c r="Q108" i="33" s="1"/>
  <c r="S108" i="33" s="1"/>
  <c r="U108" i="33" s="1"/>
  <c r="AT108" i="33" s="1"/>
  <c r="AX108" i="33" s="1"/>
  <c r="N109" i="33"/>
  <c r="O109" i="33" s="1"/>
  <c r="N77" i="30"/>
  <c r="O77" i="30" s="1"/>
  <c r="P76" i="30"/>
  <c r="Q76" i="30" s="1"/>
  <c r="S76" i="30" s="1"/>
  <c r="U76" i="30" s="1"/>
  <c r="AQ76" i="30" s="1"/>
  <c r="AU76" i="30" s="1"/>
  <c r="AX122" i="33"/>
  <c r="BA122" i="33"/>
  <c r="P47" i="29"/>
  <c r="Q47" i="29" s="1"/>
  <c r="S47" i="29" s="1"/>
  <c r="U47" i="29" s="1"/>
  <c r="AQ47" i="29" s="1"/>
  <c r="AU47" i="29" s="1"/>
  <c r="O48" i="29"/>
  <c r="P123" i="10"/>
  <c r="Q123" i="10" s="1"/>
  <c r="S123" i="10" s="1"/>
  <c r="U123" i="10" s="1"/>
  <c r="AT123" i="10" s="1"/>
  <c r="O124" i="10"/>
  <c r="P47" i="28"/>
  <c r="Q47" i="28" s="1"/>
  <c r="S47" i="28" s="1"/>
  <c r="U47" i="28" s="1"/>
  <c r="AQ47" i="28" s="1"/>
  <c r="AU47" i="28" s="1"/>
  <c r="O48" i="28"/>
  <c r="P122" i="11"/>
  <c r="Q122" i="11" s="1"/>
  <c r="S122" i="11" s="1"/>
  <c r="U122" i="11" s="1"/>
  <c r="AT122" i="11" s="1"/>
  <c r="O123" i="11"/>
  <c r="N62" i="10"/>
  <c r="O62" i="10" s="1"/>
  <c r="P77" i="22"/>
  <c r="Q77" i="22" s="1"/>
  <c r="S77" i="22" s="1"/>
  <c r="U77" i="22" s="1"/>
  <c r="AQ77" i="22" s="1"/>
  <c r="AU77" i="22" s="1"/>
  <c r="P76" i="20"/>
  <c r="Q76" i="20" s="1"/>
  <c r="S76" i="20" s="1"/>
  <c r="U76" i="20" s="1"/>
  <c r="AQ76" i="20" s="1"/>
  <c r="AU76" i="20" s="1"/>
  <c r="BA121" i="20"/>
  <c r="AX121" i="20"/>
  <c r="N62" i="11"/>
  <c r="O62" i="11" s="1"/>
  <c r="O92" i="20"/>
  <c r="O46" i="24"/>
  <c r="N30" i="29"/>
  <c r="O30" i="29" s="1"/>
  <c r="O62" i="3"/>
  <c r="N46" i="14"/>
  <c r="O46" i="14" s="1"/>
  <c r="P122" i="26"/>
  <c r="Q122" i="26" s="1"/>
  <c r="S122" i="26" s="1"/>
  <c r="U122" i="26" s="1"/>
  <c r="AT122" i="26" s="1"/>
  <c r="O123" i="21"/>
  <c r="N125" i="2"/>
  <c r="P107" i="7"/>
  <c r="Q107" i="7" s="1"/>
  <c r="S107" i="7" s="1"/>
  <c r="U107" i="7" s="1"/>
  <c r="AT107" i="7" s="1"/>
  <c r="AX107" i="7" s="1"/>
  <c r="AX123" i="31"/>
  <c r="BA123" i="31"/>
  <c r="N46" i="19"/>
  <c r="O46" i="19" s="1"/>
  <c r="O138" i="29"/>
  <c r="BA122" i="10"/>
  <c r="AX122" i="10"/>
  <c r="O138" i="23"/>
  <c r="P30" i="24"/>
  <c r="Q30" i="24" s="1"/>
  <c r="S30" i="24" s="1"/>
  <c r="U30" i="24" s="1"/>
  <c r="AQ30" i="24" s="1"/>
  <c r="AU30" i="24" s="1"/>
  <c r="O31" i="24"/>
  <c r="BA121" i="11"/>
  <c r="AX121" i="11"/>
  <c r="N62" i="14"/>
  <c r="O62" i="14" s="1"/>
  <c r="O29" i="26"/>
  <c r="P30" i="13"/>
  <c r="Q30" i="13" s="1"/>
  <c r="S30" i="13" s="1"/>
  <c r="U30" i="13" s="1"/>
  <c r="AQ30" i="13" s="1"/>
  <c r="AU30" i="13" s="1"/>
  <c r="O31" i="13"/>
  <c r="O47" i="2"/>
  <c r="O47" i="18"/>
  <c r="P107" i="20"/>
  <c r="Q107" i="20" s="1"/>
  <c r="S107" i="20" s="1"/>
  <c r="U107" i="20" s="1"/>
  <c r="AT107" i="20" s="1"/>
  <c r="AX107" i="20" s="1"/>
  <c r="O108" i="20"/>
  <c r="P78" i="2"/>
  <c r="Q78" i="2" s="1"/>
  <c r="S78" i="2" s="1"/>
  <c r="U78" i="2" s="1"/>
  <c r="AQ78" i="2" s="1"/>
  <c r="AU78" i="2" s="1"/>
  <c r="O79" i="2"/>
  <c r="P78" i="8"/>
  <c r="Q78" i="8" s="1"/>
  <c r="S78" i="8" s="1"/>
  <c r="U78" i="8" s="1"/>
  <c r="AQ78" i="8" s="1"/>
  <c r="AU78" i="8" s="1"/>
  <c r="O79" i="8"/>
  <c r="O138" i="24"/>
  <c r="P31" i="20"/>
  <c r="Q31" i="20" s="1"/>
  <c r="S31" i="20" s="1"/>
  <c r="U31" i="20" s="1"/>
  <c r="AQ31" i="20" s="1"/>
  <c r="AU31" i="20" s="1"/>
  <c r="O32" i="20"/>
  <c r="O92" i="3"/>
  <c r="BA121" i="26"/>
  <c r="AX121" i="26"/>
  <c r="O108" i="21"/>
  <c r="O92" i="29"/>
  <c r="AX122" i="21"/>
  <c r="BA122" i="21"/>
  <c r="P122" i="14"/>
  <c r="Q122" i="14" s="1"/>
  <c r="S122" i="14" s="1"/>
  <c r="U122" i="14" s="1"/>
  <c r="AT122" i="14" s="1"/>
  <c r="O123" i="14"/>
  <c r="O29" i="22"/>
  <c r="P93" i="7"/>
  <c r="Q93" i="7" s="1"/>
  <c r="S93" i="7" s="1"/>
  <c r="U93" i="7" s="1"/>
  <c r="AJ93" i="7" s="1"/>
  <c r="AN93" i="7" s="1"/>
  <c r="P138" i="12"/>
  <c r="Q138" i="12" s="1"/>
  <c r="S138" i="12" s="1"/>
  <c r="U138" i="12" s="1"/>
  <c r="AT138" i="12" s="1"/>
  <c r="AX138" i="12" s="1"/>
  <c r="P63" i="23"/>
  <c r="Q63" i="23" s="1"/>
  <c r="S63" i="23" s="1"/>
  <c r="U63" i="23" s="1"/>
  <c r="AQ63" i="23" s="1"/>
  <c r="AU63" i="23" s="1"/>
  <c r="O64" i="23"/>
  <c r="P46" i="23"/>
  <c r="Q46" i="23" s="1"/>
  <c r="S46" i="23" s="1"/>
  <c r="U46" i="23" s="1"/>
  <c r="AQ46" i="23" s="1"/>
  <c r="AU46" i="23" s="1"/>
  <c r="O47" i="23"/>
  <c r="P48" i="21"/>
  <c r="Q48" i="21" s="1"/>
  <c r="S48" i="21" s="1"/>
  <c r="U48" i="21" s="1"/>
  <c r="AQ48" i="21" s="1"/>
  <c r="AU48" i="21" s="1"/>
  <c r="N140" i="6"/>
  <c r="O140" i="6" s="1"/>
  <c r="P139" i="6"/>
  <c r="Q139" i="6" s="1"/>
  <c r="S139" i="6" s="1"/>
  <c r="U139" i="6" s="1"/>
  <c r="AT139" i="6" s="1"/>
  <c r="AX139" i="6" s="1"/>
  <c r="P138" i="5"/>
  <c r="Q138" i="5" s="1"/>
  <c r="S138" i="5" s="1"/>
  <c r="U138" i="5" s="1"/>
  <c r="AT138" i="5" s="1"/>
  <c r="AX138" i="5" s="1"/>
  <c r="O139" i="5"/>
  <c r="P78" i="1"/>
  <c r="Q78" i="1" s="1"/>
  <c r="S78" i="1" s="1"/>
  <c r="U78" i="1" s="1"/>
  <c r="AQ78" i="1" s="1"/>
  <c r="AU78" i="1" s="1"/>
  <c r="P95" i="1"/>
  <c r="Q95" i="1" s="1"/>
  <c r="S95" i="1" s="1"/>
  <c r="U95" i="1" s="1"/>
  <c r="AJ95" i="1" s="1"/>
  <c r="AN95" i="1" s="1"/>
  <c r="O96" i="1"/>
  <c r="P107" i="14"/>
  <c r="Q107" i="14" s="1"/>
  <c r="S107" i="14" s="1"/>
  <c r="U107" i="14" s="1"/>
  <c r="AT107" i="14" s="1"/>
  <c r="AX107" i="14" s="1"/>
  <c r="O108" i="14"/>
  <c r="P108" i="25"/>
  <c r="Q108" i="25" s="1"/>
  <c r="S108" i="25" s="1"/>
  <c r="U108" i="25" s="1"/>
  <c r="AT108" i="25" s="1"/>
  <c r="AX108" i="25" s="1"/>
  <c r="P108" i="5"/>
  <c r="Q108" i="5" s="1"/>
  <c r="S108" i="5" s="1"/>
  <c r="U108" i="5" s="1"/>
  <c r="AT108" i="5" s="1"/>
  <c r="AX108" i="5" s="1"/>
  <c r="N125" i="6"/>
  <c r="P124" i="6"/>
  <c r="Q124" i="6" s="1"/>
  <c r="S124" i="6" s="1"/>
  <c r="U124" i="6" s="1"/>
  <c r="AT124" i="6" s="1"/>
  <c r="O125" i="6"/>
  <c r="P45" i="11"/>
  <c r="Q45" i="11" s="1"/>
  <c r="S45" i="11" s="1"/>
  <c r="U45" i="11" s="1"/>
  <c r="AQ45" i="11" s="1"/>
  <c r="AU45" i="11" s="1"/>
  <c r="P92" i="13"/>
  <c r="Q92" i="13" s="1"/>
  <c r="S92" i="13" s="1"/>
  <c r="U92" i="13" s="1"/>
  <c r="AJ92" i="13" s="1"/>
  <c r="AN92" i="13" s="1"/>
  <c r="N93" i="13"/>
  <c r="AX121" i="14"/>
  <c r="BA121" i="14"/>
  <c r="P46" i="30"/>
  <c r="Q46" i="30" s="1"/>
  <c r="S46" i="30" s="1"/>
  <c r="U46" i="30" s="1"/>
  <c r="AQ46" i="30" s="1"/>
  <c r="AU46" i="30" s="1"/>
  <c r="O47" i="30"/>
  <c r="P122" i="17"/>
  <c r="Q122" i="17" s="1"/>
  <c r="S122" i="17" s="1"/>
  <c r="U122" i="17" s="1"/>
  <c r="AT122" i="17" s="1"/>
  <c r="O123" i="17"/>
  <c r="P123" i="23"/>
  <c r="Q123" i="23" s="1"/>
  <c r="S123" i="23" s="1"/>
  <c r="U123" i="23" s="1"/>
  <c r="AT123" i="23" s="1"/>
  <c r="O124" i="23"/>
  <c r="P107" i="4"/>
  <c r="Q107" i="4" s="1"/>
  <c r="S107" i="4" s="1"/>
  <c r="U107" i="4" s="1"/>
  <c r="AT107" i="4" s="1"/>
  <c r="AX107" i="4" s="1"/>
  <c r="O108" i="4"/>
  <c r="P92" i="10"/>
  <c r="Q92" i="10" s="1"/>
  <c r="S92" i="10" s="1"/>
  <c r="U92" i="10" s="1"/>
  <c r="AJ92" i="10" s="1"/>
  <c r="AN92" i="10" s="1"/>
  <c r="P33" i="16"/>
  <c r="Q33" i="16" s="1"/>
  <c r="S33" i="16" s="1"/>
  <c r="U33" i="16" s="1"/>
  <c r="AQ33" i="16" s="1"/>
  <c r="AU33" i="16" s="1"/>
  <c r="O34" i="16"/>
  <c r="P92" i="15"/>
  <c r="Q92" i="15" s="1"/>
  <c r="S92" i="15" s="1"/>
  <c r="U92" i="15" s="1"/>
  <c r="AJ92" i="15" s="1"/>
  <c r="AN92" i="15" s="1"/>
  <c r="P139" i="27"/>
  <c r="Q139" i="27" s="1"/>
  <c r="S139" i="27" s="1"/>
  <c r="U139" i="27" s="1"/>
  <c r="AT139" i="27" s="1"/>
  <c r="AX139" i="27" s="1"/>
  <c r="P138" i="19"/>
  <c r="Q138" i="19" s="1"/>
  <c r="S138" i="19" s="1"/>
  <c r="U138" i="19" s="1"/>
  <c r="AT138" i="19" s="1"/>
  <c r="AX138" i="19" s="1"/>
  <c r="O139" i="19"/>
  <c r="P125" i="1"/>
  <c r="Q125" i="1" s="1"/>
  <c r="S125" i="1" s="1"/>
  <c r="U125" i="1" s="1"/>
  <c r="AT125" i="1" s="1"/>
  <c r="P76" i="14"/>
  <c r="Q76" i="14" s="1"/>
  <c r="S76" i="14" s="1"/>
  <c r="U76" i="14" s="1"/>
  <c r="AQ76" i="14" s="1"/>
  <c r="AU76" i="14" s="1"/>
  <c r="N77" i="14"/>
  <c r="P138" i="21"/>
  <c r="Q138" i="21" s="1"/>
  <c r="S138" i="21" s="1"/>
  <c r="U138" i="21" s="1"/>
  <c r="AT138" i="21" s="1"/>
  <c r="AX138" i="21" s="1"/>
  <c r="O139" i="21"/>
  <c r="P123" i="29"/>
  <c r="Q123" i="29" s="1"/>
  <c r="S123" i="29" s="1"/>
  <c r="U123" i="29" s="1"/>
  <c r="AT123" i="29" s="1"/>
  <c r="BA123" i="6"/>
  <c r="AX123" i="6"/>
  <c r="P62" i="15"/>
  <c r="Q62" i="15" s="1"/>
  <c r="S62" i="15" s="1"/>
  <c r="U62" i="15" s="1"/>
  <c r="AQ62" i="15" s="1"/>
  <c r="AU62" i="15" s="1"/>
  <c r="O63" i="15"/>
  <c r="P137" i="17"/>
  <c r="Q137" i="17" s="1"/>
  <c r="S137" i="17" s="1"/>
  <c r="U137" i="17" s="1"/>
  <c r="AT137" i="17" s="1"/>
  <c r="AX137" i="17" s="1"/>
  <c r="P137" i="14"/>
  <c r="Q137" i="14" s="1"/>
  <c r="S137" i="14" s="1"/>
  <c r="U137" i="14" s="1"/>
  <c r="AT137" i="14" s="1"/>
  <c r="AX137" i="14" s="1"/>
  <c r="O138" i="14"/>
  <c r="P78" i="18"/>
  <c r="Q78" i="18" s="1"/>
  <c r="S78" i="18" s="1"/>
  <c r="U78" i="18" s="1"/>
  <c r="AQ78" i="18" s="1"/>
  <c r="AU78" i="18" s="1"/>
  <c r="P107" i="16"/>
  <c r="Q107" i="16" s="1"/>
  <c r="S107" i="16" s="1"/>
  <c r="U107" i="16" s="1"/>
  <c r="AT107" i="16" s="1"/>
  <c r="AX107" i="16" s="1"/>
  <c r="P64" i="31"/>
  <c r="Q64" i="31" s="1"/>
  <c r="S64" i="31" s="1"/>
  <c r="U64" i="31" s="1"/>
  <c r="AQ64" i="31" s="1"/>
  <c r="AU64" i="31" s="1"/>
  <c r="P33" i="27"/>
  <c r="Q33" i="27" s="1"/>
  <c r="S33" i="27" s="1"/>
  <c r="U33" i="27" s="1"/>
  <c r="AQ33" i="27" s="1"/>
  <c r="AU33" i="27" s="1"/>
  <c r="AX121" i="17"/>
  <c r="BA121" i="17"/>
  <c r="BA122" i="23"/>
  <c r="AX122" i="23"/>
  <c r="P92" i="28"/>
  <c r="Q92" i="28" s="1"/>
  <c r="S92" i="28" s="1"/>
  <c r="U92" i="28" s="1"/>
  <c r="AJ92" i="28" s="1"/>
  <c r="AN92" i="28" s="1"/>
  <c r="P47" i="31"/>
  <c r="Q47" i="31" s="1"/>
  <c r="S47" i="31" s="1"/>
  <c r="U47" i="31" s="1"/>
  <c r="AQ47" i="31" s="1"/>
  <c r="AU47" i="31" s="1"/>
  <c r="O48" i="31"/>
  <c r="P76" i="5"/>
  <c r="Q76" i="5" s="1"/>
  <c r="S76" i="5" s="1"/>
  <c r="U76" i="5" s="1"/>
  <c r="AQ76" i="5" s="1"/>
  <c r="AU76" i="5" s="1"/>
  <c r="P123" i="24"/>
  <c r="Q123" i="24" s="1"/>
  <c r="S123" i="24" s="1"/>
  <c r="U123" i="24" s="1"/>
  <c r="AT123" i="24" s="1"/>
  <c r="P77" i="31"/>
  <c r="Q77" i="31" s="1"/>
  <c r="S77" i="31" s="1"/>
  <c r="U77" i="31" s="1"/>
  <c r="AQ77" i="31" s="1"/>
  <c r="AU77" i="31" s="1"/>
  <c r="P92" i="31"/>
  <c r="Q92" i="31" s="1"/>
  <c r="S92" i="31" s="1"/>
  <c r="U92" i="31" s="1"/>
  <c r="AJ92" i="31" s="1"/>
  <c r="AN92" i="31" s="1"/>
  <c r="N93" i="31"/>
  <c r="AX122" i="7"/>
  <c r="BA122" i="7"/>
  <c r="P49" i="20"/>
  <c r="Q49" i="20" s="1"/>
  <c r="S49" i="20" s="1"/>
  <c r="U49" i="20" s="1"/>
  <c r="AQ49" i="20" s="1"/>
  <c r="AU49" i="20" s="1"/>
  <c r="O50" i="20"/>
  <c r="P29" i="2"/>
  <c r="Q29" i="2" s="1"/>
  <c r="S29" i="2" s="1"/>
  <c r="U29" i="2" s="1"/>
  <c r="AQ29" i="2" s="1"/>
  <c r="AU29" i="2" s="1"/>
  <c r="P61" i="25"/>
  <c r="Q61" i="25" s="1"/>
  <c r="S61" i="25" s="1"/>
  <c r="U61" i="25" s="1"/>
  <c r="AQ61" i="25" s="1"/>
  <c r="AU61" i="25" s="1"/>
  <c r="P108" i="19"/>
  <c r="Q108" i="19" s="1"/>
  <c r="S108" i="19" s="1"/>
  <c r="U108" i="19" s="1"/>
  <c r="AT108" i="19" s="1"/>
  <c r="AX108" i="19" s="1"/>
  <c r="BA122" i="29"/>
  <c r="AX122" i="29"/>
  <c r="O77" i="11"/>
  <c r="P91" i="14"/>
  <c r="Q91" i="14" s="1"/>
  <c r="S91" i="14" s="1"/>
  <c r="U91" i="14" s="1"/>
  <c r="AJ91" i="14" s="1"/>
  <c r="AN91" i="14" s="1"/>
  <c r="O92" i="14"/>
  <c r="P138" i="10"/>
  <c r="Q138" i="10" s="1"/>
  <c r="S138" i="10" s="1"/>
  <c r="U138" i="10" s="1"/>
  <c r="AT138" i="10" s="1"/>
  <c r="AX138" i="10" s="1"/>
  <c r="O139" i="10"/>
  <c r="P92" i="24"/>
  <c r="Q92" i="24" s="1"/>
  <c r="S92" i="24" s="1"/>
  <c r="U92" i="24" s="1"/>
  <c r="AJ92" i="24" s="1"/>
  <c r="AN92" i="24" s="1"/>
  <c r="N109" i="6"/>
  <c r="P108" i="6"/>
  <c r="Q108" i="6" s="1"/>
  <c r="S108" i="6" s="1"/>
  <c r="U108" i="6" s="1"/>
  <c r="AT108" i="6" s="1"/>
  <c r="AX108" i="6" s="1"/>
  <c r="N46" i="13"/>
  <c r="O46" i="13" s="1"/>
  <c r="AX122" i="24"/>
  <c r="BA122" i="24"/>
  <c r="P47" i="17"/>
  <c r="Q47" i="17" s="1"/>
  <c r="S47" i="17" s="1"/>
  <c r="U47" i="17" s="1"/>
  <c r="AQ47" i="17" s="1"/>
  <c r="AU47" i="17" s="1"/>
  <c r="N62" i="27"/>
  <c r="O62" i="27" s="1"/>
  <c r="N30" i="1"/>
  <c r="O30" i="1" s="1"/>
  <c r="P107" i="26"/>
  <c r="Q107" i="26" s="1"/>
  <c r="S107" i="26" s="1"/>
  <c r="U107" i="26" s="1"/>
  <c r="AT107" i="26" s="1"/>
  <c r="AX107" i="26" s="1"/>
  <c r="O108" i="26"/>
  <c r="P76" i="23"/>
  <c r="Q76" i="23" s="1"/>
  <c r="S76" i="23" s="1"/>
  <c r="U76" i="23" s="1"/>
  <c r="AQ76" i="23" s="1"/>
  <c r="AU76" i="23" s="1"/>
  <c r="P62" i="33"/>
  <c r="Q62" i="33" s="1"/>
  <c r="S62" i="33" s="1"/>
  <c r="U62" i="33" s="1"/>
  <c r="AQ62" i="33" s="1"/>
  <c r="AU62" i="33" s="1"/>
  <c r="O93" i="25"/>
  <c r="P107" i="3"/>
  <c r="Q107" i="3" s="1"/>
  <c r="S107" i="3" s="1"/>
  <c r="U107" i="3" s="1"/>
  <c r="AT107" i="3" s="1"/>
  <c r="AX107" i="3" s="1"/>
  <c r="P31" i="3"/>
  <c r="Q31" i="3" s="1"/>
  <c r="S31" i="3" s="1"/>
  <c r="U31" i="3" s="1"/>
  <c r="AQ31" i="3" s="1"/>
  <c r="AU31" i="3" s="1"/>
  <c r="O32" i="3"/>
  <c r="O62" i="21"/>
  <c r="O108" i="23"/>
  <c r="N77" i="11"/>
  <c r="N62" i="9"/>
  <c r="O62" i="9" s="1"/>
  <c r="P137" i="20"/>
  <c r="Q137" i="20" s="1"/>
  <c r="S137" i="20" s="1"/>
  <c r="U137" i="20" s="1"/>
  <c r="AT137" i="20" s="1"/>
  <c r="AX137" i="20" s="1"/>
  <c r="O138" i="20"/>
  <c r="O76" i="29"/>
  <c r="O123" i="13"/>
  <c r="O77" i="33"/>
  <c r="O77" i="19"/>
  <c r="O138" i="13"/>
  <c r="O32" i="31"/>
  <c r="P137" i="30"/>
  <c r="Q137" i="30" s="1"/>
  <c r="S137" i="30" s="1"/>
  <c r="U137" i="30" s="1"/>
  <c r="AT137" i="30" s="1"/>
  <c r="AX137" i="30" s="1"/>
  <c r="O138" i="30"/>
  <c r="P140" i="2"/>
  <c r="Q140" i="2" s="1"/>
  <c r="S140" i="2" s="1"/>
  <c r="U140" i="2" s="1"/>
  <c r="AT140" i="2" s="1"/>
  <c r="AX140" i="2" s="1"/>
  <c r="O141" i="2"/>
  <c r="P122" i="30"/>
  <c r="Q122" i="30" s="1"/>
  <c r="S122" i="30" s="1"/>
  <c r="U122" i="30" s="1"/>
  <c r="AT122" i="30" s="1"/>
  <c r="O123" i="30"/>
  <c r="O76" i="15"/>
  <c r="O76" i="4"/>
  <c r="O93" i="22"/>
  <c r="P109" i="34" l="1"/>
  <c r="Q109" i="34" s="1"/>
  <c r="S109" i="34" s="1"/>
  <c r="U109" i="34" s="1"/>
  <c r="AT109" i="34" s="1"/>
  <c r="AX109" i="34" s="1"/>
  <c r="O110" i="34"/>
  <c r="P93" i="34"/>
  <c r="Q93" i="34" s="1"/>
  <c r="S93" i="34" s="1"/>
  <c r="U93" i="34" s="1"/>
  <c r="AJ93" i="34" s="1"/>
  <c r="AN93" i="34" s="1"/>
  <c r="O94" i="34"/>
  <c r="P33" i="34"/>
  <c r="Q33" i="34" s="1"/>
  <c r="S33" i="34" s="1"/>
  <c r="U33" i="34" s="1"/>
  <c r="AQ33" i="34" s="1"/>
  <c r="AU33" i="34" s="1"/>
  <c r="O34" i="34"/>
  <c r="P78" i="34"/>
  <c r="Q78" i="34" s="1"/>
  <c r="S78" i="34" s="1"/>
  <c r="U78" i="34" s="1"/>
  <c r="AQ78" i="34" s="1"/>
  <c r="AU78" i="34" s="1"/>
  <c r="O79" i="34"/>
  <c r="P125" i="34"/>
  <c r="Q125" i="34" s="1"/>
  <c r="S125" i="34" s="1"/>
  <c r="U125" i="34" s="1"/>
  <c r="AT125" i="34" s="1"/>
  <c r="O126" i="34"/>
  <c r="AX124" i="34"/>
  <c r="BA124" i="34"/>
  <c r="P49" i="34"/>
  <c r="Q49" i="34" s="1"/>
  <c r="S49" i="34" s="1"/>
  <c r="U49" i="34" s="1"/>
  <c r="AQ49" i="34" s="1"/>
  <c r="AU49" i="34" s="1"/>
  <c r="O50" i="34"/>
  <c r="N140" i="34"/>
  <c r="O140" i="34" s="1"/>
  <c r="P66" i="34"/>
  <c r="Q66" i="34" s="1"/>
  <c r="S66" i="34" s="1"/>
  <c r="U66" i="34" s="1"/>
  <c r="AQ66" i="34" s="1"/>
  <c r="AU66" i="34" s="1"/>
  <c r="P62" i="28"/>
  <c r="Q62" i="28" s="1"/>
  <c r="S62" i="28" s="1"/>
  <c r="U62" i="28" s="1"/>
  <c r="AQ62" i="28" s="1"/>
  <c r="AU62" i="28" s="1"/>
  <c r="O63" i="28"/>
  <c r="P62" i="13"/>
  <c r="Q62" i="13" s="1"/>
  <c r="S62" i="13" s="1"/>
  <c r="U62" i="13" s="1"/>
  <c r="AQ62" i="13" s="1"/>
  <c r="AU62" i="13" s="1"/>
  <c r="O63" i="13"/>
  <c r="P62" i="10"/>
  <c r="Q62" i="10" s="1"/>
  <c r="S62" i="10" s="1"/>
  <c r="U62" i="10" s="1"/>
  <c r="AQ62" i="10" s="1"/>
  <c r="AU62" i="10" s="1"/>
  <c r="P62" i="16"/>
  <c r="Q62" i="16" s="1"/>
  <c r="S62" i="16" s="1"/>
  <c r="U62" i="16" s="1"/>
  <c r="AQ62" i="16" s="1"/>
  <c r="AU62" i="16" s="1"/>
  <c r="O63" i="16"/>
  <c r="P109" i="31"/>
  <c r="Q109" i="31" s="1"/>
  <c r="S109" i="31" s="1"/>
  <c r="U109" i="31" s="1"/>
  <c r="AT109" i="31" s="1"/>
  <c r="AX109" i="31" s="1"/>
  <c r="P62" i="9"/>
  <c r="Q62" i="9" s="1"/>
  <c r="S62" i="9" s="1"/>
  <c r="U62" i="9" s="1"/>
  <c r="AQ62" i="9" s="1"/>
  <c r="AU62" i="9" s="1"/>
  <c r="P30" i="11"/>
  <c r="Q30" i="11" s="1"/>
  <c r="S30" i="11" s="1"/>
  <c r="U30" i="11" s="1"/>
  <c r="AQ30" i="11" s="1"/>
  <c r="AU30" i="11" s="1"/>
  <c r="O31" i="11"/>
  <c r="P140" i="6"/>
  <c r="Q140" i="6" s="1"/>
  <c r="S140" i="6" s="1"/>
  <c r="U140" i="6" s="1"/>
  <c r="AT140" i="6" s="1"/>
  <c r="AX140" i="6" s="1"/>
  <c r="O141" i="6"/>
  <c r="P30" i="29"/>
  <c r="Q30" i="29" s="1"/>
  <c r="S30" i="29" s="1"/>
  <c r="U30" i="29" s="1"/>
  <c r="AQ30" i="29" s="1"/>
  <c r="AU30" i="29" s="1"/>
  <c r="O31" i="29"/>
  <c r="P77" i="21"/>
  <c r="Q77" i="21" s="1"/>
  <c r="S77" i="21" s="1"/>
  <c r="U77" i="21" s="1"/>
  <c r="AQ77" i="21" s="1"/>
  <c r="AU77" i="21" s="1"/>
  <c r="O78" i="21"/>
  <c r="P93" i="19"/>
  <c r="Q93" i="19" s="1"/>
  <c r="S93" i="19" s="1"/>
  <c r="U93" i="19" s="1"/>
  <c r="AJ93" i="19" s="1"/>
  <c r="AN93" i="19" s="1"/>
  <c r="P93" i="23"/>
  <c r="Q93" i="23" s="1"/>
  <c r="S93" i="23" s="1"/>
  <c r="U93" i="23" s="1"/>
  <c r="AJ93" i="23" s="1"/>
  <c r="AN93" i="23" s="1"/>
  <c r="O94" i="23"/>
  <c r="P62" i="11"/>
  <c r="Q62" i="11" s="1"/>
  <c r="S62" i="11" s="1"/>
  <c r="U62" i="11" s="1"/>
  <c r="AQ62" i="11" s="1"/>
  <c r="AU62" i="11" s="1"/>
  <c r="P77" i="30"/>
  <c r="Q77" i="30" s="1"/>
  <c r="S77" i="30" s="1"/>
  <c r="U77" i="30" s="1"/>
  <c r="AQ77" i="30" s="1"/>
  <c r="AU77" i="30" s="1"/>
  <c r="O78" i="30"/>
  <c r="P109" i="33"/>
  <c r="Q109" i="33" s="1"/>
  <c r="S109" i="33" s="1"/>
  <c r="U109" i="33" s="1"/>
  <c r="AT109" i="33" s="1"/>
  <c r="AX109" i="33" s="1"/>
  <c r="O110" i="33"/>
  <c r="P46" i="12"/>
  <c r="Q46" i="12" s="1"/>
  <c r="S46" i="12" s="1"/>
  <c r="U46" i="12" s="1"/>
  <c r="AQ46" i="12" s="1"/>
  <c r="AU46" i="12" s="1"/>
  <c r="O47" i="12"/>
  <c r="P139" i="10"/>
  <c r="Q139" i="10" s="1"/>
  <c r="S139" i="10" s="1"/>
  <c r="U139" i="10" s="1"/>
  <c r="AT139" i="10" s="1"/>
  <c r="AX139" i="10" s="1"/>
  <c r="N140" i="10"/>
  <c r="O140" i="10"/>
  <c r="P123" i="21"/>
  <c r="Q123" i="21" s="1"/>
  <c r="S123" i="21" s="1"/>
  <c r="U123" i="21" s="1"/>
  <c r="AT123" i="21" s="1"/>
  <c r="O124" i="21"/>
  <c r="N109" i="26"/>
  <c r="O109" i="26" s="1"/>
  <c r="P108" i="26"/>
  <c r="Q108" i="26" s="1"/>
  <c r="S108" i="26" s="1"/>
  <c r="U108" i="26" s="1"/>
  <c r="AT108" i="26" s="1"/>
  <c r="AX108" i="26" s="1"/>
  <c r="P32" i="20"/>
  <c r="Q32" i="20" s="1"/>
  <c r="S32" i="20" s="1"/>
  <c r="U32" i="20" s="1"/>
  <c r="AQ32" i="20" s="1"/>
  <c r="AU32" i="20" s="1"/>
  <c r="P108" i="10"/>
  <c r="Q108" i="10" s="1"/>
  <c r="S108" i="10" s="1"/>
  <c r="U108" i="10" s="1"/>
  <c r="AT108" i="10" s="1"/>
  <c r="AX108" i="10" s="1"/>
  <c r="N109" i="10"/>
  <c r="O109" i="10"/>
  <c r="N93" i="5"/>
  <c r="P92" i="5"/>
  <c r="Q92" i="5" s="1"/>
  <c r="S92" i="5" s="1"/>
  <c r="U92" i="5" s="1"/>
  <c r="AJ92" i="5" s="1"/>
  <c r="AN92" i="5" s="1"/>
  <c r="O93" i="5"/>
  <c r="O77" i="16"/>
  <c r="P108" i="28"/>
  <c r="Q108" i="28" s="1"/>
  <c r="S108" i="28" s="1"/>
  <c r="U108" i="28" s="1"/>
  <c r="AT108" i="28" s="1"/>
  <c r="AX108" i="28" s="1"/>
  <c r="P110" i="8"/>
  <c r="Q110" i="8" s="1"/>
  <c r="S110" i="8" s="1"/>
  <c r="U110" i="8" s="1"/>
  <c r="AT110" i="8" s="1"/>
  <c r="AX110" i="8" s="1"/>
  <c r="O111" i="8"/>
  <c r="P31" i="28"/>
  <c r="Q31" i="28" s="1"/>
  <c r="S31" i="28" s="1"/>
  <c r="U31" i="28" s="1"/>
  <c r="AQ31" i="28" s="1"/>
  <c r="AU31" i="28" s="1"/>
  <c r="O32" i="28"/>
  <c r="P32" i="30"/>
  <c r="Q32" i="30" s="1"/>
  <c r="S32" i="30" s="1"/>
  <c r="U32" i="30" s="1"/>
  <c r="AQ32" i="30" s="1"/>
  <c r="AU32" i="30" s="1"/>
  <c r="O33" i="30"/>
  <c r="BA122" i="26"/>
  <c r="AX122" i="26"/>
  <c r="P138" i="30"/>
  <c r="Q138" i="30" s="1"/>
  <c r="S138" i="30" s="1"/>
  <c r="U138" i="30" s="1"/>
  <c r="AT138" i="30" s="1"/>
  <c r="AX138" i="30" s="1"/>
  <c r="O139" i="30"/>
  <c r="P124" i="23"/>
  <c r="Q124" i="23" s="1"/>
  <c r="S124" i="23" s="1"/>
  <c r="U124" i="23" s="1"/>
  <c r="AT124" i="23" s="1"/>
  <c r="N62" i="25"/>
  <c r="O62" i="25" s="1"/>
  <c r="O124" i="24"/>
  <c r="O65" i="31"/>
  <c r="O124" i="29"/>
  <c r="N140" i="27"/>
  <c r="BA123" i="23"/>
  <c r="AX123" i="23"/>
  <c r="O79" i="1"/>
  <c r="O139" i="12"/>
  <c r="O78" i="22"/>
  <c r="O64" i="24"/>
  <c r="N109" i="29"/>
  <c r="N30" i="25"/>
  <c r="O94" i="27"/>
  <c r="O32" i="33"/>
  <c r="O124" i="22"/>
  <c r="N93" i="8"/>
  <c r="P138" i="28"/>
  <c r="Q138" i="28" s="1"/>
  <c r="S138" i="28" s="1"/>
  <c r="U138" i="28" s="1"/>
  <c r="AT138" i="28" s="1"/>
  <c r="AX138" i="28" s="1"/>
  <c r="O139" i="28"/>
  <c r="N62" i="2"/>
  <c r="O62" i="2" s="1"/>
  <c r="O123" i="16"/>
  <c r="P108" i="13"/>
  <c r="Q108" i="13" s="1"/>
  <c r="S108" i="13" s="1"/>
  <c r="U108" i="13" s="1"/>
  <c r="AT108" i="13" s="1"/>
  <c r="AX108" i="13" s="1"/>
  <c r="O138" i="18"/>
  <c r="O31" i="10"/>
  <c r="P30" i="1"/>
  <c r="Q30" i="1" s="1"/>
  <c r="S30" i="1" s="1"/>
  <c r="U30" i="1" s="1"/>
  <c r="AQ30" i="1" s="1"/>
  <c r="AU30" i="1" s="1"/>
  <c r="O31" i="1"/>
  <c r="P142" i="25"/>
  <c r="Q142" i="25" s="1"/>
  <c r="S142" i="25" s="1"/>
  <c r="U142" i="25" s="1"/>
  <c r="AT142" i="25" s="1"/>
  <c r="AX142" i="25" s="1"/>
  <c r="O143" i="25"/>
  <c r="P78" i="26"/>
  <c r="Q78" i="26" s="1"/>
  <c r="S78" i="26" s="1"/>
  <c r="U78" i="26" s="1"/>
  <c r="AQ78" i="26" s="1"/>
  <c r="AU78" i="26" s="1"/>
  <c r="P138" i="13"/>
  <c r="Q138" i="13" s="1"/>
  <c r="S138" i="13" s="1"/>
  <c r="U138" i="13" s="1"/>
  <c r="AT138" i="13" s="1"/>
  <c r="AX138" i="13" s="1"/>
  <c r="O139" i="13"/>
  <c r="P62" i="21"/>
  <c r="Q62" i="21" s="1"/>
  <c r="S62" i="21" s="1"/>
  <c r="U62" i="21" s="1"/>
  <c r="AQ62" i="21" s="1"/>
  <c r="AU62" i="21" s="1"/>
  <c r="O63" i="21"/>
  <c r="P62" i="27"/>
  <c r="Q62" i="27" s="1"/>
  <c r="S62" i="27" s="1"/>
  <c r="U62" i="27" s="1"/>
  <c r="AQ62" i="27" s="1"/>
  <c r="AU62" i="27" s="1"/>
  <c r="O63" i="27"/>
  <c r="O77" i="5"/>
  <c r="O108" i="16"/>
  <c r="BA122" i="17"/>
  <c r="AX122" i="17"/>
  <c r="AX124" i="6"/>
  <c r="BA124" i="6"/>
  <c r="O94" i="7"/>
  <c r="O123" i="26"/>
  <c r="O138" i="26"/>
  <c r="O139" i="7"/>
  <c r="O138" i="16"/>
  <c r="P46" i="22"/>
  <c r="Q46" i="22" s="1"/>
  <c r="S46" i="22" s="1"/>
  <c r="U46" i="22" s="1"/>
  <c r="AQ46" i="22" s="1"/>
  <c r="AU46" i="22" s="1"/>
  <c r="O47" i="22"/>
  <c r="P107" i="30"/>
  <c r="Q107" i="30" s="1"/>
  <c r="S107" i="30" s="1"/>
  <c r="U107" i="30" s="1"/>
  <c r="AT107" i="30" s="1"/>
  <c r="AX107" i="30" s="1"/>
  <c r="O50" i="7"/>
  <c r="BA122" i="16"/>
  <c r="AX122" i="16"/>
  <c r="P76" i="7"/>
  <c r="Q76" i="7" s="1"/>
  <c r="S76" i="7" s="1"/>
  <c r="U76" i="7" s="1"/>
  <c r="AQ76" i="7" s="1"/>
  <c r="AU76" i="7" s="1"/>
  <c r="P77" i="33"/>
  <c r="Q77" i="33" s="1"/>
  <c r="S77" i="33" s="1"/>
  <c r="U77" i="33" s="1"/>
  <c r="AQ77" i="33" s="1"/>
  <c r="AU77" i="33" s="1"/>
  <c r="O78" i="33"/>
  <c r="O48" i="17"/>
  <c r="N30" i="2"/>
  <c r="O30" i="2" s="1"/>
  <c r="N77" i="5"/>
  <c r="O79" i="18"/>
  <c r="P139" i="21"/>
  <c r="Q139" i="21" s="1"/>
  <c r="S139" i="21" s="1"/>
  <c r="U139" i="21" s="1"/>
  <c r="AT139" i="21" s="1"/>
  <c r="AX139" i="21" s="1"/>
  <c r="N93" i="15"/>
  <c r="O93" i="15" s="1"/>
  <c r="P47" i="30"/>
  <c r="Q47" i="30" s="1"/>
  <c r="S47" i="30" s="1"/>
  <c r="U47" i="30" s="1"/>
  <c r="AQ47" i="30" s="1"/>
  <c r="AU47" i="30" s="1"/>
  <c r="O48" i="30"/>
  <c r="N30" i="22"/>
  <c r="P29" i="22"/>
  <c r="Q29" i="22" s="1"/>
  <c r="S29" i="22" s="1"/>
  <c r="U29" i="22" s="1"/>
  <c r="AQ29" i="22" s="1"/>
  <c r="AU29" i="22" s="1"/>
  <c r="O30" i="22"/>
  <c r="P46" i="14"/>
  <c r="Q46" i="14" s="1"/>
  <c r="S46" i="14" s="1"/>
  <c r="U46" i="14" s="1"/>
  <c r="AQ46" i="14" s="1"/>
  <c r="AU46" i="14" s="1"/>
  <c r="AX122" i="11"/>
  <c r="BA122" i="11"/>
  <c r="P79" i="27"/>
  <c r="Q79" i="27" s="1"/>
  <c r="S79" i="27" s="1"/>
  <c r="U79" i="27" s="1"/>
  <c r="AQ79" i="27" s="1"/>
  <c r="AU79" i="27" s="1"/>
  <c r="P47" i="6"/>
  <c r="Q47" i="6" s="1"/>
  <c r="S47" i="6" s="1"/>
  <c r="U47" i="6" s="1"/>
  <c r="AQ47" i="6" s="1"/>
  <c r="AU47" i="6" s="1"/>
  <c r="O48" i="6"/>
  <c r="P124" i="9"/>
  <c r="Q124" i="9" s="1"/>
  <c r="S124" i="9" s="1"/>
  <c r="U124" i="9" s="1"/>
  <c r="AT124" i="9" s="1"/>
  <c r="P62" i="17"/>
  <c r="Q62" i="17" s="1"/>
  <c r="S62" i="17" s="1"/>
  <c r="U62" i="17" s="1"/>
  <c r="AQ62" i="17" s="1"/>
  <c r="AU62" i="17" s="1"/>
  <c r="O63" i="17"/>
  <c r="P46" i="9"/>
  <c r="Q46" i="9" s="1"/>
  <c r="S46" i="9" s="1"/>
  <c r="U46" i="9" s="1"/>
  <c r="AQ46" i="9" s="1"/>
  <c r="AU46" i="9" s="1"/>
  <c r="P123" i="18"/>
  <c r="Q123" i="18" s="1"/>
  <c r="S123" i="18" s="1"/>
  <c r="U123" i="18" s="1"/>
  <c r="AT123" i="18" s="1"/>
  <c r="O124" i="18"/>
  <c r="P65" i="1"/>
  <c r="Q65" i="1" s="1"/>
  <c r="S65" i="1" s="1"/>
  <c r="U65" i="1" s="1"/>
  <c r="AQ65" i="1" s="1"/>
  <c r="AU65" i="1" s="1"/>
  <c r="O66" i="1"/>
  <c r="P63" i="22"/>
  <c r="Q63" i="22" s="1"/>
  <c r="S63" i="22" s="1"/>
  <c r="U63" i="22" s="1"/>
  <c r="AQ63" i="22" s="1"/>
  <c r="AU63" i="22" s="1"/>
  <c r="O64" i="22"/>
  <c r="N93" i="12"/>
  <c r="O93" i="12" s="1"/>
  <c r="P92" i="4"/>
  <c r="Q92" i="4" s="1"/>
  <c r="S92" i="4" s="1"/>
  <c r="U92" i="4" s="1"/>
  <c r="AJ92" i="4" s="1"/>
  <c r="AN92" i="4" s="1"/>
  <c r="AX122" i="4"/>
  <c r="BA122" i="4"/>
  <c r="P32" i="6"/>
  <c r="Q32" i="6" s="1"/>
  <c r="S32" i="6" s="1"/>
  <c r="U32" i="6" s="1"/>
  <c r="AQ32" i="6" s="1"/>
  <c r="AU32" i="6" s="1"/>
  <c r="P63" i="30"/>
  <c r="Q63" i="30" s="1"/>
  <c r="S63" i="30" s="1"/>
  <c r="U63" i="30" s="1"/>
  <c r="AQ63" i="30" s="1"/>
  <c r="AU63" i="30" s="1"/>
  <c r="O64" i="30"/>
  <c r="P110" i="1"/>
  <c r="Q110" i="1" s="1"/>
  <c r="S110" i="1" s="1"/>
  <c r="U110" i="1" s="1"/>
  <c r="AT110" i="1" s="1"/>
  <c r="AX110" i="1" s="1"/>
  <c r="O111" i="1"/>
  <c r="P125" i="6"/>
  <c r="Q125" i="6" s="1"/>
  <c r="S125" i="6" s="1"/>
  <c r="U125" i="6" s="1"/>
  <c r="AT125" i="6" s="1"/>
  <c r="P92" i="14"/>
  <c r="Q92" i="14" s="1"/>
  <c r="S92" i="14" s="1"/>
  <c r="U92" i="14" s="1"/>
  <c r="AJ92" i="14" s="1"/>
  <c r="AN92" i="14" s="1"/>
  <c r="P50" i="20"/>
  <c r="Q50" i="20" s="1"/>
  <c r="S50" i="20" s="1"/>
  <c r="U50" i="20" s="1"/>
  <c r="AQ50" i="20" s="1"/>
  <c r="AU50" i="20" s="1"/>
  <c r="P48" i="31"/>
  <c r="Q48" i="31" s="1"/>
  <c r="S48" i="31" s="1"/>
  <c r="U48" i="31" s="1"/>
  <c r="AQ48" i="31" s="1"/>
  <c r="AU48" i="31" s="1"/>
  <c r="O49" i="31"/>
  <c r="P34" i="16"/>
  <c r="Q34" i="16" s="1"/>
  <c r="S34" i="16" s="1"/>
  <c r="U34" i="16" s="1"/>
  <c r="AQ34" i="16" s="1"/>
  <c r="AU34" i="16" s="1"/>
  <c r="P123" i="14"/>
  <c r="Q123" i="14" s="1"/>
  <c r="S123" i="14" s="1"/>
  <c r="U123" i="14" s="1"/>
  <c r="AT123" i="14" s="1"/>
  <c r="O124" i="14"/>
  <c r="P79" i="2"/>
  <c r="Q79" i="2" s="1"/>
  <c r="S79" i="2" s="1"/>
  <c r="U79" i="2" s="1"/>
  <c r="AQ79" i="2" s="1"/>
  <c r="AU79" i="2" s="1"/>
  <c r="P62" i="3"/>
  <c r="Q62" i="3" s="1"/>
  <c r="S62" i="3" s="1"/>
  <c r="U62" i="3" s="1"/>
  <c r="AQ62" i="3" s="1"/>
  <c r="AU62" i="3" s="1"/>
  <c r="O63" i="3"/>
  <c r="P48" i="28"/>
  <c r="Q48" i="28" s="1"/>
  <c r="S48" i="28" s="1"/>
  <c r="U48" i="28" s="1"/>
  <c r="AQ48" i="28" s="1"/>
  <c r="AU48" i="28" s="1"/>
  <c r="O49" i="28"/>
  <c r="BA124" i="31"/>
  <c r="AX124" i="31"/>
  <c r="N93" i="9"/>
  <c r="O93" i="9" s="1"/>
  <c r="AX123" i="9"/>
  <c r="BA123" i="9"/>
  <c r="P138" i="11"/>
  <c r="Q138" i="11" s="1"/>
  <c r="S138" i="11" s="1"/>
  <c r="U138" i="11" s="1"/>
  <c r="AT138" i="11" s="1"/>
  <c r="AX138" i="11" s="1"/>
  <c r="O139" i="11"/>
  <c r="P108" i="12"/>
  <c r="Q108" i="12" s="1"/>
  <c r="S108" i="12" s="1"/>
  <c r="U108" i="12" s="1"/>
  <c r="AT108" i="12" s="1"/>
  <c r="AX108" i="12" s="1"/>
  <c r="BA122" i="18"/>
  <c r="AX122" i="18"/>
  <c r="N93" i="26"/>
  <c r="O93" i="26" s="1"/>
  <c r="N109" i="27"/>
  <c r="O109" i="27" s="1"/>
  <c r="P31" i="23"/>
  <c r="Q31" i="23" s="1"/>
  <c r="S31" i="23" s="1"/>
  <c r="U31" i="23" s="1"/>
  <c r="AQ31" i="23" s="1"/>
  <c r="AU31" i="23" s="1"/>
  <c r="O32" i="23"/>
  <c r="P78" i="13"/>
  <c r="Q78" i="13" s="1"/>
  <c r="S78" i="13" s="1"/>
  <c r="U78" i="13" s="1"/>
  <c r="AQ78" i="13" s="1"/>
  <c r="AU78" i="13" s="1"/>
  <c r="O79" i="13"/>
  <c r="P47" i="4"/>
  <c r="Q47" i="4" s="1"/>
  <c r="S47" i="4" s="1"/>
  <c r="U47" i="4" s="1"/>
  <c r="AQ47" i="4" s="1"/>
  <c r="AU47" i="4" s="1"/>
  <c r="O48" i="4"/>
  <c r="O108" i="3"/>
  <c r="O77" i="14"/>
  <c r="N109" i="5"/>
  <c r="O109" i="5" s="1"/>
  <c r="BA122" i="14"/>
  <c r="AX122" i="14"/>
  <c r="O124" i="5"/>
  <c r="O32" i="12"/>
  <c r="O63" i="8"/>
  <c r="O124" i="3"/>
  <c r="P63" i="5"/>
  <c r="Q63" i="5" s="1"/>
  <c r="S63" i="5" s="1"/>
  <c r="U63" i="5" s="1"/>
  <c r="AQ63" i="5" s="1"/>
  <c r="AU63" i="5" s="1"/>
  <c r="O64" i="5"/>
  <c r="O31" i="17"/>
  <c r="P108" i="9"/>
  <c r="Q108" i="9" s="1"/>
  <c r="S108" i="9" s="1"/>
  <c r="U108" i="9" s="1"/>
  <c r="AT108" i="9" s="1"/>
  <c r="AX108" i="9" s="1"/>
  <c r="P78" i="12"/>
  <c r="Q78" i="12" s="1"/>
  <c r="S78" i="12" s="1"/>
  <c r="U78" i="12" s="1"/>
  <c r="AQ78" i="12" s="1"/>
  <c r="AU78" i="12" s="1"/>
  <c r="O79" i="12"/>
  <c r="P47" i="5"/>
  <c r="Q47" i="5" s="1"/>
  <c r="S47" i="5" s="1"/>
  <c r="U47" i="5" s="1"/>
  <c r="AQ47" i="5" s="1"/>
  <c r="AU47" i="5" s="1"/>
  <c r="O48" i="5"/>
  <c r="P31" i="24"/>
  <c r="Q31" i="24" s="1"/>
  <c r="S31" i="24" s="1"/>
  <c r="U31" i="24" s="1"/>
  <c r="AQ31" i="24" s="1"/>
  <c r="AU31" i="24" s="1"/>
  <c r="O32" i="24"/>
  <c r="P65" i="7"/>
  <c r="Q65" i="7" s="1"/>
  <c r="S65" i="7" s="1"/>
  <c r="U65" i="7" s="1"/>
  <c r="AQ65" i="7" s="1"/>
  <c r="AU65" i="7" s="1"/>
  <c r="P79" i="8"/>
  <c r="Q79" i="8" s="1"/>
  <c r="S79" i="8" s="1"/>
  <c r="U79" i="8" s="1"/>
  <c r="AQ79" i="8" s="1"/>
  <c r="AU79" i="8" s="1"/>
  <c r="P92" i="18"/>
  <c r="Q92" i="18" s="1"/>
  <c r="S92" i="18" s="1"/>
  <c r="U92" i="18" s="1"/>
  <c r="AJ92" i="18" s="1"/>
  <c r="AN92" i="18" s="1"/>
  <c r="P138" i="14"/>
  <c r="Q138" i="14" s="1"/>
  <c r="S138" i="14" s="1"/>
  <c r="U138" i="14" s="1"/>
  <c r="AT138" i="14" s="1"/>
  <c r="AX138" i="14" s="1"/>
  <c r="P108" i="20"/>
  <c r="Q108" i="20" s="1"/>
  <c r="S108" i="20" s="1"/>
  <c r="U108" i="20" s="1"/>
  <c r="AT108" i="20" s="1"/>
  <c r="AX108" i="20" s="1"/>
  <c r="P138" i="29"/>
  <c r="Q138" i="29" s="1"/>
  <c r="S138" i="29" s="1"/>
  <c r="U138" i="29" s="1"/>
  <c r="AT138" i="29" s="1"/>
  <c r="AX138" i="29" s="1"/>
  <c r="O139" i="29"/>
  <c r="P46" i="24"/>
  <c r="Q46" i="24" s="1"/>
  <c r="S46" i="24" s="1"/>
  <c r="U46" i="24" s="1"/>
  <c r="AQ46" i="24" s="1"/>
  <c r="AU46" i="24" s="1"/>
  <c r="N125" i="10"/>
  <c r="P124" i="10"/>
  <c r="Q124" i="10" s="1"/>
  <c r="S124" i="10" s="1"/>
  <c r="U124" i="10" s="1"/>
  <c r="AT124" i="10" s="1"/>
  <c r="O125" i="10"/>
  <c r="N140" i="22"/>
  <c r="P139" i="22"/>
  <c r="Q139" i="22" s="1"/>
  <c r="S139" i="22" s="1"/>
  <c r="U139" i="22" s="1"/>
  <c r="AT139" i="22" s="1"/>
  <c r="AX139" i="22" s="1"/>
  <c r="O140" i="22"/>
  <c r="P123" i="19"/>
  <c r="Q123" i="19" s="1"/>
  <c r="S123" i="19" s="1"/>
  <c r="U123" i="19" s="1"/>
  <c r="AT123" i="19" s="1"/>
  <c r="AX123" i="5"/>
  <c r="BA123" i="5"/>
  <c r="P33" i="18"/>
  <c r="Q33" i="18" s="1"/>
  <c r="S33" i="18" s="1"/>
  <c r="U33" i="18" s="1"/>
  <c r="AQ33" i="18" s="1"/>
  <c r="AU33" i="18" s="1"/>
  <c r="AX123" i="3"/>
  <c r="BA123" i="3"/>
  <c r="P76" i="25"/>
  <c r="Q76" i="25" s="1"/>
  <c r="S76" i="25" s="1"/>
  <c r="U76" i="25" s="1"/>
  <c r="AQ76" i="25" s="1"/>
  <c r="AU76" i="25" s="1"/>
  <c r="P108" i="17"/>
  <c r="Q108" i="17" s="1"/>
  <c r="S108" i="17" s="1"/>
  <c r="U108" i="17" s="1"/>
  <c r="AT108" i="17" s="1"/>
  <c r="AX108" i="17" s="1"/>
  <c r="N109" i="17"/>
  <c r="O109" i="17" s="1"/>
  <c r="P48" i="26"/>
  <c r="Q48" i="26" s="1"/>
  <c r="S48" i="26" s="1"/>
  <c r="U48" i="26" s="1"/>
  <c r="AQ48" i="26" s="1"/>
  <c r="AU48" i="26" s="1"/>
  <c r="P31" i="21"/>
  <c r="Q31" i="21" s="1"/>
  <c r="S31" i="21" s="1"/>
  <c r="U31" i="21" s="1"/>
  <c r="AQ31" i="21" s="1"/>
  <c r="AU31" i="21" s="1"/>
  <c r="P32" i="31"/>
  <c r="Q32" i="31" s="1"/>
  <c r="S32" i="31" s="1"/>
  <c r="U32" i="31" s="1"/>
  <c r="AQ32" i="31" s="1"/>
  <c r="AU32" i="31" s="1"/>
  <c r="O33" i="31"/>
  <c r="P46" i="13"/>
  <c r="Q46" i="13" s="1"/>
  <c r="S46" i="13" s="1"/>
  <c r="U46" i="13" s="1"/>
  <c r="AQ46" i="13" s="1"/>
  <c r="AU46" i="13" s="1"/>
  <c r="P46" i="19"/>
  <c r="Q46" i="19" s="1"/>
  <c r="S46" i="19" s="1"/>
  <c r="U46" i="19" s="1"/>
  <c r="AQ46" i="19" s="1"/>
  <c r="AU46" i="19" s="1"/>
  <c r="P92" i="20"/>
  <c r="Q92" i="20" s="1"/>
  <c r="S92" i="20" s="1"/>
  <c r="U92" i="20" s="1"/>
  <c r="AJ92" i="20" s="1"/>
  <c r="AN92" i="20" s="1"/>
  <c r="BA123" i="10"/>
  <c r="AX123" i="10"/>
  <c r="N46" i="16"/>
  <c r="O46" i="16" s="1"/>
  <c r="P108" i="11"/>
  <c r="Q108" i="11" s="1"/>
  <c r="S108" i="11" s="1"/>
  <c r="U108" i="11" s="1"/>
  <c r="AT108" i="11" s="1"/>
  <c r="AX108" i="11" s="1"/>
  <c r="N109" i="11"/>
  <c r="O109" i="11"/>
  <c r="N125" i="12"/>
  <c r="O125" i="12" s="1"/>
  <c r="P124" i="12"/>
  <c r="Q124" i="12" s="1"/>
  <c r="S124" i="12" s="1"/>
  <c r="U124" i="12" s="1"/>
  <c r="AT124" i="12" s="1"/>
  <c r="N125" i="15"/>
  <c r="P124" i="15"/>
  <c r="Q124" i="15" s="1"/>
  <c r="S124" i="15" s="1"/>
  <c r="U124" i="15" s="1"/>
  <c r="AT124" i="15" s="1"/>
  <c r="O125" i="15"/>
  <c r="N30" i="19"/>
  <c r="O30" i="19" s="1"/>
  <c r="P31" i="7"/>
  <c r="Q31" i="7" s="1"/>
  <c r="S31" i="7" s="1"/>
  <c r="U31" i="7" s="1"/>
  <c r="AQ31" i="7" s="1"/>
  <c r="AU31" i="7" s="1"/>
  <c r="P47" i="1"/>
  <c r="Q47" i="1" s="1"/>
  <c r="S47" i="1" s="1"/>
  <c r="U47" i="1" s="1"/>
  <c r="AQ47" i="1" s="1"/>
  <c r="AU47" i="1" s="1"/>
  <c r="N140" i="31"/>
  <c r="O140" i="31" s="1"/>
  <c r="P78" i="24"/>
  <c r="Q78" i="24" s="1"/>
  <c r="S78" i="24" s="1"/>
  <c r="U78" i="24" s="1"/>
  <c r="AQ78" i="24" s="1"/>
  <c r="AU78" i="24" s="1"/>
  <c r="O79" i="24"/>
  <c r="P110" i="2"/>
  <c r="Q110" i="2" s="1"/>
  <c r="S110" i="2" s="1"/>
  <c r="U110" i="2" s="1"/>
  <c r="AT110" i="2" s="1"/>
  <c r="AX110" i="2" s="1"/>
  <c r="O111" i="2"/>
  <c r="P47" i="15"/>
  <c r="Q47" i="15" s="1"/>
  <c r="S47" i="15" s="1"/>
  <c r="U47" i="15" s="1"/>
  <c r="AQ47" i="15" s="1"/>
  <c r="AU47" i="15" s="1"/>
  <c r="BA123" i="24"/>
  <c r="AX123" i="24"/>
  <c r="P138" i="24"/>
  <c r="Q138" i="24" s="1"/>
  <c r="S138" i="24" s="1"/>
  <c r="U138" i="24" s="1"/>
  <c r="AT138" i="24" s="1"/>
  <c r="AX138" i="24" s="1"/>
  <c r="O139" i="24"/>
  <c r="P32" i="3"/>
  <c r="Q32" i="3" s="1"/>
  <c r="S32" i="3" s="1"/>
  <c r="U32" i="3" s="1"/>
  <c r="AQ32" i="3" s="1"/>
  <c r="AU32" i="3" s="1"/>
  <c r="O33" i="3"/>
  <c r="P109" i="22"/>
  <c r="Q109" i="22" s="1"/>
  <c r="S109" i="22" s="1"/>
  <c r="U109" i="22" s="1"/>
  <c r="AT109" i="22" s="1"/>
  <c r="AX109" i="22" s="1"/>
  <c r="P123" i="4"/>
  <c r="Q123" i="4" s="1"/>
  <c r="S123" i="4" s="1"/>
  <c r="U123" i="4" s="1"/>
  <c r="AT123" i="4" s="1"/>
  <c r="O124" i="4"/>
  <c r="P93" i="22"/>
  <c r="Q93" i="22" s="1"/>
  <c r="S93" i="22" s="1"/>
  <c r="U93" i="22" s="1"/>
  <c r="AJ93" i="22" s="1"/>
  <c r="AN93" i="22" s="1"/>
  <c r="O94" i="22"/>
  <c r="P93" i="25"/>
  <c r="Q93" i="25" s="1"/>
  <c r="S93" i="25" s="1"/>
  <c r="U93" i="25" s="1"/>
  <c r="AJ93" i="25" s="1"/>
  <c r="AN93" i="25" s="1"/>
  <c r="O94" i="25"/>
  <c r="P77" i="11"/>
  <c r="Q77" i="11" s="1"/>
  <c r="S77" i="11" s="1"/>
  <c r="U77" i="11" s="1"/>
  <c r="AQ77" i="11" s="1"/>
  <c r="AU77" i="11" s="1"/>
  <c r="P76" i="4"/>
  <c r="Q76" i="4" s="1"/>
  <c r="S76" i="4" s="1"/>
  <c r="U76" i="4" s="1"/>
  <c r="AQ76" i="4" s="1"/>
  <c r="AU76" i="4" s="1"/>
  <c r="N77" i="29"/>
  <c r="P76" i="29"/>
  <c r="Q76" i="29" s="1"/>
  <c r="S76" i="29" s="1"/>
  <c r="U76" i="29" s="1"/>
  <c r="AQ76" i="29" s="1"/>
  <c r="AU76" i="29" s="1"/>
  <c r="O77" i="29"/>
  <c r="O63" i="33"/>
  <c r="O109" i="6"/>
  <c r="O93" i="31"/>
  <c r="N93" i="28"/>
  <c r="O93" i="28" s="1"/>
  <c r="O138" i="17"/>
  <c r="O126" i="1"/>
  <c r="O93" i="13"/>
  <c r="N109" i="25"/>
  <c r="O109" i="25" s="1"/>
  <c r="O49" i="21"/>
  <c r="P47" i="18"/>
  <c r="Q47" i="18" s="1"/>
  <c r="S47" i="18" s="1"/>
  <c r="U47" i="18" s="1"/>
  <c r="AQ47" i="18" s="1"/>
  <c r="AU47" i="18" s="1"/>
  <c r="O48" i="18"/>
  <c r="P48" i="29"/>
  <c r="Q48" i="29" s="1"/>
  <c r="S48" i="29" s="1"/>
  <c r="U48" i="29" s="1"/>
  <c r="AQ48" i="29" s="1"/>
  <c r="AU48" i="29" s="1"/>
  <c r="O49" i="29"/>
  <c r="P33" i="14"/>
  <c r="Q33" i="14" s="1"/>
  <c r="S33" i="14" s="1"/>
  <c r="U33" i="14" s="1"/>
  <c r="AQ33" i="14" s="1"/>
  <c r="AU33" i="14" s="1"/>
  <c r="P142" i="1"/>
  <c r="Q142" i="1" s="1"/>
  <c r="S142" i="1" s="1"/>
  <c r="U142" i="1" s="1"/>
  <c r="AT142" i="1" s="1"/>
  <c r="AX142" i="1" s="1"/>
  <c r="AX123" i="12"/>
  <c r="BA123" i="12"/>
  <c r="N93" i="11"/>
  <c r="P92" i="11"/>
  <c r="Q92" i="11" s="1"/>
  <c r="S92" i="11" s="1"/>
  <c r="U92" i="11" s="1"/>
  <c r="AJ92" i="11" s="1"/>
  <c r="AN92" i="11" s="1"/>
  <c r="N140" i="8"/>
  <c r="P139" i="8"/>
  <c r="Q139" i="8" s="1"/>
  <c r="S139" i="8" s="1"/>
  <c r="U139" i="8" s="1"/>
  <c r="AT139" i="8" s="1"/>
  <c r="AX139" i="8" s="1"/>
  <c r="O140" i="8"/>
  <c r="N93" i="33"/>
  <c r="O93" i="33" s="1"/>
  <c r="AX123" i="15"/>
  <c r="BA123" i="15"/>
  <c r="P124" i="27"/>
  <c r="Q124" i="27" s="1"/>
  <c r="S124" i="27" s="1"/>
  <c r="U124" i="27" s="1"/>
  <c r="AT124" i="27" s="1"/>
  <c r="N125" i="27"/>
  <c r="O125" i="27" s="1"/>
  <c r="P31" i="5"/>
  <c r="Q31" i="5" s="1"/>
  <c r="S31" i="5" s="1"/>
  <c r="U31" i="5" s="1"/>
  <c r="AQ31" i="5" s="1"/>
  <c r="AU31" i="5" s="1"/>
  <c r="P124" i="8"/>
  <c r="Q124" i="8" s="1"/>
  <c r="S124" i="8" s="1"/>
  <c r="U124" i="8" s="1"/>
  <c r="AT124" i="8" s="1"/>
  <c r="P125" i="2"/>
  <c r="Q125" i="2" s="1"/>
  <c r="S125" i="2" s="1"/>
  <c r="U125" i="2" s="1"/>
  <c r="AT125" i="2" s="1"/>
  <c r="O126" i="2"/>
  <c r="P63" i="4"/>
  <c r="Q63" i="4" s="1"/>
  <c r="S63" i="4" s="1"/>
  <c r="U63" i="4" s="1"/>
  <c r="AQ63" i="4" s="1"/>
  <c r="AU63" i="4" s="1"/>
  <c r="O64" i="4"/>
  <c r="P139" i="5"/>
  <c r="Q139" i="5" s="1"/>
  <c r="S139" i="5" s="1"/>
  <c r="U139" i="5" s="1"/>
  <c r="AT139" i="5" s="1"/>
  <c r="AX139" i="5" s="1"/>
  <c r="P92" i="17"/>
  <c r="Q92" i="17" s="1"/>
  <c r="S92" i="17" s="1"/>
  <c r="U92" i="17" s="1"/>
  <c r="AJ92" i="17" s="1"/>
  <c r="AN92" i="17" s="1"/>
  <c r="BA125" i="1"/>
  <c r="AX125" i="1"/>
  <c r="P92" i="29"/>
  <c r="Q92" i="29" s="1"/>
  <c r="S92" i="29" s="1"/>
  <c r="U92" i="29" s="1"/>
  <c r="AJ92" i="29" s="1"/>
  <c r="AN92" i="29" s="1"/>
  <c r="P47" i="2"/>
  <c r="Q47" i="2" s="1"/>
  <c r="S47" i="2" s="1"/>
  <c r="U47" i="2" s="1"/>
  <c r="AQ47" i="2" s="1"/>
  <c r="AU47" i="2" s="1"/>
  <c r="P138" i="3"/>
  <c r="Q138" i="3" s="1"/>
  <c r="S138" i="3" s="1"/>
  <c r="U138" i="3" s="1"/>
  <c r="AT138" i="3" s="1"/>
  <c r="AX138" i="3" s="1"/>
  <c r="O108" i="24"/>
  <c r="O108" i="15"/>
  <c r="O78" i="6"/>
  <c r="AX123" i="27"/>
  <c r="BA123" i="27"/>
  <c r="P62" i="18"/>
  <c r="Q62" i="18" s="1"/>
  <c r="S62" i="18" s="1"/>
  <c r="U62" i="18" s="1"/>
  <c r="AQ62" i="18" s="1"/>
  <c r="AU62" i="18" s="1"/>
  <c r="O63" i="18"/>
  <c r="O138" i="4"/>
  <c r="N93" i="6"/>
  <c r="O93" i="6" s="1"/>
  <c r="BA123" i="8"/>
  <c r="AX123" i="8"/>
  <c r="O78" i="28"/>
  <c r="P78" i="10"/>
  <c r="Q78" i="10" s="1"/>
  <c r="S78" i="10" s="1"/>
  <c r="U78" i="10" s="1"/>
  <c r="AQ78" i="10" s="1"/>
  <c r="AU78" i="10" s="1"/>
  <c r="P63" i="19"/>
  <c r="Q63" i="19" s="1"/>
  <c r="S63" i="19" s="1"/>
  <c r="U63" i="19" s="1"/>
  <c r="AQ63" i="19" s="1"/>
  <c r="AU63" i="19" s="1"/>
  <c r="O64" i="19"/>
  <c r="P123" i="17"/>
  <c r="Q123" i="17" s="1"/>
  <c r="S123" i="17" s="1"/>
  <c r="U123" i="17" s="1"/>
  <c r="AT123" i="17" s="1"/>
  <c r="O124" i="17"/>
  <c r="P77" i="19"/>
  <c r="Q77" i="19" s="1"/>
  <c r="S77" i="19" s="1"/>
  <c r="U77" i="19" s="1"/>
  <c r="AQ77" i="19" s="1"/>
  <c r="AU77" i="19" s="1"/>
  <c r="P125" i="31"/>
  <c r="Q125" i="31" s="1"/>
  <c r="S125" i="31" s="1"/>
  <c r="U125" i="31" s="1"/>
  <c r="AT125" i="31" s="1"/>
  <c r="O126" i="31"/>
  <c r="P63" i="15"/>
  <c r="Q63" i="15" s="1"/>
  <c r="S63" i="15" s="1"/>
  <c r="U63" i="15" s="1"/>
  <c r="AQ63" i="15" s="1"/>
  <c r="AU63" i="15" s="1"/>
  <c r="P139" i="19"/>
  <c r="Q139" i="19" s="1"/>
  <c r="S139" i="19" s="1"/>
  <c r="U139" i="19" s="1"/>
  <c r="AT139" i="19" s="1"/>
  <c r="AX139" i="19" s="1"/>
  <c r="P108" i="14"/>
  <c r="Q108" i="14" s="1"/>
  <c r="S108" i="14" s="1"/>
  <c r="U108" i="14" s="1"/>
  <c r="AT108" i="14" s="1"/>
  <c r="AX108" i="14" s="1"/>
  <c r="P47" i="23"/>
  <c r="Q47" i="23" s="1"/>
  <c r="S47" i="23" s="1"/>
  <c r="U47" i="23" s="1"/>
  <c r="AQ47" i="23" s="1"/>
  <c r="AU47" i="23" s="1"/>
  <c r="O48" i="23"/>
  <c r="N109" i="21"/>
  <c r="P108" i="21"/>
  <c r="Q108" i="21" s="1"/>
  <c r="S108" i="21" s="1"/>
  <c r="U108" i="21" s="1"/>
  <c r="AT108" i="21" s="1"/>
  <c r="AX108" i="21" s="1"/>
  <c r="P31" i="13"/>
  <c r="Q31" i="13" s="1"/>
  <c r="S31" i="13" s="1"/>
  <c r="U31" i="13" s="1"/>
  <c r="AQ31" i="13" s="1"/>
  <c r="AU31" i="13" s="1"/>
  <c r="O32" i="13"/>
  <c r="P48" i="27"/>
  <c r="Q48" i="27" s="1"/>
  <c r="S48" i="27" s="1"/>
  <c r="U48" i="27" s="1"/>
  <c r="AQ48" i="27" s="1"/>
  <c r="AU48" i="27" s="1"/>
  <c r="N125" i="33"/>
  <c r="P124" i="33"/>
  <c r="Q124" i="33" s="1"/>
  <c r="S124" i="33" s="1"/>
  <c r="U124" i="33" s="1"/>
  <c r="AT124" i="33" s="1"/>
  <c r="O125" i="33"/>
  <c r="P64" i="12"/>
  <c r="Q64" i="12" s="1"/>
  <c r="S64" i="12" s="1"/>
  <c r="U64" i="12" s="1"/>
  <c r="AQ64" i="12" s="1"/>
  <c r="AU64" i="12" s="1"/>
  <c r="O65" i="12"/>
  <c r="P77" i="17"/>
  <c r="Q77" i="17" s="1"/>
  <c r="S77" i="17" s="1"/>
  <c r="U77" i="17" s="1"/>
  <c r="AQ77" i="17" s="1"/>
  <c r="AU77" i="17" s="1"/>
  <c r="P63" i="20"/>
  <c r="Q63" i="20" s="1"/>
  <c r="S63" i="20" s="1"/>
  <c r="U63" i="20" s="1"/>
  <c r="AQ63" i="20" s="1"/>
  <c r="AU63" i="20" s="1"/>
  <c r="O64" i="20"/>
  <c r="P45" i="8"/>
  <c r="Q45" i="8" s="1"/>
  <c r="S45" i="8" s="1"/>
  <c r="U45" i="8" s="1"/>
  <c r="AQ45" i="8" s="1"/>
  <c r="AU45" i="8" s="1"/>
  <c r="P46" i="3"/>
  <c r="Q46" i="3" s="1"/>
  <c r="S46" i="3" s="1"/>
  <c r="U46" i="3" s="1"/>
  <c r="AQ46" i="3" s="1"/>
  <c r="AU46" i="3" s="1"/>
  <c r="O47" i="3"/>
  <c r="P92" i="21"/>
  <c r="Q92" i="21" s="1"/>
  <c r="S92" i="21" s="1"/>
  <c r="U92" i="21" s="1"/>
  <c r="AJ92" i="21" s="1"/>
  <c r="AN92" i="21" s="1"/>
  <c r="P34" i="8"/>
  <c r="Q34" i="8" s="1"/>
  <c r="S34" i="8" s="1"/>
  <c r="U34" i="8" s="1"/>
  <c r="AQ34" i="8" s="1"/>
  <c r="AU34" i="8" s="1"/>
  <c r="P63" i="29"/>
  <c r="Q63" i="29" s="1"/>
  <c r="S63" i="29" s="1"/>
  <c r="U63" i="29" s="1"/>
  <c r="AQ63" i="29" s="1"/>
  <c r="AU63" i="29" s="1"/>
  <c r="AX123" i="29"/>
  <c r="BA123" i="29"/>
  <c r="AX123" i="22"/>
  <c r="BA123" i="22"/>
  <c r="P123" i="11"/>
  <c r="Q123" i="11" s="1"/>
  <c r="S123" i="11" s="1"/>
  <c r="U123" i="11" s="1"/>
  <c r="AT123" i="11" s="1"/>
  <c r="P123" i="13"/>
  <c r="Q123" i="13" s="1"/>
  <c r="S123" i="13" s="1"/>
  <c r="U123" i="13" s="1"/>
  <c r="AT123" i="13" s="1"/>
  <c r="O124" i="13"/>
  <c r="P138" i="20"/>
  <c r="Q138" i="20" s="1"/>
  <c r="S138" i="20" s="1"/>
  <c r="U138" i="20" s="1"/>
  <c r="AT138" i="20" s="1"/>
  <c r="AX138" i="20" s="1"/>
  <c r="O139" i="20"/>
  <c r="BA122" i="30"/>
  <c r="AX122" i="30"/>
  <c r="N93" i="10"/>
  <c r="O93" i="10" s="1"/>
  <c r="BA123" i="33"/>
  <c r="AX123" i="33"/>
  <c r="N93" i="16"/>
  <c r="O93" i="16" s="1"/>
  <c r="O139" i="9"/>
  <c r="N30" i="9"/>
  <c r="O30" i="9" s="1"/>
  <c r="O78" i="3"/>
  <c r="P126" i="25"/>
  <c r="Q126" i="25" s="1"/>
  <c r="S126" i="25" s="1"/>
  <c r="U126" i="25" s="1"/>
  <c r="AT126" i="25" s="1"/>
  <c r="P138" i="23"/>
  <c r="Q138" i="23" s="1"/>
  <c r="S138" i="23" s="1"/>
  <c r="U138" i="23" s="1"/>
  <c r="AT138" i="23" s="1"/>
  <c r="AX138" i="23" s="1"/>
  <c r="P32" i="4"/>
  <c r="Q32" i="4" s="1"/>
  <c r="S32" i="4" s="1"/>
  <c r="U32" i="4" s="1"/>
  <c r="AQ32" i="4" s="1"/>
  <c r="AU32" i="4" s="1"/>
  <c r="O33" i="4"/>
  <c r="P76" i="15"/>
  <c r="Q76" i="15" s="1"/>
  <c r="S76" i="15" s="1"/>
  <c r="U76" i="15" s="1"/>
  <c r="AQ76" i="15" s="1"/>
  <c r="AU76" i="15" s="1"/>
  <c r="P141" i="2"/>
  <c r="Q141" i="2" s="1"/>
  <c r="S141" i="2" s="1"/>
  <c r="U141" i="2" s="1"/>
  <c r="AT141" i="2" s="1"/>
  <c r="AX141" i="2" s="1"/>
  <c r="N77" i="23"/>
  <c r="O77" i="23" s="1"/>
  <c r="P108" i="4"/>
  <c r="Q108" i="4" s="1"/>
  <c r="S108" i="4" s="1"/>
  <c r="U108" i="4" s="1"/>
  <c r="AT108" i="4" s="1"/>
  <c r="AX108" i="4" s="1"/>
  <c r="O46" i="11"/>
  <c r="P96" i="1"/>
  <c r="Q96" i="1" s="1"/>
  <c r="S96" i="1" s="1"/>
  <c r="U96" i="1" s="1"/>
  <c r="AJ96" i="1" s="1"/>
  <c r="AN96" i="1" s="1"/>
  <c r="O97" i="1"/>
  <c r="P64" i="23"/>
  <c r="Q64" i="23" s="1"/>
  <c r="S64" i="23" s="1"/>
  <c r="U64" i="23" s="1"/>
  <c r="AQ64" i="23" s="1"/>
  <c r="AU64" i="23" s="1"/>
  <c r="O65" i="23"/>
  <c r="P29" i="26"/>
  <c r="Q29" i="26" s="1"/>
  <c r="S29" i="26" s="1"/>
  <c r="U29" i="26" s="1"/>
  <c r="AQ29" i="26" s="1"/>
  <c r="AU29" i="26" s="1"/>
  <c r="N30" i="26"/>
  <c r="P124" i="28"/>
  <c r="Q124" i="28" s="1"/>
  <c r="S124" i="28" s="1"/>
  <c r="U124" i="28" s="1"/>
  <c r="AT124" i="28" s="1"/>
  <c r="N125" i="28"/>
  <c r="O125" i="28"/>
  <c r="P47" i="25"/>
  <c r="Q47" i="25" s="1"/>
  <c r="S47" i="25" s="1"/>
  <c r="U47" i="25" s="1"/>
  <c r="AQ47" i="25" s="1"/>
  <c r="AU47" i="25" s="1"/>
  <c r="P138" i="15"/>
  <c r="Q138" i="15" s="1"/>
  <c r="S138" i="15" s="1"/>
  <c r="U138" i="15" s="1"/>
  <c r="AT138" i="15" s="1"/>
  <c r="AX138" i="15" s="1"/>
  <c r="O139" i="15"/>
  <c r="P78" i="9"/>
  <c r="Q78" i="9" s="1"/>
  <c r="S78" i="9" s="1"/>
  <c r="U78" i="9" s="1"/>
  <c r="AQ78" i="9" s="1"/>
  <c r="AU78" i="9" s="1"/>
  <c r="O79" i="9"/>
  <c r="P123" i="20"/>
  <c r="Q123" i="20" s="1"/>
  <c r="S123" i="20" s="1"/>
  <c r="U123" i="20" s="1"/>
  <c r="AT123" i="20" s="1"/>
  <c r="O124" i="20"/>
  <c r="P30" i="15"/>
  <c r="Q30" i="15" s="1"/>
  <c r="S30" i="15" s="1"/>
  <c r="U30" i="15" s="1"/>
  <c r="AQ30" i="15" s="1"/>
  <c r="AU30" i="15" s="1"/>
  <c r="O93" i="2"/>
  <c r="P123" i="7"/>
  <c r="Q123" i="7" s="1"/>
  <c r="S123" i="7" s="1"/>
  <c r="U123" i="7" s="1"/>
  <c r="AT123" i="7" s="1"/>
  <c r="P108" i="18"/>
  <c r="Q108" i="18" s="1"/>
  <c r="S108" i="18" s="1"/>
  <c r="U108" i="18" s="1"/>
  <c r="AT108" i="18" s="1"/>
  <c r="AX108" i="18" s="1"/>
  <c r="N109" i="18"/>
  <c r="O109" i="18"/>
  <c r="AX125" i="25"/>
  <c r="BA125" i="25"/>
  <c r="P123" i="30"/>
  <c r="Q123" i="30" s="1"/>
  <c r="S123" i="30" s="1"/>
  <c r="U123" i="30" s="1"/>
  <c r="AT123" i="30" s="1"/>
  <c r="O124" i="30"/>
  <c r="P108" i="23"/>
  <c r="Q108" i="23" s="1"/>
  <c r="S108" i="23" s="1"/>
  <c r="U108" i="23" s="1"/>
  <c r="AT108" i="23" s="1"/>
  <c r="AX108" i="23" s="1"/>
  <c r="N93" i="24"/>
  <c r="O93" i="24" s="1"/>
  <c r="N109" i="19"/>
  <c r="O109" i="19" s="1"/>
  <c r="O78" i="31"/>
  <c r="O34" i="27"/>
  <c r="O140" i="27"/>
  <c r="N46" i="11"/>
  <c r="P92" i="3"/>
  <c r="Q92" i="3" s="1"/>
  <c r="S92" i="3" s="1"/>
  <c r="U92" i="3" s="1"/>
  <c r="AJ92" i="3" s="1"/>
  <c r="AN92" i="3" s="1"/>
  <c r="N93" i="3"/>
  <c r="O93" i="3"/>
  <c r="P62" i="14"/>
  <c r="Q62" i="14" s="1"/>
  <c r="S62" i="14" s="1"/>
  <c r="U62" i="14" s="1"/>
  <c r="AQ62" i="14" s="1"/>
  <c r="AU62" i="14" s="1"/>
  <c r="O63" i="14"/>
  <c r="O108" i="7"/>
  <c r="N77" i="20"/>
  <c r="O77" i="20" s="1"/>
  <c r="O139" i="33"/>
  <c r="O65" i="6"/>
  <c r="O109" i="29"/>
  <c r="O30" i="25"/>
  <c r="AX123" i="28"/>
  <c r="BA123" i="28"/>
  <c r="O49" i="10"/>
  <c r="O93" i="8"/>
  <c r="BA122" i="20"/>
  <c r="AX122" i="20"/>
  <c r="O48" i="33"/>
  <c r="N93" i="2"/>
  <c r="O92" i="30"/>
  <c r="O63" i="26"/>
  <c r="P140" i="34" l="1"/>
  <c r="Q140" i="34" s="1"/>
  <c r="S140" i="34" s="1"/>
  <c r="U140" i="34" s="1"/>
  <c r="AT140" i="34" s="1"/>
  <c r="AX140" i="34" s="1"/>
  <c r="O141" i="34"/>
  <c r="P50" i="34"/>
  <c r="Q50" i="34" s="1"/>
  <c r="S50" i="34" s="1"/>
  <c r="U50" i="34" s="1"/>
  <c r="AQ50" i="34" s="1"/>
  <c r="AU50" i="34" s="1"/>
  <c r="O51" i="34"/>
  <c r="P126" i="34"/>
  <c r="Q126" i="34" s="1"/>
  <c r="S126" i="34" s="1"/>
  <c r="U126" i="34" s="1"/>
  <c r="AT126" i="34" s="1"/>
  <c r="AX125" i="34"/>
  <c r="BA125" i="34"/>
  <c r="P79" i="34"/>
  <c r="Q79" i="34" s="1"/>
  <c r="S79" i="34" s="1"/>
  <c r="U79" i="34" s="1"/>
  <c r="AQ79" i="34" s="1"/>
  <c r="AU79" i="34" s="1"/>
  <c r="O80" i="34"/>
  <c r="P94" i="34"/>
  <c r="Q94" i="34" s="1"/>
  <c r="S94" i="34" s="1"/>
  <c r="U94" i="34" s="1"/>
  <c r="AJ94" i="34" s="1"/>
  <c r="AN94" i="34" s="1"/>
  <c r="O95" i="34"/>
  <c r="P34" i="34"/>
  <c r="Q34" i="34" s="1"/>
  <c r="S34" i="34" s="1"/>
  <c r="U34" i="34" s="1"/>
  <c r="AQ34" i="34" s="1"/>
  <c r="AU34" i="34" s="1"/>
  <c r="O67" i="34"/>
  <c r="P110" i="34"/>
  <c r="Q110" i="34" s="1"/>
  <c r="S110" i="34" s="1"/>
  <c r="U110" i="34" s="1"/>
  <c r="AT110" i="34" s="1"/>
  <c r="AX110" i="34" s="1"/>
  <c r="O111" i="34"/>
  <c r="P30" i="2"/>
  <c r="Q30" i="2" s="1"/>
  <c r="S30" i="2" s="1"/>
  <c r="U30" i="2" s="1"/>
  <c r="AQ30" i="2" s="1"/>
  <c r="AU30" i="2" s="1"/>
  <c r="O31" i="2"/>
  <c r="P30" i="19"/>
  <c r="Q30" i="19" s="1"/>
  <c r="S30" i="19" s="1"/>
  <c r="U30" i="19" s="1"/>
  <c r="AQ30" i="19" s="1"/>
  <c r="AU30" i="19" s="1"/>
  <c r="O31" i="19"/>
  <c r="P109" i="17"/>
  <c r="Q109" i="17" s="1"/>
  <c r="S109" i="17" s="1"/>
  <c r="U109" i="17" s="1"/>
  <c r="AT109" i="17" s="1"/>
  <c r="AX109" i="17" s="1"/>
  <c r="O110" i="17"/>
  <c r="P62" i="2"/>
  <c r="Q62" i="2" s="1"/>
  <c r="S62" i="2" s="1"/>
  <c r="U62" i="2" s="1"/>
  <c r="AQ62" i="2" s="1"/>
  <c r="AU62" i="2" s="1"/>
  <c r="P93" i="12"/>
  <c r="Q93" i="12" s="1"/>
  <c r="S93" i="12" s="1"/>
  <c r="U93" i="12" s="1"/>
  <c r="AJ93" i="12" s="1"/>
  <c r="AN93" i="12" s="1"/>
  <c r="P125" i="12"/>
  <c r="Q125" i="12" s="1"/>
  <c r="S125" i="12" s="1"/>
  <c r="U125" i="12" s="1"/>
  <c r="AT125" i="12" s="1"/>
  <c r="O126" i="12"/>
  <c r="P62" i="25"/>
  <c r="Q62" i="25" s="1"/>
  <c r="S62" i="25" s="1"/>
  <c r="U62" i="25" s="1"/>
  <c r="AQ62" i="25" s="1"/>
  <c r="AU62" i="25" s="1"/>
  <c r="O63" i="25"/>
  <c r="P30" i="9"/>
  <c r="Q30" i="9" s="1"/>
  <c r="S30" i="9" s="1"/>
  <c r="U30" i="9" s="1"/>
  <c r="AQ30" i="9" s="1"/>
  <c r="AU30" i="9" s="1"/>
  <c r="P46" i="16"/>
  <c r="Q46" i="16" s="1"/>
  <c r="S46" i="16" s="1"/>
  <c r="U46" i="16" s="1"/>
  <c r="AQ46" i="16" s="1"/>
  <c r="AU46" i="16" s="1"/>
  <c r="P93" i="15"/>
  <c r="Q93" i="15" s="1"/>
  <c r="S93" i="15" s="1"/>
  <c r="U93" i="15" s="1"/>
  <c r="AJ93" i="15" s="1"/>
  <c r="AN93" i="15" s="1"/>
  <c r="O94" i="15"/>
  <c r="P125" i="27"/>
  <c r="Q125" i="27" s="1"/>
  <c r="S125" i="27" s="1"/>
  <c r="U125" i="27" s="1"/>
  <c r="AT125" i="27" s="1"/>
  <c r="P109" i="26"/>
  <c r="Q109" i="26" s="1"/>
  <c r="S109" i="26" s="1"/>
  <c r="U109" i="26" s="1"/>
  <c r="AT109" i="26" s="1"/>
  <c r="AX109" i="26" s="1"/>
  <c r="O110" i="26"/>
  <c r="P124" i="17"/>
  <c r="Q124" i="17" s="1"/>
  <c r="S124" i="17" s="1"/>
  <c r="U124" i="17" s="1"/>
  <c r="AT124" i="17" s="1"/>
  <c r="P138" i="16"/>
  <c r="Q138" i="16" s="1"/>
  <c r="S138" i="16" s="1"/>
  <c r="U138" i="16" s="1"/>
  <c r="AT138" i="16" s="1"/>
  <c r="AX138" i="16" s="1"/>
  <c r="O139" i="16"/>
  <c r="P97" i="1"/>
  <c r="Q97" i="1" s="1"/>
  <c r="S97" i="1" s="1"/>
  <c r="U97" i="1" s="1"/>
  <c r="AJ97" i="1" s="1"/>
  <c r="AN97" i="1" s="1"/>
  <c r="O98" i="1"/>
  <c r="P63" i="26"/>
  <c r="Q63" i="26" s="1"/>
  <c r="S63" i="26" s="1"/>
  <c r="U63" i="26" s="1"/>
  <c r="AQ63" i="26" s="1"/>
  <c r="AU63" i="26" s="1"/>
  <c r="O64" i="26"/>
  <c r="P49" i="10"/>
  <c r="Q49" i="10" s="1"/>
  <c r="S49" i="10" s="1"/>
  <c r="U49" i="10" s="1"/>
  <c r="AQ49" i="10" s="1"/>
  <c r="AU49" i="10" s="1"/>
  <c r="O50" i="10"/>
  <c r="O124" i="7"/>
  <c r="O78" i="17"/>
  <c r="O78" i="19"/>
  <c r="O143" i="1"/>
  <c r="P109" i="6"/>
  <c r="Q109" i="6" s="1"/>
  <c r="S109" i="6" s="1"/>
  <c r="U109" i="6" s="1"/>
  <c r="AT109" i="6" s="1"/>
  <c r="AX109" i="6" s="1"/>
  <c r="O110" i="22"/>
  <c r="O48" i="1"/>
  <c r="O124" i="19"/>
  <c r="O139" i="14"/>
  <c r="P109" i="5"/>
  <c r="Q109" i="5" s="1"/>
  <c r="S109" i="5" s="1"/>
  <c r="U109" i="5" s="1"/>
  <c r="AT109" i="5" s="1"/>
  <c r="AX109" i="5" s="1"/>
  <c r="O110" i="5"/>
  <c r="O80" i="2"/>
  <c r="O126" i="6"/>
  <c r="P64" i="22"/>
  <c r="Q64" i="22" s="1"/>
  <c r="S64" i="22" s="1"/>
  <c r="U64" i="22" s="1"/>
  <c r="AQ64" i="22" s="1"/>
  <c r="AU64" i="22" s="1"/>
  <c r="P47" i="22"/>
  <c r="Q47" i="22" s="1"/>
  <c r="S47" i="22" s="1"/>
  <c r="U47" i="22" s="1"/>
  <c r="AQ47" i="22" s="1"/>
  <c r="AU47" i="22" s="1"/>
  <c r="P63" i="27"/>
  <c r="Q63" i="27" s="1"/>
  <c r="S63" i="27" s="1"/>
  <c r="U63" i="27" s="1"/>
  <c r="AQ63" i="27" s="1"/>
  <c r="AU63" i="27" s="1"/>
  <c r="P138" i="18"/>
  <c r="Q138" i="18" s="1"/>
  <c r="S138" i="18" s="1"/>
  <c r="U138" i="18" s="1"/>
  <c r="AT138" i="18" s="1"/>
  <c r="AX138" i="18" s="1"/>
  <c r="P64" i="24"/>
  <c r="Q64" i="24" s="1"/>
  <c r="S64" i="24" s="1"/>
  <c r="U64" i="24" s="1"/>
  <c r="AQ64" i="24" s="1"/>
  <c r="AU64" i="24" s="1"/>
  <c r="O65" i="24"/>
  <c r="N140" i="30"/>
  <c r="P139" i="30"/>
  <c r="Q139" i="30" s="1"/>
  <c r="S139" i="30" s="1"/>
  <c r="U139" i="30" s="1"/>
  <c r="AT139" i="30" s="1"/>
  <c r="AX139" i="30" s="1"/>
  <c r="O140" i="30"/>
  <c r="P78" i="21"/>
  <c r="Q78" i="21" s="1"/>
  <c r="S78" i="21" s="1"/>
  <c r="U78" i="21" s="1"/>
  <c r="AQ78" i="21" s="1"/>
  <c r="AU78" i="21" s="1"/>
  <c r="O79" i="21"/>
  <c r="P124" i="14"/>
  <c r="Q124" i="14" s="1"/>
  <c r="S124" i="14" s="1"/>
  <c r="U124" i="14" s="1"/>
  <c r="AT124" i="14" s="1"/>
  <c r="N125" i="14"/>
  <c r="P31" i="29"/>
  <c r="Q31" i="29" s="1"/>
  <c r="S31" i="29" s="1"/>
  <c r="U31" i="29" s="1"/>
  <c r="AQ31" i="29" s="1"/>
  <c r="AU31" i="29" s="1"/>
  <c r="P108" i="15"/>
  <c r="Q108" i="15" s="1"/>
  <c r="S108" i="15" s="1"/>
  <c r="U108" i="15" s="1"/>
  <c r="AT108" i="15" s="1"/>
  <c r="AX108" i="15" s="1"/>
  <c r="P64" i="30"/>
  <c r="Q64" i="30" s="1"/>
  <c r="S64" i="30" s="1"/>
  <c r="U64" i="30" s="1"/>
  <c r="AQ64" i="30" s="1"/>
  <c r="AU64" i="30" s="1"/>
  <c r="O65" i="30"/>
  <c r="P140" i="27"/>
  <c r="Q140" i="27" s="1"/>
  <c r="S140" i="27" s="1"/>
  <c r="U140" i="27" s="1"/>
  <c r="AT140" i="27" s="1"/>
  <c r="AX140" i="27" s="1"/>
  <c r="O141" i="27"/>
  <c r="AX123" i="7"/>
  <c r="BA123" i="7"/>
  <c r="O30" i="26"/>
  <c r="O77" i="15"/>
  <c r="O64" i="29"/>
  <c r="O93" i="17"/>
  <c r="P63" i="33"/>
  <c r="Q63" i="33" s="1"/>
  <c r="S63" i="33" s="1"/>
  <c r="U63" i="33" s="1"/>
  <c r="AQ63" i="33" s="1"/>
  <c r="AU63" i="33" s="1"/>
  <c r="O64" i="33"/>
  <c r="O49" i="26"/>
  <c r="BA123" i="19"/>
  <c r="AX123" i="19"/>
  <c r="AX125" i="6"/>
  <c r="BA125" i="6"/>
  <c r="P48" i="17"/>
  <c r="Q48" i="17" s="1"/>
  <c r="S48" i="17" s="1"/>
  <c r="U48" i="17" s="1"/>
  <c r="AQ48" i="17" s="1"/>
  <c r="AU48" i="17" s="1"/>
  <c r="P78" i="22"/>
  <c r="Q78" i="22" s="1"/>
  <c r="S78" i="22" s="1"/>
  <c r="U78" i="22" s="1"/>
  <c r="AQ78" i="22" s="1"/>
  <c r="AU78" i="22" s="1"/>
  <c r="P30" i="25"/>
  <c r="Q30" i="25" s="1"/>
  <c r="S30" i="25" s="1"/>
  <c r="U30" i="25" s="1"/>
  <c r="AQ30" i="25" s="1"/>
  <c r="AU30" i="25" s="1"/>
  <c r="P78" i="31"/>
  <c r="Q78" i="31" s="1"/>
  <c r="S78" i="31" s="1"/>
  <c r="U78" i="31" s="1"/>
  <c r="AQ78" i="31" s="1"/>
  <c r="AU78" i="31" s="1"/>
  <c r="O31" i="15"/>
  <c r="N77" i="15"/>
  <c r="P93" i="10"/>
  <c r="Q93" i="10" s="1"/>
  <c r="S93" i="10" s="1"/>
  <c r="U93" i="10" s="1"/>
  <c r="AJ93" i="10" s="1"/>
  <c r="AN93" i="10" s="1"/>
  <c r="O35" i="8"/>
  <c r="AX123" i="17"/>
  <c r="BA123" i="17"/>
  <c r="N93" i="17"/>
  <c r="AX124" i="27"/>
  <c r="BA124" i="27"/>
  <c r="O34" i="14"/>
  <c r="O32" i="7"/>
  <c r="O93" i="20"/>
  <c r="O93" i="18"/>
  <c r="N109" i="9"/>
  <c r="O109" i="9" s="1"/>
  <c r="N109" i="12"/>
  <c r="O109" i="12" s="1"/>
  <c r="BA123" i="14"/>
  <c r="AX123" i="14"/>
  <c r="O47" i="14"/>
  <c r="N140" i="7"/>
  <c r="P139" i="7"/>
  <c r="Q139" i="7" s="1"/>
  <c r="S139" i="7" s="1"/>
  <c r="U139" i="7" s="1"/>
  <c r="AT139" i="7" s="1"/>
  <c r="AX139" i="7" s="1"/>
  <c r="O140" i="7"/>
  <c r="N109" i="13"/>
  <c r="O109" i="13" s="1"/>
  <c r="P139" i="12"/>
  <c r="Q139" i="12" s="1"/>
  <c r="S139" i="12" s="1"/>
  <c r="U139" i="12" s="1"/>
  <c r="AT139" i="12" s="1"/>
  <c r="AX139" i="12" s="1"/>
  <c r="BA123" i="21"/>
  <c r="AX123" i="21"/>
  <c r="P93" i="5"/>
  <c r="Q93" i="5" s="1"/>
  <c r="S93" i="5" s="1"/>
  <c r="U93" i="5" s="1"/>
  <c r="AJ93" i="5" s="1"/>
  <c r="AN93" i="5" s="1"/>
  <c r="O94" i="5"/>
  <c r="P124" i="18"/>
  <c r="Q124" i="18" s="1"/>
  <c r="S124" i="18" s="1"/>
  <c r="U124" i="18" s="1"/>
  <c r="AT124" i="18" s="1"/>
  <c r="P139" i="13"/>
  <c r="Q139" i="13" s="1"/>
  <c r="S139" i="13" s="1"/>
  <c r="U139" i="13" s="1"/>
  <c r="AT139" i="13" s="1"/>
  <c r="AX139" i="13" s="1"/>
  <c r="P65" i="6"/>
  <c r="Q65" i="6" s="1"/>
  <c r="S65" i="6" s="1"/>
  <c r="U65" i="6" s="1"/>
  <c r="AQ65" i="6" s="1"/>
  <c r="AU65" i="6" s="1"/>
  <c r="O66" i="6"/>
  <c r="N109" i="24"/>
  <c r="P108" i="24"/>
  <c r="Q108" i="24" s="1"/>
  <c r="S108" i="24" s="1"/>
  <c r="U108" i="24" s="1"/>
  <c r="AT108" i="24" s="1"/>
  <c r="AX108" i="24" s="1"/>
  <c r="O109" i="24"/>
  <c r="P49" i="29"/>
  <c r="Q49" i="29" s="1"/>
  <c r="S49" i="29" s="1"/>
  <c r="U49" i="29" s="1"/>
  <c r="AQ49" i="29" s="1"/>
  <c r="AU49" i="29" s="1"/>
  <c r="O77" i="4"/>
  <c r="N93" i="20"/>
  <c r="P125" i="10"/>
  <c r="Q125" i="10" s="1"/>
  <c r="S125" i="10" s="1"/>
  <c r="U125" i="10" s="1"/>
  <c r="AT125" i="10" s="1"/>
  <c r="O126" i="10"/>
  <c r="N93" i="18"/>
  <c r="P64" i="5"/>
  <c r="Q64" i="5" s="1"/>
  <c r="S64" i="5" s="1"/>
  <c r="U64" i="5" s="1"/>
  <c r="AQ64" i="5" s="1"/>
  <c r="AU64" i="5" s="1"/>
  <c r="O65" i="5"/>
  <c r="P48" i="4"/>
  <c r="Q48" i="4" s="1"/>
  <c r="S48" i="4" s="1"/>
  <c r="U48" i="4" s="1"/>
  <c r="AQ48" i="4" s="1"/>
  <c r="AU48" i="4" s="1"/>
  <c r="O49" i="4"/>
  <c r="BA123" i="18"/>
  <c r="AX123" i="18"/>
  <c r="P30" i="22"/>
  <c r="Q30" i="22" s="1"/>
  <c r="S30" i="22" s="1"/>
  <c r="U30" i="22" s="1"/>
  <c r="AQ30" i="22" s="1"/>
  <c r="AU30" i="22" s="1"/>
  <c r="O31" i="22"/>
  <c r="P123" i="26"/>
  <c r="Q123" i="26" s="1"/>
  <c r="S123" i="26" s="1"/>
  <c r="U123" i="26" s="1"/>
  <c r="AT123" i="26" s="1"/>
  <c r="O124" i="26"/>
  <c r="P109" i="10"/>
  <c r="Q109" i="10" s="1"/>
  <c r="S109" i="10" s="1"/>
  <c r="U109" i="10" s="1"/>
  <c r="AT109" i="10" s="1"/>
  <c r="AX109" i="10" s="1"/>
  <c r="P109" i="19"/>
  <c r="Q109" i="19" s="1"/>
  <c r="S109" i="19" s="1"/>
  <c r="U109" i="19" s="1"/>
  <c r="AT109" i="19" s="1"/>
  <c r="AX109" i="19" s="1"/>
  <c r="O110" i="19"/>
  <c r="P79" i="1"/>
  <c r="Q79" i="1" s="1"/>
  <c r="S79" i="1" s="1"/>
  <c r="U79" i="1" s="1"/>
  <c r="AQ79" i="1" s="1"/>
  <c r="AU79" i="1" s="1"/>
  <c r="O80" i="1"/>
  <c r="P93" i="24"/>
  <c r="Q93" i="24" s="1"/>
  <c r="S93" i="24" s="1"/>
  <c r="U93" i="24" s="1"/>
  <c r="AJ93" i="24" s="1"/>
  <c r="AN93" i="24" s="1"/>
  <c r="P124" i="20"/>
  <c r="Q124" i="20" s="1"/>
  <c r="S124" i="20" s="1"/>
  <c r="U124" i="20" s="1"/>
  <c r="AT124" i="20" s="1"/>
  <c r="P65" i="23"/>
  <c r="Q65" i="23" s="1"/>
  <c r="S65" i="23" s="1"/>
  <c r="U65" i="23" s="1"/>
  <c r="AQ65" i="23" s="1"/>
  <c r="AU65" i="23" s="1"/>
  <c r="P139" i="33"/>
  <c r="Q139" i="33" s="1"/>
  <c r="S139" i="33" s="1"/>
  <c r="U139" i="33" s="1"/>
  <c r="AT139" i="33" s="1"/>
  <c r="AX139" i="33" s="1"/>
  <c r="AX123" i="20"/>
  <c r="BA123" i="20"/>
  <c r="O139" i="23"/>
  <c r="N109" i="14"/>
  <c r="O109" i="14" s="1"/>
  <c r="O79" i="10"/>
  <c r="O139" i="3"/>
  <c r="N140" i="5"/>
  <c r="O140" i="5" s="1"/>
  <c r="P93" i="33"/>
  <c r="Q93" i="33" s="1"/>
  <c r="S93" i="33" s="1"/>
  <c r="U93" i="33" s="1"/>
  <c r="AJ93" i="33" s="1"/>
  <c r="AN93" i="33" s="1"/>
  <c r="O94" i="33"/>
  <c r="N77" i="4"/>
  <c r="O47" i="19"/>
  <c r="BA124" i="10"/>
  <c r="AX124" i="10"/>
  <c r="O80" i="8"/>
  <c r="O35" i="16"/>
  <c r="O33" i="6"/>
  <c r="O47" i="9"/>
  <c r="N77" i="7"/>
  <c r="O77" i="7" s="1"/>
  <c r="P94" i="7"/>
  <c r="Q94" i="7" s="1"/>
  <c r="S94" i="7" s="1"/>
  <c r="U94" i="7" s="1"/>
  <c r="AJ94" i="7" s="1"/>
  <c r="AN94" i="7" s="1"/>
  <c r="O79" i="26"/>
  <c r="P32" i="28"/>
  <c r="Q32" i="28" s="1"/>
  <c r="S32" i="28" s="1"/>
  <c r="U32" i="28" s="1"/>
  <c r="AQ32" i="28" s="1"/>
  <c r="AU32" i="28" s="1"/>
  <c r="O33" i="28"/>
  <c r="P141" i="6"/>
  <c r="Q141" i="6" s="1"/>
  <c r="S141" i="6" s="1"/>
  <c r="U141" i="6" s="1"/>
  <c r="AT141" i="6" s="1"/>
  <c r="AX141" i="6" s="1"/>
  <c r="O142" i="6"/>
  <c r="P78" i="6"/>
  <c r="Q78" i="6" s="1"/>
  <c r="S78" i="6" s="1"/>
  <c r="U78" i="6" s="1"/>
  <c r="AQ78" i="6" s="1"/>
  <c r="AU78" i="6" s="1"/>
  <c r="P77" i="14"/>
  <c r="Q77" i="14" s="1"/>
  <c r="S77" i="14" s="1"/>
  <c r="U77" i="14" s="1"/>
  <c r="AQ77" i="14" s="1"/>
  <c r="AU77" i="14" s="1"/>
  <c r="P125" i="33"/>
  <c r="Q125" i="33" s="1"/>
  <c r="S125" i="33" s="1"/>
  <c r="U125" i="33" s="1"/>
  <c r="AT125" i="33" s="1"/>
  <c r="O126" i="33"/>
  <c r="P64" i="4"/>
  <c r="Q64" i="4" s="1"/>
  <c r="S64" i="4" s="1"/>
  <c r="U64" i="4" s="1"/>
  <c r="AQ64" i="4" s="1"/>
  <c r="AU64" i="4" s="1"/>
  <c r="P140" i="8"/>
  <c r="Q140" i="8" s="1"/>
  <c r="S140" i="8" s="1"/>
  <c r="U140" i="8" s="1"/>
  <c r="AT140" i="8" s="1"/>
  <c r="AX140" i="8" s="1"/>
  <c r="O141" i="8"/>
  <c r="P48" i="18"/>
  <c r="Q48" i="18" s="1"/>
  <c r="S48" i="18" s="1"/>
  <c r="U48" i="18" s="1"/>
  <c r="AQ48" i="18" s="1"/>
  <c r="AU48" i="18" s="1"/>
  <c r="O49" i="18"/>
  <c r="P125" i="15"/>
  <c r="Q125" i="15" s="1"/>
  <c r="S125" i="15" s="1"/>
  <c r="U125" i="15" s="1"/>
  <c r="AT125" i="15" s="1"/>
  <c r="O126" i="15"/>
  <c r="P79" i="13"/>
  <c r="Q79" i="13" s="1"/>
  <c r="S79" i="13" s="1"/>
  <c r="U79" i="13" s="1"/>
  <c r="AQ79" i="13" s="1"/>
  <c r="AU79" i="13" s="1"/>
  <c r="P139" i="28"/>
  <c r="Q139" i="28" s="1"/>
  <c r="S139" i="28" s="1"/>
  <c r="U139" i="28" s="1"/>
  <c r="AT139" i="28" s="1"/>
  <c r="AX139" i="28" s="1"/>
  <c r="O63" i="11"/>
  <c r="O63" i="10"/>
  <c r="P33" i="4"/>
  <c r="Q33" i="4" s="1"/>
  <c r="S33" i="4" s="1"/>
  <c r="U33" i="4" s="1"/>
  <c r="AQ33" i="4" s="1"/>
  <c r="AU33" i="4" s="1"/>
  <c r="O34" i="4"/>
  <c r="P31" i="17"/>
  <c r="Q31" i="17" s="1"/>
  <c r="S31" i="17" s="1"/>
  <c r="U31" i="17" s="1"/>
  <c r="AQ31" i="17" s="1"/>
  <c r="AU31" i="17" s="1"/>
  <c r="P123" i="16"/>
  <c r="Q123" i="16" s="1"/>
  <c r="S123" i="16" s="1"/>
  <c r="U123" i="16" s="1"/>
  <c r="AT123" i="16" s="1"/>
  <c r="P77" i="20"/>
  <c r="Q77" i="20" s="1"/>
  <c r="S77" i="20" s="1"/>
  <c r="U77" i="20" s="1"/>
  <c r="AQ77" i="20" s="1"/>
  <c r="AU77" i="20" s="1"/>
  <c r="N109" i="23"/>
  <c r="O109" i="23" s="1"/>
  <c r="O127" i="25"/>
  <c r="N93" i="21"/>
  <c r="O93" i="21" s="1"/>
  <c r="BA124" i="33"/>
  <c r="AX124" i="33"/>
  <c r="P78" i="28"/>
  <c r="Q78" i="28" s="1"/>
  <c r="S78" i="28" s="1"/>
  <c r="U78" i="28" s="1"/>
  <c r="AQ78" i="28" s="1"/>
  <c r="AU78" i="28" s="1"/>
  <c r="O79" i="28"/>
  <c r="O78" i="11"/>
  <c r="O48" i="15"/>
  <c r="AX124" i="15"/>
  <c r="BA124" i="15"/>
  <c r="N77" i="25"/>
  <c r="O77" i="25" s="1"/>
  <c r="O47" i="24"/>
  <c r="O66" i="7"/>
  <c r="P124" i="3"/>
  <c r="Q124" i="3" s="1"/>
  <c r="S124" i="3" s="1"/>
  <c r="U124" i="3" s="1"/>
  <c r="AT124" i="3" s="1"/>
  <c r="N125" i="3"/>
  <c r="O125" i="3" s="1"/>
  <c r="P63" i="17"/>
  <c r="Q63" i="17" s="1"/>
  <c r="S63" i="17" s="1"/>
  <c r="U63" i="17" s="1"/>
  <c r="AQ63" i="17" s="1"/>
  <c r="AU63" i="17" s="1"/>
  <c r="P48" i="30"/>
  <c r="Q48" i="30" s="1"/>
  <c r="S48" i="30" s="1"/>
  <c r="U48" i="30" s="1"/>
  <c r="AQ48" i="30" s="1"/>
  <c r="AU48" i="30" s="1"/>
  <c r="O49" i="30"/>
  <c r="P143" i="25"/>
  <c r="Q143" i="25" s="1"/>
  <c r="S143" i="25" s="1"/>
  <c r="U143" i="25" s="1"/>
  <c r="AT143" i="25" s="1"/>
  <c r="AX143" i="25" s="1"/>
  <c r="O144" i="25"/>
  <c r="P124" i="29"/>
  <c r="Q124" i="29" s="1"/>
  <c r="S124" i="29" s="1"/>
  <c r="U124" i="29" s="1"/>
  <c r="AT124" i="29" s="1"/>
  <c r="N125" i="29"/>
  <c r="O125" i="29" s="1"/>
  <c r="P111" i="8"/>
  <c r="Q111" i="8" s="1"/>
  <c r="S111" i="8" s="1"/>
  <c r="U111" i="8" s="1"/>
  <c r="AT111" i="8" s="1"/>
  <c r="AX111" i="8" s="1"/>
  <c r="P93" i="2"/>
  <c r="Q93" i="2" s="1"/>
  <c r="S93" i="2" s="1"/>
  <c r="U93" i="2" s="1"/>
  <c r="AJ93" i="2" s="1"/>
  <c r="AN93" i="2" s="1"/>
  <c r="P111" i="1"/>
  <c r="Q111" i="1" s="1"/>
  <c r="S111" i="1" s="1"/>
  <c r="U111" i="1" s="1"/>
  <c r="AT111" i="1" s="1"/>
  <c r="AX111" i="1" s="1"/>
  <c r="P78" i="30"/>
  <c r="Q78" i="30" s="1"/>
  <c r="S78" i="30" s="1"/>
  <c r="U78" i="30" s="1"/>
  <c r="AQ78" i="30" s="1"/>
  <c r="AU78" i="30" s="1"/>
  <c r="P109" i="29"/>
  <c r="Q109" i="29" s="1"/>
  <c r="S109" i="29" s="1"/>
  <c r="U109" i="29" s="1"/>
  <c r="AT109" i="29" s="1"/>
  <c r="AX109" i="29" s="1"/>
  <c r="O110" i="29"/>
  <c r="P64" i="19"/>
  <c r="Q64" i="19" s="1"/>
  <c r="S64" i="19" s="1"/>
  <c r="U64" i="19" s="1"/>
  <c r="AQ64" i="19" s="1"/>
  <c r="AU64" i="19" s="1"/>
  <c r="O65" i="19"/>
  <c r="N109" i="7"/>
  <c r="P108" i="7"/>
  <c r="Q108" i="7" s="1"/>
  <c r="S108" i="7" s="1"/>
  <c r="U108" i="7" s="1"/>
  <c r="AT108" i="7" s="1"/>
  <c r="AX108" i="7" s="1"/>
  <c r="O109" i="7"/>
  <c r="P46" i="11"/>
  <c r="Q46" i="11" s="1"/>
  <c r="S46" i="11" s="1"/>
  <c r="U46" i="11" s="1"/>
  <c r="AQ46" i="11" s="1"/>
  <c r="AU46" i="11" s="1"/>
  <c r="O47" i="11"/>
  <c r="BA126" i="25"/>
  <c r="AX126" i="25"/>
  <c r="P124" i="13"/>
  <c r="Q124" i="13" s="1"/>
  <c r="S124" i="13" s="1"/>
  <c r="U124" i="13" s="1"/>
  <c r="AT124" i="13" s="1"/>
  <c r="P47" i="3"/>
  <c r="Q47" i="3" s="1"/>
  <c r="S47" i="3" s="1"/>
  <c r="U47" i="3" s="1"/>
  <c r="AQ47" i="3" s="1"/>
  <c r="AU47" i="3" s="1"/>
  <c r="P126" i="2"/>
  <c r="Q126" i="2" s="1"/>
  <c r="S126" i="2" s="1"/>
  <c r="U126" i="2" s="1"/>
  <c r="AT126" i="2" s="1"/>
  <c r="P49" i="21"/>
  <c r="Q49" i="21" s="1"/>
  <c r="S49" i="21" s="1"/>
  <c r="U49" i="21" s="1"/>
  <c r="AQ49" i="21" s="1"/>
  <c r="AU49" i="21" s="1"/>
  <c r="O50" i="21"/>
  <c r="P32" i="23"/>
  <c r="Q32" i="23" s="1"/>
  <c r="S32" i="23" s="1"/>
  <c r="U32" i="23" s="1"/>
  <c r="AQ32" i="23" s="1"/>
  <c r="AU32" i="23" s="1"/>
  <c r="P93" i="9"/>
  <c r="Q93" i="9" s="1"/>
  <c r="S93" i="9" s="1"/>
  <c r="U93" i="9" s="1"/>
  <c r="AJ93" i="9" s="1"/>
  <c r="AN93" i="9" s="1"/>
  <c r="P49" i="31"/>
  <c r="Q49" i="31" s="1"/>
  <c r="S49" i="31" s="1"/>
  <c r="U49" i="31" s="1"/>
  <c r="AQ49" i="31" s="1"/>
  <c r="AU49" i="31" s="1"/>
  <c r="P65" i="31"/>
  <c r="Q65" i="31" s="1"/>
  <c r="S65" i="31" s="1"/>
  <c r="U65" i="31" s="1"/>
  <c r="AQ65" i="31" s="1"/>
  <c r="AU65" i="31" s="1"/>
  <c r="O66" i="31"/>
  <c r="P66" i="1"/>
  <c r="Q66" i="1" s="1"/>
  <c r="S66" i="1" s="1"/>
  <c r="U66" i="1" s="1"/>
  <c r="AQ66" i="1" s="1"/>
  <c r="AU66" i="1" s="1"/>
  <c r="O67" i="1"/>
  <c r="P140" i="10"/>
  <c r="Q140" i="10" s="1"/>
  <c r="S140" i="10" s="1"/>
  <c r="U140" i="10" s="1"/>
  <c r="AT140" i="10" s="1"/>
  <c r="AX140" i="10" s="1"/>
  <c r="P92" i="30"/>
  <c r="Q92" i="30" s="1"/>
  <c r="S92" i="30" s="1"/>
  <c r="U92" i="30" s="1"/>
  <c r="AJ92" i="30" s="1"/>
  <c r="AN92" i="30" s="1"/>
  <c r="P63" i="14"/>
  <c r="Q63" i="14" s="1"/>
  <c r="S63" i="14" s="1"/>
  <c r="U63" i="14" s="1"/>
  <c r="AQ63" i="14" s="1"/>
  <c r="AU63" i="14" s="1"/>
  <c r="AX123" i="30"/>
  <c r="BA123" i="30"/>
  <c r="P78" i="3"/>
  <c r="Q78" i="3" s="1"/>
  <c r="S78" i="3" s="1"/>
  <c r="U78" i="3" s="1"/>
  <c r="AQ78" i="3" s="1"/>
  <c r="AU78" i="3" s="1"/>
  <c r="AX123" i="13"/>
  <c r="BA123" i="13"/>
  <c r="O49" i="27"/>
  <c r="N140" i="19"/>
  <c r="O140" i="19" s="1"/>
  <c r="O48" i="2"/>
  <c r="BA125" i="2"/>
  <c r="AX125" i="2"/>
  <c r="O93" i="11"/>
  <c r="P109" i="25"/>
  <c r="Q109" i="25" s="1"/>
  <c r="S109" i="25" s="1"/>
  <c r="U109" i="25" s="1"/>
  <c r="AT109" i="25" s="1"/>
  <c r="AX109" i="25" s="1"/>
  <c r="O110" i="25"/>
  <c r="P94" i="25"/>
  <c r="Q94" i="25" s="1"/>
  <c r="S94" i="25" s="1"/>
  <c r="U94" i="25" s="1"/>
  <c r="AJ94" i="25" s="1"/>
  <c r="AN94" i="25" s="1"/>
  <c r="O95" i="25"/>
  <c r="P111" i="2"/>
  <c r="Q111" i="2" s="1"/>
  <c r="S111" i="2" s="1"/>
  <c r="U111" i="2" s="1"/>
  <c r="AT111" i="2" s="1"/>
  <c r="AX111" i="2" s="1"/>
  <c r="O112" i="2"/>
  <c r="N140" i="29"/>
  <c r="O140" i="29" s="1"/>
  <c r="P139" i="29"/>
  <c r="Q139" i="29" s="1"/>
  <c r="S139" i="29" s="1"/>
  <c r="U139" i="29" s="1"/>
  <c r="AT139" i="29" s="1"/>
  <c r="AX139" i="29" s="1"/>
  <c r="O33" i="24"/>
  <c r="P32" i="24"/>
  <c r="Q32" i="24" s="1"/>
  <c r="S32" i="24" s="1"/>
  <c r="U32" i="24" s="1"/>
  <c r="AQ32" i="24" s="1"/>
  <c r="AU32" i="24" s="1"/>
  <c r="P63" i="8"/>
  <c r="Q63" i="8" s="1"/>
  <c r="S63" i="8" s="1"/>
  <c r="U63" i="8" s="1"/>
  <c r="AQ63" i="8" s="1"/>
  <c r="AU63" i="8" s="1"/>
  <c r="O64" i="8"/>
  <c r="O125" i="9"/>
  <c r="P50" i="7"/>
  <c r="Q50" i="7" s="1"/>
  <c r="S50" i="7" s="1"/>
  <c r="U50" i="7" s="1"/>
  <c r="AQ50" i="7" s="1"/>
  <c r="AU50" i="7" s="1"/>
  <c r="P31" i="1"/>
  <c r="Q31" i="1" s="1"/>
  <c r="S31" i="1" s="1"/>
  <c r="U31" i="1" s="1"/>
  <c r="AQ31" i="1" s="1"/>
  <c r="AU31" i="1" s="1"/>
  <c r="N125" i="22"/>
  <c r="O125" i="22" s="1"/>
  <c r="P124" i="22"/>
  <c r="Q124" i="22" s="1"/>
  <c r="S124" i="22" s="1"/>
  <c r="U124" i="22" s="1"/>
  <c r="AT124" i="22" s="1"/>
  <c r="P124" i="24"/>
  <c r="Q124" i="24" s="1"/>
  <c r="S124" i="24" s="1"/>
  <c r="U124" i="24" s="1"/>
  <c r="AT124" i="24" s="1"/>
  <c r="P47" i="12"/>
  <c r="Q47" i="12" s="1"/>
  <c r="S47" i="12" s="1"/>
  <c r="U47" i="12" s="1"/>
  <c r="AQ47" i="12" s="1"/>
  <c r="AU47" i="12" s="1"/>
  <c r="P31" i="11"/>
  <c r="Q31" i="11" s="1"/>
  <c r="S31" i="11" s="1"/>
  <c r="U31" i="11" s="1"/>
  <c r="AQ31" i="11" s="1"/>
  <c r="AU31" i="11" s="1"/>
  <c r="O32" i="11"/>
  <c r="P63" i="16"/>
  <c r="Q63" i="16" s="1"/>
  <c r="S63" i="16" s="1"/>
  <c r="U63" i="16" s="1"/>
  <c r="AQ63" i="16" s="1"/>
  <c r="AU63" i="16" s="1"/>
  <c r="O64" i="16"/>
  <c r="P79" i="9"/>
  <c r="Q79" i="9" s="1"/>
  <c r="S79" i="9" s="1"/>
  <c r="U79" i="9" s="1"/>
  <c r="AQ79" i="9" s="1"/>
  <c r="AU79" i="9" s="1"/>
  <c r="O80" i="9"/>
  <c r="P139" i="15"/>
  <c r="Q139" i="15" s="1"/>
  <c r="S139" i="15" s="1"/>
  <c r="U139" i="15" s="1"/>
  <c r="AT139" i="15" s="1"/>
  <c r="AX139" i="15" s="1"/>
  <c r="N140" i="15"/>
  <c r="O48" i="25"/>
  <c r="N109" i="4"/>
  <c r="O109" i="4" s="1"/>
  <c r="O124" i="11"/>
  <c r="O64" i="15"/>
  <c r="P93" i="13"/>
  <c r="Q93" i="13" s="1"/>
  <c r="S93" i="13" s="1"/>
  <c r="U93" i="13" s="1"/>
  <c r="AJ93" i="13" s="1"/>
  <c r="AN93" i="13" s="1"/>
  <c r="O94" i="13"/>
  <c r="BA124" i="12"/>
  <c r="AX124" i="12"/>
  <c r="O47" i="13"/>
  <c r="O34" i="18"/>
  <c r="P32" i="12"/>
  <c r="Q32" i="12" s="1"/>
  <c r="S32" i="12" s="1"/>
  <c r="U32" i="12" s="1"/>
  <c r="AQ32" i="12" s="1"/>
  <c r="AU32" i="12" s="1"/>
  <c r="O33" i="12"/>
  <c r="O51" i="20"/>
  <c r="N125" i="9"/>
  <c r="P32" i="33"/>
  <c r="Q32" i="33" s="1"/>
  <c r="S32" i="33" s="1"/>
  <c r="U32" i="33" s="1"/>
  <c r="AQ32" i="33" s="1"/>
  <c r="AU32" i="33" s="1"/>
  <c r="N109" i="28"/>
  <c r="O109" i="28" s="1"/>
  <c r="O33" i="20"/>
  <c r="P94" i="23"/>
  <c r="Q94" i="23" s="1"/>
  <c r="S94" i="23" s="1"/>
  <c r="U94" i="23" s="1"/>
  <c r="AJ94" i="23" s="1"/>
  <c r="AN94" i="23" s="1"/>
  <c r="O95" i="23"/>
  <c r="P63" i="13"/>
  <c r="Q63" i="13" s="1"/>
  <c r="S63" i="13" s="1"/>
  <c r="U63" i="13" s="1"/>
  <c r="AQ63" i="13" s="1"/>
  <c r="AU63" i="13" s="1"/>
  <c r="O64" i="13"/>
  <c r="P65" i="12"/>
  <c r="Q65" i="12" s="1"/>
  <c r="S65" i="12" s="1"/>
  <c r="U65" i="12" s="1"/>
  <c r="AQ65" i="12" s="1"/>
  <c r="AU65" i="12" s="1"/>
  <c r="O66" i="12"/>
  <c r="P124" i="21"/>
  <c r="Q124" i="21" s="1"/>
  <c r="S124" i="21" s="1"/>
  <c r="U124" i="21" s="1"/>
  <c r="AT124" i="21" s="1"/>
  <c r="N125" i="21"/>
  <c r="N140" i="24"/>
  <c r="P139" i="24"/>
  <c r="Q139" i="24" s="1"/>
  <c r="S139" i="24" s="1"/>
  <c r="U139" i="24" s="1"/>
  <c r="AT139" i="24" s="1"/>
  <c r="AX139" i="24" s="1"/>
  <c r="O140" i="24"/>
  <c r="N109" i="3"/>
  <c r="P108" i="3"/>
  <c r="Q108" i="3" s="1"/>
  <c r="S108" i="3" s="1"/>
  <c r="U108" i="3" s="1"/>
  <c r="AT108" i="3" s="1"/>
  <c r="AX108" i="3" s="1"/>
  <c r="O109" i="3"/>
  <c r="P33" i="30"/>
  <c r="Q33" i="30" s="1"/>
  <c r="S33" i="30" s="1"/>
  <c r="U33" i="30" s="1"/>
  <c r="AQ33" i="30" s="1"/>
  <c r="AU33" i="30" s="1"/>
  <c r="O34" i="30"/>
  <c r="N140" i="20"/>
  <c r="P139" i="20"/>
  <c r="Q139" i="20" s="1"/>
  <c r="S139" i="20" s="1"/>
  <c r="U139" i="20" s="1"/>
  <c r="AT139" i="20" s="1"/>
  <c r="AX139" i="20" s="1"/>
  <c r="O140" i="20"/>
  <c r="BA123" i="11"/>
  <c r="AX123" i="11"/>
  <c r="P93" i="6"/>
  <c r="Q93" i="6" s="1"/>
  <c r="S93" i="6" s="1"/>
  <c r="U93" i="6" s="1"/>
  <c r="AJ93" i="6" s="1"/>
  <c r="AN93" i="6" s="1"/>
  <c r="O94" i="6"/>
  <c r="AX124" i="8"/>
  <c r="BA124" i="8"/>
  <c r="P126" i="1"/>
  <c r="Q126" i="1" s="1"/>
  <c r="S126" i="1" s="1"/>
  <c r="U126" i="1" s="1"/>
  <c r="AT126" i="1" s="1"/>
  <c r="O127" i="1"/>
  <c r="P94" i="22"/>
  <c r="Q94" i="22" s="1"/>
  <c r="S94" i="22" s="1"/>
  <c r="U94" i="22" s="1"/>
  <c r="AJ94" i="22" s="1"/>
  <c r="AN94" i="22" s="1"/>
  <c r="P79" i="24"/>
  <c r="Q79" i="24" s="1"/>
  <c r="S79" i="24" s="1"/>
  <c r="U79" i="24" s="1"/>
  <c r="AQ79" i="24" s="1"/>
  <c r="AU79" i="24" s="1"/>
  <c r="P48" i="5"/>
  <c r="Q48" i="5" s="1"/>
  <c r="S48" i="5" s="1"/>
  <c r="U48" i="5" s="1"/>
  <c r="AQ48" i="5" s="1"/>
  <c r="AU48" i="5" s="1"/>
  <c r="O49" i="5"/>
  <c r="P124" i="5"/>
  <c r="Q124" i="5" s="1"/>
  <c r="S124" i="5" s="1"/>
  <c r="U124" i="5" s="1"/>
  <c r="AT124" i="5" s="1"/>
  <c r="P109" i="27"/>
  <c r="Q109" i="27" s="1"/>
  <c r="S109" i="27" s="1"/>
  <c r="U109" i="27" s="1"/>
  <c r="AT109" i="27" s="1"/>
  <c r="AX109" i="27" s="1"/>
  <c r="P49" i="28"/>
  <c r="Q49" i="28" s="1"/>
  <c r="S49" i="28" s="1"/>
  <c r="U49" i="28" s="1"/>
  <c r="AQ49" i="28" s="1"/>
  <c r="AU49" i="28" s="1"/>
  <c r="AX124" i="9"/>
  <c r="BA124" i="9"/>
  <c r="P108" i="16"/>
  <c r="Q108" i="16" s="1"/>
  <c r="S108" i="16" s="1"/>
  <c r="U108" i="16" s="1"/>
  <c r="AT108" i="16" s="1"/>
  <c r="AX108" i="16" s="1"/>
  <c r="P31" i="10"/>
  <c r="Q31" i="10" s="1"/>
  <c r="S31" i="10" s="1"/>
  <c r="U31" i="10" s="1"/>
  <c r="AQ31" i="10" s="1"/>
  <c r="AU31" i="10" s="1"/>
  <c r="P94" i="27"/>
  <c r="Q94" i="27" s="1"/>
  <c r="S94" i="27" s="1"/>
  <c r="U94" i="27" s="1"/>
  <c r="AJ94" i="27" s="1"/>
  <c r="AN94" i="27" s="1"/>
  <c r="P110" i="33"/>
  <c r="Q110" i="33" s="1"/>
  <c r="S110" i="33" s="1"/>
  <c r="U110" i="33" s="1"/>
  <c r="AT110" i="33" s="1"/>
  <c r="AX110" i="33" s="1"/>
  <c r="O111" i="33"/>
  <c r="P48" i="23"/>
  <c r="Q48" i="23" s="1"/>
  <c r="S48" i="23" s="1"/>
  <c r="U48" i="23" s="1"/>
  <c r="AQ48" i="23" s="1"/>
  <c r="AU48" i="23" s="1"/>
  <c r="P33" i="3"/>
  <c r="Q33" i="3" s="1"/>
  <c r="S33" i="3" s="1"/>
  <c r="U33" i="3" s="1"/>
  <c r="AQ33" i="3" s="1"/>
  <c r="AU33" i="3" s="1"/>
  <c r="P138" i="26"/>
  <c r="Q138" i="26" s="1"/>
  <c r="S138" i="26" s="1"/>
  <c r="U138" i="26" s="1"/>
  <c r="AT138" i="26" s="1"/>
  <c r="AX138" i="26" s="1"/>
  <c r="P109" i="18"/>
  <c r="Q109" i="18" s="1"/>
  <c r="S109" i="18" s="1"/>
  <c r="U109" i="18" s="1"/>
  <c r="AT109" i="18" s="1"/>
  <c r="AX109" i="18" s="1"/>
  <c r="P125" i="28"/>
  <c r="Q125" i="28" s="1"/>
  <c r="S125" i="28" s="1"/>
  <c r="U125" i="28" s="1"/>
  <c r="AT125" i="28" s="1"/>
  <c r="O126" i="28"/>
  <c r="P93" i="16"/>
  <c r="Q93" i="16" s="1"/>
  <c r="S93" i="16" s="1"/>
  <c r="U93" i="16" s="1"/>
  <c r="AJ93" i="16" s="1"/>
  <c r="AN93" i="16" s="1"/>
  <c r="O94" i="16"/>
  <c r="N46" i="8"/>
  <c r="O46" i="8" s="1"/>
  <c r="P32" i="13"/>
  <c r="Q32" i="13" s="1"/>
  <c r="S32" i="13" s="1"/>
  <c r="U32" i="13" s="1"/>
  <c r="AQ32" i="13" s="1"/>
  <c r="AU32" i="13" s="1"/>
  <c r="P138" i="4"/>
  <c r="Q138" i="4" s="1"/>
  <c r="S138" i="4" s="1"/>
  <c r="U138" i="4" s="1"/>
  <c r="AT138" i="4" s="1"/>
  <c r="AX138" i="4" s="1"/>
  <c r="N125" i="8"/>
  <c r="O125" i="8" s="1"/>
  <c r="P138" i="17"/>
  <c r="Q138" i="17" s="1"/>
  <c r="S138" i="17" s="1"/>
  <c r="U138" i="17" s="1"/>
  <c r="AT138" i="17" s="1"/>
  <c r="AX138" i="17" s="1"/>
  <c r="P109" i="11"/>
  <c r="Q109" i="11" s="1"/>
  <c r="S109" i="11" s="1"/>
  <c r="U109" i="11" s="1"/>
  <c r="AT109" i="11" s="1"/>
  <c r="AX109" i="11" s="1"/>
  <c r="P33" i="31"/>
  <c r="Q33" i="31" s="1"/>
  <c r="S33" i="31" s="1"/>
  <c r="U33" i="31" s="1"/>
  <c r="AQ33" i="31" s="1"/>
  <c r="AU33" i="31" s="1"/>
  <c r="O34" i="31"/>
  <c r="N93" i="4"/>
  <c r="O93" i="4" s="1"/>
  <c r="P48" i="6"/>
  <c r="Q48" i="6" s="1"/>
  <c r="S48" i="6" s="1"/>
  <c r="U48" i="6" s="1"/>
  <c r="AQ48" i="6" s="1"/>
  <c r="AU48" i="6" s="1"/>
  <c r="O49" i="6"/>
  <c r="N140" i="21"/>
  <c r="O140" i="21" s="1"/>
  <c r="O108" i="30"/>
  <c r="P77" i="5"/>
  <c r="Q77" i="5" s="1"/>
  <c r="S77" i="5" s="1"/>
  <c r="U77" i="5" s="1"/>
  <c r="AQ77" i="5" s="1"/>
  <c r="AU77" i="5" s="1"/>
  <c r="O125" i="23"/>
  <c r="P77" i="16"/>
  <c r="Q77" i="16" s="1"/>
  <c r="S77" i="16" s="1"/>
  <c r="U77" i="16" s="1"/>
  <c r="AQ77" i="16" s="1"/>
  <c r="AU77" i="16" s="1"/>
  <c r="O78" i="16"/>
  <c r="O94" i="19"/>
  <c r="O63" i="9"/>
  <c r="P34" i="27"/>
  <c r="Q34" i="27" s="1"/>
  <c r="S34" i="27" s="1"/>
  <c r="U34" i="27" s="1"/>
  <c r="AQ34" i="27" s="1"/>
  <c r="AU34" i="27" s="1"/>
  <c r="P77" i="29"/>
  <c r="Q77" i="29" s="1"/>
  <c r="S77" i="29" s="1"/>
  <c r="U77" i="29" s="1"/>
  <c r="AQ77" i="29" s="1"/>
  <c r="AU77" i="29" s="1"/>
  <c r="P63" i="21"/>
  <c r="Q63" i="21" s="1"/>
  <c r="S63" i="21" s="1"/>
  <c r="U63" i="21" s="1"/>
  <c r="AQ63" i="21" s="1"/>
  <c r="AU63" i="21" s="1"/>
  <c r="P77" i="23"/>
  <c r="Q77" i="23" s="1"/>
  <c r="S77" i="23" s="1"/>
  <c r="U77" i="23" s="1"/>
  <c r="AQ77" i="23" s="1"/>
  <c r="AU77" i="23" s="1"/>
  <c r="P64" i="20"/>
  <c r="Q64" i="20" s="1"/>
  <c r="S64" i="20" s="1"/>
  <c r="U64" i="20" s="1"/>
  <c r="AQ64" i="20" s="1"/>
  <c r="AU64" i="20" s="1"/>
  <c r="O65" i="20"/>
  <c r="P126" i="31"/>
  <c r="Q126" i="31" s="1"/>
  <c r="S126" i="31" s="1"/>
  <c r="U126" i="31" s="1"/>
  <c r="AT126" i="31" s="1"/>
  <c r="O127" i="31"/>
  <c r="P63" i="18"/>
  <c r="Q63" i="18" s="1"/>
  <c r="S63" i="18" s="1"/>
  <c r="U63" i="18" s="1"/>
  <c r="AQ63" i="18" s="1"/>
  <c r="AU63" i="18" s="1"/>
  <c r="O64" i="18"/>
  <c r="N93" i="29"/>
  <c r="O93" i="29" s="1"/>
  <c r="P93" i="28"/>
  <c r="Q93" i="28" s="1"/>
  <c r="S93" i="28" s="1"/>
  <c r="U93" i="28" s="1"/>
  <c r="AJ93" i="28" s="1"/>
  <c r="AN93" i="28" s="1"/>
  <c r="N125" i="4"/>
  <c r="P124" i="4"/>
  <c r="Q124" i="4" s="1"/>
  <c r="S124" i="4" s="1"/>
  <c r="U124" i="4" s="1"/>
  <c r="AT124" i="4" s="1"/>
  <c r="P140" i="31"/>
  <c r="Q140" i="31" s="1"/>
  <c r="S140" i="31" s="1"/>
  <c r="U140" i="31" s="1"/>
  <c r="AT140" i="31" s="1"/>
  <c r="AX140" i="31" s="1"/>
  <c r="N109" i="20"/>
  <c r="O109" i="20" s="1"/>
  <c r="P79" i="12"/>
  <c r="Q79" i="12" s="1"/>
  <c r="S79" i="12" s="1"/>
  <c r="U79" i="12" s="1"/>
  <c r="AQ79" i="12" s="1"/>
  <c r="AU79" i="12" s="1"/>
  <c r="O80" i="12"/>
  <c r="P93" i="26"/>
  <c r="Q93" i="26" s="1"/>
  <c r="S93" i="26" s="1"/>
  <c r="U93" i="26" s="1"/>
  <c r="AJ93" i="26" s="1"/>
  <c r="AN93" i="26" s="1"/>
  <c r="O94" i="26"/>
  <c r="P63" i="3"/>
  <c r="Q63" i="3" s="1"/>
  <c r="S63" i="3" s="1"/>
  <c r="U63" i="3" s="1"/>
  <c r="AQ63" i="3" s="1"/>
  <c r="AU63" i="3" s="1"/>
  <c r="O64" i="3"/>
  <c r="P79" i="18"/>
  <c r="Q79" i="18" s="1"/>
  <c r="S79" i="18" s="1"/>
  <c r="U79" i="18" s="1"/>
  <c r="AQ79" i="18" s="1"/>
  <c r="AU79" i="18" s="1"/>
  <c r="AX124" i="23"/>
  <c r="BA124" i="23"/>
  <c r="P63" i="28"/>
  <c r="Q63" i="28" s="1"/>
  <c r="S63" i="28" s="1"/>
  <c r="U63" i="28" s="1"/>
  <c r="AQ63" i="28" s="1"/>
  <c r="AU63" i="28" s="1"/>
  <c r="P140" i="22"/>
  <c r="Q140" i="22" s="1"/>
  <c r="S140" i="22" s="1"/>
  <c r="U140" i="22" s="1"/>
  <c r="AT140" i="22" s="1"/>
  <c r="AX140" i="22" s="1"/>
  <c r="O141" i="22"/>
  <c r="P78" i="33"/>
  <c r="Q78" i="33" s="1"/>
  <c r="S78" i="33" s="1"/>
  <c r="U78" i="33" s="1"/>
  <c r="AQ78" i="33" s="1"/>
  <c r="AU78" i="33" s="1"/>
  <c r="O79" i="33"/>
  <c r="N140" i="11"/>
  <c r="P139" i="11"/>
  <c r="Q139" i="11" s="1"/>
  <c r="S139" i="11" s="1"/>
  <c r="U139" i="11" s="1"/>
  <c r="AT139" i="11" s="1"/>
  <c r="AX139" i="11" s="1"/>
  <c r="O140" i="11"/>
  <c r="N125" i="30"/>
  <c r="P124" i="30"/>
  <c r="Q124" i="30" s="1"/>
  <c r="S124" i="30" s="1"/>
  <c r="U124" i="30" s="1"/>
  <c r="AT124" i="30" s="1"/>
  <c r="O125" i="30"/>
  <c r="P48" i="33"/>
  <c r="Q48" i="33" s="1"/>
  <c r="S48" i="33" s="1"/>
  <c r="U48" i="33" s="1"/>
  <c r="AQ48" i="33" s="1"/>
  <c r="AU48" i="33" s="1"/>
  <c r="O49" i="33"/>
  <c r="P93" i="3"/>
  <c r="Q93" i="3" s="1"/>
  <c r="S93" i="3" s="1"/>
  <c r="U93" i="3" s="1"/>
  <c r="AJ93" i="3" s="1"/>
  <c r="AN93" i="3" s="1"/>
  <c r="N140" i="9"/>
  <c r="P139" i="9"/>
  <c r="Q139" i="9" s="1"/>
  <c r="S139" i="9" s="1"/>
  <c r="U139" i="9" s="1"/>
  <c r="AT139" i="9" s="1"/>
  <c r="AX139" i="9" s="1"/>
  <c r="O140" i="9"/>
  <c r="P93" i="8"/>
  <c r="Q93" i="8" s="1"/>
  <c r="S93" i="8" s="1"/>
  <c r="U93" i="8" s="1"/>
  <c r="AJ93" i="8" s="1"/>
  <c r="AN93" i="8" s="1"/>
  <c r="O94" i="8"/>
  <c r="AX124" i="28"/>
  <c r="BA124" i="28"/>
  <c r="O142" i="2"/>
  <c r="O109" i="21"/>
  <c r="BA125" i="31"/>
  <c r="AX125" i="31"/>
  <c r="O32" i="5"/>
  <c r="P93" i="31"/>
  <c r="Q93" i="31" s="1"/>
  <c r="S93" i="31" s="1"/>
  <c r="U93" i="31" s="1"/>
  <c r="AJ93" i="31" s="1"/>
  <c r="AN93" i="31" s="1"/>
  <c r="BA123" i="4"/>
  <c r="AX123" i="4"/>
  <c r="O32" i="21"/>
  <c r="N93" i="14"/>
  <c r="O93" i="14" s="1"/>
  <c r="O80" i="27"/>
  <c r="N125" i="23"/>
  <c r="O110" i="31"/>
  <c r="P67" i="34" l="1"/>
  <c r="Q67" i="34" s="1"/>
  <c r="S67" i="34" s="1"/>
  <c r="U67" i="34" s="1"/>
  <c r="AQ67" i="34" s="1"/>
  <c r="AU67" i="34" s="1"/>
  <c r="O35" i="34"/>
  <c r="P95" i="34"/>
  <c r="Q95" i="34" s="1"/>
  <c r="S95" i="34" s="1"/>
  <c r="U95" i="34" s="1"/>
  <c r="AJ95" i="34" s="1"/>
  <c r="AN95" i="34" s="1"/>
  <c r="O96" i="34"/>
  <c r="P80" i="34"/>
  <c r="Q80" i="34" s="1"/>
  <c r="S80" i="34" s="1"/>
  <c r="U80" i="34" s="1"/>
  <c r="AQ80" i="34" s="1"/>
  <c r="AU80" i="34" s="1"/>
  <c r="O81" i="34"/>
  <c r="O127" i="34"/>
  <c r="AX126" i="34"/>
  <c r="BA126" i="34"/>
  <c r="P51" i="34"/>
  <c r="Q51" i="34" s="1"/>
  <c r="S51" i="34" s="1"/>
  <c r="U51" i="34" s="1"/>
  <c r="AQ51" i="34" s="1"/>
  <c r="AU51" i="34" s="1"/>
  <c r="N52" i="34"/>
  <c r="P141" i="34"/>
  <c r="Q141" i="34" s="1"/>
  <c r="S141" i="34" s="1"/>
  <c r="U141" i="34" s="1"/>
  <c r="AT141" i="34" s="1"/>
  <c r="AX141" i="34" s="1"/>
  <c r="P111" i="34"/>
  <c r="Q111" i="34" s="1"/>
  <c r="S111" i="34" s="1"/>
  <c r="U111" i="34" s="1"/>
  <c r="AT111" i="34" s="1"/>
  <c r="AX111" i="34" s="1"/>
  <c r="P140" i="19"/>
  <c r="Q140" i="19" s="1"/>
  <c r="S140" i="19" s="1"/>
  <c r="U140" i="19" s="1"/>
  <c r="AT140" i="19" s="1"/>
  <c r="AX140" i="19" s="1"/>
  <c r="O141" i="19"/>
  <c r="P77" i="25"/>
  <c r="Q77" i="25" s="1"/>
  <c r="S77" i="25" s="1"/>
  <c r="U77" i="25" s="1"/>
  <c r="AQ77" i="25" s="1"/>
  <c r="AU77" i="25" s="1"/>
  <c r="O78" i="25"/>
  <c r="P109" i="28"/>
  <c r="Q109" i="28" s="1"/>
  <c r="S109" i="28" s="1"/>
  <c r="U109" i="28" s="1"/>
  <c r="AT109" i="28" s="1"/>
  <c r="AX109" i="28" s="1"/>
  <c r="P140" i="21"/>
  <c r="Q140" i="21" s="1"/>
  <c r="S140" i="21" s="1"/>
  <c r="U140" i="21" s="1"/>
  <c r="AT140" i="21" s="1"/>
  <c r="AX140" i="21" s="1"/>
  <c r="O141" i="21"/>
  <c r="P125" i="29"/>
  <c r="Q125" i="29" s="1"/>
  <c r="S125" i="29" s="1"/>
  <c r="U125" i="29" s="1"/>
  <c r="AT125" i="29" s="1"/>
  <c r="O126" i="29"/>
  <c r="P93" i="4"/>
  <c r="Q93" i="4" s="1"/>
  <c r="S93" i="4" s="1"/>
  <c r="U93" i="4" s="1"/>
  <c r="AJ93" i="4" s="1"/>
  <c r="AN93" i="4" s="1"/>
  <c r="P93" i="21"/>
  <c r="Q93" i="21" s="1"/>
  <c r="S93" i="21" s="1"/>
  <c r="U93" i="21" s="1"/>
  <c r="AJ93" i="21" s="1"/>
  <c r="AN93" i="21" s="1"/>
  <c r="O94" i="21"/>
  <c r="P140" i="29"/>
  <c r="Q140" i="29" s="1"/>
  <c r="S140" i="29" s="1"/>
  <c r="U140" i="29" s="1"/>
  <c r="AT140" i="29" s="1"/>
  <c r="AX140" i="29" s="1"/>
  <c r="O141" i="29"/>
  <c r="P109" i="9"/>
  <c r="Q109" i="9" s="1"/>
  <c r="S109" i="9" s="1"/>
  <c r="U109" i="9" s="1"/>
  <c r="AT109" i="9" s="1"/>
  <c r="AX109" i="9" s="1"/>
  <c r="P125" i="8"/>
  <c r="Q125" i="8" s="1"/>
  <c r="S125" i="8" s="1"/>
  <c r="U125" i="8" s="1"/>
  <c r="AT125" i="8" s="1"/>
  <c r="P109" i="23"/>
  <c r="Q109" i="23" s="1"/>
  <c r="S109" i="23" s="1"/>
  <c r="U109" i="23" s="1"/>
  <c r="AT109" i="23" s="1"/>
  <c r="AX109" i="23" s="1"/>
  <c r="P125" i="22"/>
  <c r="Q125" i="22" s="1"/>
  <c r="S125" i="22" s="1"/>
  <c r="U125" i="22" s="1"/>
  <c r="AT125" i="22" s="1"/>
  <c r="O126" i="22"/>
  <c r="P125" i="3"/>
  <c r="Q125" i="3" s="1"/>
  <c r="S125" i="3" s="1"/>
  <c r="U125" i="3" s="1"/>
  <c r="AT125" i="3" s="1"/>
  <c r="O126" i="3"/>
  <c r="P109" i="12"/>
  <c r="Q109" i="12" s="1"/>
  <c r="S109" i="12" s="1"/>
  <c r="U109" i="12" s="1"/>
  <c r="AT109" i="12" s="1"/>
  <c r="AX109" i="12" s="1"/>
  <c r="P109" i="13"/>
  <c r="Q109" i="13" s="1"/>
  <c r="S109" i="13" s="1"/>
  <c r="U109" i="13" s="1"/>
  <c r="AT109" i="13" s="1"/>
  <c r="AX109" i="13" s="1"/>
  <c r="P46" i="8"/>
  <c r="Q46" i="8" s="1"/>
  <c r="S46" i="8" s="1"/>
  <c r="U46" i="8" s="1"/>
  <c r="AQ46" i="8" s="1"/>
  <c r="AU46" i="8" s="1"/>
  <c r="O47" i="8"/>
  <c r="P93" i="14"/>
  <c r="Q93" i="14" s="1"/>
  <c r="S93" i="14" s="1"/>
  <c r="U93" i="14" s="1"/>
  <c r="AJ93" i="14" s="1"/>
  <c r="AN93" i="14" s="1"/>
  <c r="O94" i="14"/>
  <c r="P109" i="4"/>
  <c r="Q109" i="4" s="1"/>
  <c r="S109" i="4" s="1"/>
  <c r="U109" i="4" s="1"/>
  <c r="AT109" i="4" s="1"/>
  <c r="AX109" i="4" s="1"/>
  <c r="O110" i="4"/>
  <c r="P140" i="20"/>
  <c r="Q140" i="20" s="1"/>
  <c r="S140" i="20" s="1"/>
  <c r="U140" i="20" s="1"/>
  <c r="AT140" i="20" s="1"/>
  <c r="AX140" i="20" s="1"/>
  <c r="P94" i="8"/>
  <c r="Q94" i="8" s="1"/>
  <c r="S94" i="8" s="1"/>
  <c r="U94" i="8" s="1"/>
  <c r="AJ94" i="8" s="1"/>
  <c r="AN94" i="8" s="1"/>
  <c r="O95" i="8"/>
  <c r="P80" i="12"/>
  <c r="Q80" i="12" s="1"/>
  <c r="S80" i="12" s="1"/>
  <c r="U80" i="12" s="1"/>
  <c r="AQ80" i="12" s="1"/>
  <c r="AU80" i="12" s="1"/>
  <c r="P65" i="20"/>
  <c r="Q65" i="20" s="1"/>
  <c r="S65" i="20" s="1"/>
  <c r="U65" i="20" s="1"/>
  <c r="AQ65" i="20" s="1"/>
  <c r="AU65" i="20" s="1"/>
  <c r="P94" i="6"/>
  <c r="Q94" i="6" s="1"/>
  <c r="S94" i="6" s="1"/>
  <c r="U94" i="6" s="1"/>
  <c r="AJ94" i="6" s="1"/>
  <c r="AN94" i="6" s="1"/>
  <c r="P33" i="12"/>
  <c r="Q33" i="12" s="1"/>
  <c r="S33" i="12" s="1"/>
  <c r="U33" i="12" s="1"/>
  <c r="AQ33" i="12" s="1"/>
  <c r="AU33" i="12" s="1"/>
  <c r="P95" i="25"/>
  <c r="Q95" i="25" s="1"/>
  <c r="S95" i="25" s="1"/>
  <c r="U95" i="25" s="1"/>
  <c r="AJ95" i="25" s="1"/>
  <c r="AN95" i="25" s="1"/>
  <c r="O96" i="25"/>
  <c r="P66" i="7"/>
  <c r="Q66" i="7" s="1"/>
  <c r="S66" i="7" s="1"/>
  <c r="U66" i="7" s="1"/>
  <c r="AQ66" i="7" s="1"/>
  <c r="AU66" i="7" s="1"/>
  <c r="O67" i="7"/>
  <c r="AX124" i="18"/>
  <c r="BA124" i="18"/>
  <c r="P31" i="15"/>
  <c r="Q31" i="15" s="1"/>
  <c r="S31" i="15" s="1"/>
  <c r="U31" i="15" s="1"/>
  <c r="AQ31" i="15" s="1"/>
  <c r="AU31" i="15" s="1"/>
  <c r="O32" i="15"/>
  <c r="O109" i="15"/>
  <c r="BA124" i="17"/>
  <c r="AX124" i="17"/>
  <c r="AX123" i="16"/>
  <c r="BA123" i="16"/>
  <c r="P80" i="27"/>
  <c r="Q80" i="27" s="1"/>
  <c r="S80" i="27" s="1"/>
  <c r="U80" i="27" s="1"/>
  <c r="AQ80" i="27" s="1"/>
  <c r="AU80" i="27" s="1"/>
  <c r="P79" i="33"/>
  <c r="Q79" i="33" s="1"/>
  <c r="S79" i="33" s="1"/>
  <c r="U79" i="33" s="1"/>
  <c r="AQ79" i="33" s="1"/>
  <c r="AU79" i="33" s="1"/>
  <c r="P125" i="23"/>
  <c r="Q125" i="23" s="1"/>
  <c r="S125" i="23" s="1"/>
  <c r="U125" i="23" s="1"/>
  <c r="AT125" i="23" s="1"/>
  <c r="O126" i="23"/>
  <c r="O78" i="5"/>
  <c r="O139" i="4"/>
  <c r="O49" i="23"/>
  <c r="O110" i="27"/>
  <c r="AX124" i="21"/>
  <c r="BA124" i="21"/>
  <c r="O32" i="1"/>
  <c r="O94" i="9"/>
  <c r="O112" i="8"/>
  <c r="P47" i="24"/>
  <c r="Q47" i="24" s="1"/>
  <c r="S47" i="24" s="1"/>
  <c r="U47" i="24" s="1"/>
  <c r="AQ47" i="24" s="1"/>
  <c r="AU47" i="24" s="1"/>
  <c r="O48" i="24"/>
  <c r="O124" i="16"/>
  <c r="N140" i="33"/>
  <c r="N125" i="18"/>
  <c r="O79" i="31"/>
  <c r="P49" i="26"/>
  <c r="Q49" i="26" s="1"/>
  <c r="S49" i="26" s="1"/>
  <c r="U49" i="26" s="1"/>
  <c r="AQ49" i="26" s="1"/>
  <c r="AU49" i="26" s="1"/>
  <c r="N109" i="15"/>
  <c r="O64" i="27"/>
  <c r="P143" i="1"/>
  <c r="Q143" i="1" s="1"/>
  <c r="S143" i="1" s="1"/>
  <c r="U143" i="1" s="1"/>
  <c r="AT143" i="1" s="1"/>
  <c r="AX143" i="1" s="1"/>
  <c r="N125" i="17"/>
  <c r="O63" i="2"/>
  <c r="P47" i="11"/>
  <c r="Q47" i="11" s="1"/>
  <c r="S47" i="11" s="1"/>
  <c r="U47" i="11" s="1"/>
  <c r="AQ47" i="11" s="1"/>
  <c r="AU47" i="11" s="1"/>
  <c r="P110" i="26"/>
  <c r="Q110" i="26" s="1"/>
  <c r="S110" i="26" s="1"/>
  <c r="U110" i="26" s="1"/>
  <c r="AT110" i="26" s="1"/>
  <c r="AX110" i="26" s="1"/>
  <c r="O141" i="31"/>
  <c r="O78" i="23"/>
  <c r="P108" i="30"/>
  <c r="Q108" i="30" s="1"/>
  <c r="S108" i="30" s="1"/>
  <c r="U108" i="30" s="1"/>
  <c r="AT108" i="30" s="1"/>
  <c r="AX108" i="30" s="1"/>
  <c r="O33" i="13"/>
  <c r="P34" i="18"/>
  <c r="Q34" i="18" s="1"/>
  <c r="S34" i="18" s="1"/>
  <c r="U34" i="18" s="1"/>
  <c r="AQ34" i="18" s="1"/>
  <c r="AU34" i="18" s="1"/>
  <c r="O35" i="18"/>
  <c r="O51" i="7"/>
  <c r="O64" i="14"/>
  <c r="O33" i="23"/>
  <c r="O32" i="17"/>
  <c r="AX125" i="15"/>
  <c r="BA125" i="15"/>
  <c r="O66" i="23"/>
  <c r="AX123" i="26"/>
  <c r="BA123" i="26"/>
  <c r="O50" i="29"/>
  <c r="O31" i="25"/>
  <c r="O32" i="29"/>
  <c r="O48" i="22"/>
  <c r="P78" i="19"/>
  <c r="Q78" i="19" s="1"/>
  <c r="S78" i="19" s="1"/>
  <c r="U78" i="19" s="1"/>
  <c r="AQ78" i="19" s="1"/>
  <c r="AU78" i="19" s="1"/>
  <c r="P93" i="18"/>
  <c r="Q93" i="18" s="1"/>
  <c r="S93" i="18" s="1"/>
  <c r="U93" i="18" s="1"/>
  <c r="AJ93" i="18" s="1"/>
  <c r="AN93" i="18" s="1"/>
  <c r="O94" i="18"/>
  <c r="P111" i="33"/>
  <c r="Q111" i="33" s="1"/>
  <c r="S111" i="33" s="1"/>
  <c r="U111" i="33" s="1"/>
  <c r="AT111" i="33" s="1"/>
  <c r="AX111" i="33" s="1"/>
  <c r="O112" i="33"/>
  <c r="P109" i="7"/>
  <c r="Q109" i="7" s="1"/>
  <c r="S109" i="7" s="1"/>
  <c r="U109" i="7" s="1"/>
  <c r="AT109" i="7" s="1"/>
  <c r="AX109" i="7" s="1"/>
  <c r="P31" i="22"/>
  <c r="Q31" i="22" s="1"/>
  <c r="S31" i="22" s="1"/>
  <c r="U31" i="22" s="1"/>
  <c r="AQ31" i="22" s="1"/>
  <c r="AU31" i="22" s="1"/>
  <c r="O94" i="31"/>
  <c r="O94" i="3"/>
  <c r="O64" i="28"/>
  <c r="O125" i="4"/>
  <c r="P49" i="6"/>
  <c r="Q49" i="6" s="1"/>
  <c r="S49" i="6" s="1"/>
  <c r="U49" i="6" s="1"/>
  <c r="AQ49" i="6" s="1"/>
  <c r="AU49" i="6" s="1"/>
  <c r="O50" i="6"/>
  <c r="N125" i="5"/>
  <c r="O125" i="5" s="1"/>
  <c r="P125" i="9"/>
  <c r="Q125" i="9" s="1"/>
  <c r="S125" i="9" s="1"/>
  <c r="U125" i="9" s="1"/>
  <c r="AT125" i="9" s="1"/>
  <c r="O126" i="9"/>
  <c r="AX124" i="29"/>
  <c r="BA124" i="29"/>
  <c r="P48" i="15"/>
  <c r="Q48" i="15" s="1"/>
  <c r="S48" i="15" s="1"/>
  <c r="U48" i="15" s="1"/>
  <c r="AQ48" i="15" s="1"/>
  <c r="AU48" i="15" s="1"/>
  <c r="P32" i="7"/>
  <c r="Q32" i="7" s="1"/>
  <c r="S32" i="7" s="1"/>
  <c r="U32" i="7" s="1"/>
  <c r="AQ32" i="7" s="1"/>
  <c r="AU32" i="7" s="1"/>
  <c r="O33" i="7"/>
  <c r="O79" i="22"/>
  <c r="O125" i="14"/>
  <c r="O65" i="22"/>
  <c r="O126" i="27"/>
  <c r="P110" i="17"/>
  <c r="Q110" i="17" s="1"/>
  <c r="S110" i="17" s="1"/>
  <c r="U110" i="17" s="1"/>
  <c r="AT110" i="17" s="1"/>
  <c r="AX110" i="17" s="1"/>
  <c r="O111" i="17"/>
  <c r="P64" i="33"/>
  <c r="Q64" i="33" s="1"/>
  <c r="S64" i="33" s="1"/>
  <c r="U64" i="33" s="1"/>
  <c r="AQ64" i="33" s="1"/>
  <c r="AU64" i="33" s="1"/>
  <c r="O65" i="33"/>
  <c r="P47" i="13"/>
  <c r="Q47" i="13" s="1"/>
  <c r="S47" i="13" s="1"/>
  <c r="U47" i="13" s="1"/>
  <c r="AQ47" i="13" s="1"/>
  <c r="AU47" i="13" s="1"/>
  <c r="P33" i="28"/>
  <c r="Q33" i="28" s="1"/>
  <c r="S33" i="28" s="1"/>
  <c r="U33" i="28" s="1"/>
  <c r="AQ33" i="28" s="1"/>
  <c r="AU33" i="28" s="1"/>
  <c r="P93" i="17"/>
  <c r="Q93" i="17" s="1"/>
  <c r="S93" i="17" s="1"/>
  <c r="U93" i="17" s="1"/>
  <c r="AJ93" i="17" s="1"/>
  <c r="AN93" i="17" s="1"/>
  <c r="O94" i="17"/>
  <c r="BA124" i="4"/>
  <c r="AX124" i="4"/>
  <c r="O64" i="21"/>
  <c r="O95" i="27"/>
  <c r="P49" i="5"/>
  <c r="Q49" i="5" s="1"/>
  <c r="S49" i="5" s="1"/>
  <c r="U49" i="5" s="1"/>
  <c r="AQ49" i="5" s="1"/>
  <c r="AU49" i="5" s="1"/>
  <c r="O50" i="5"/>
  <c r="P95" i="23"/>
  <c r="Q95" i="23" s="1"/>
  <c r="S95" i="23" s="1"/>
  <c r="U95" i="23" s="1"/>
  <c r="AJ95" i="23" s="1"/>
  <c r="AN95" i="23" s="1"/>
  <c r="O96" i="23"/>
  <c r="P32" i="11"/>
  <c r="Q32" i="11" s="1"/>
  <c r="S32" i="11" s="1"/>
  <c r="U32" i="11" s="1"/>
  <c r="AQ32" i="11" s="1"/>
  <c r="AU32" i="11" s="1"/>
  <c r="P64" i="8"/>
  <c r="Q64" i="8" s="1"/>
  <c r="S64" i="8" s="1"/>
  <c r="U64" i="8" s="1"/>
  <c r="AQ64" i="8" s="1"/>
  <c r="AU64" i="8" s="1"/>
  <c r="P50" i="21"/>
  <c r="Q50" i="21" s="1"/>
  <c r="S50" i="21" s="1"/>
  <c r="U50" i="21" s="1"/>
  <c r="AQ50" i="21" s="1"/>
  <c r="AU50" i="21" s="1"/>
  <c r="O51" i="21"/>
  <c r="P78" i="11"/>
  <c r="Q78" i="11" s="1"/>
  <c r="S78" i="11" s="1"/>
  <c r="U78" i="11" s="1"/>
  <c r="AQ78" i="11" s="1"/>
  <c r="AU78" i="11" s="1"/>
  <c r="P34" i="4"/>
  <c r="Q34" i="4" s="1"/>
  <c r="S34" i="4" s="1"/>
  <c r="U34" i="4" s="1"/>
  <c r="AQ34" i="4" s="1"/>
  <c r="AU34" i="4" s="1"/>
  <c r="P141" i="8"/>
  <c r="Q141" i="8" s="1"/>
  <c r="S141" i="8" s="1"/>
  <c r="U141" i="8" s="1"/>
  <c r="AT141" i="8" s="1"/>
  <c r="AX141" i="8" s="1"/>
  <c r="P140" i="5"/>
  <c r="Q140" i="5" s="1"/>
  <c r="S140" i="5" s="1"/>
  <c r="U140" i="5" s="1"/>
  <c r="AT140" i="5" s="1"/>
  <c r="AX140" i="5" s="1"/>
  <c r="BA124" i="20"/>
  <c r="AX124" i="20"/>
  <c r="P34" i="14"/>
  <c r="Q34" i="14" s="1"/>
  <c r="S34" i="14" s="1"/>
  <c r="U34" i="14" s="1"/>
  <c r="AQ34" i="14" s="1"/>
  <c r="AU34" i="14" s="1"/>
  <c r="O35" i="14"/>
  <c r="P64" i="29"/>
  <c r="Q64" i="29" s="1"/>
  <c r="S64" i="29" s="1"/>
  <c r="U64" i="29" s="1"/>
  <c r="AQ64" i="29" s="1"/>
  <c r="AU64" i="29" s="1"/>
  <c r="O65" i="29"/>
  <c r="N125" i="7"/>
  <c r="P124" i="7"/>
  <c r="Q124" i="7" s="1"/>
  <c r="S124" i="7" s="1"/>
  <c r="U124" i="7" s="1"/>
  <c r="AT124" i="7" s="1"/>
  <c r="O125" i="7"/>
  <c r="AX125" i="27"/>
  <c r="BA125" i="27"/>
  <c r="P63" i="25"/>
  <c r="Q63" i="25" s="1"/>
  <c r="S63" i="25" s="1"/>
  <c r="U63" i="25" s="1"/>
  <c r="AQ63" i="25" s="1"/>
  <c r="AU63" i="25" s="1"/>
  <c r="O64" i="25"/>
  <c r="P109" i="20"/>
  <c r="Q109" i="20" s="1"/>
  <c r="S109" i="20" s="1"/>
  <c r="U109" i="20" s="1"/>
  <c r="AT109" i="20" s="1"/>
  <c r="AX109" i="20" s="1"/>
  <c r="P66" i="12"/>
  <c r="Q66" i="12" s="1"/>
  <c r="S66" i="12" s="1"/>
  <c r="U66" i="12" s="1"/>
  <c r="AQ66" i="12" s="1"/>
  <c r="AU66" i="12" s="1"/>
  <c r="P49" i="33"/>
  <c r="Q49" i="33" s="1"/>
  <c r="S49" i="33" s="1"/>
  <c r="U49" i="33" s="1"/>
  <c r="AQ49" i="33" s="1"/>
  <c r="AU49" i="33" s="1"/>
  <c r="O50" i="33"/>
  <c r="P94" i="16"/>
  <c r="Q94" i="16" s="1"/>
  <c r="S94" i="16" s="1"/>
  <c r="U94" i="16" s="1"/>
  <c r="AJ94" i="16" s="1"/>
  <c r="AN94" i="16" s="1"/>
  <c r="O95" i="16"/>
  <c r="P34" i="30"/>
  <c r="Q34" i="30" s="1"/>
  <c r="S34" i="30" s="1"/>
  <c r="U34" i="30" s="1"/>
  <c r="AQ34" i="30" s="1"/>
  <c r="AU34" i="30" s="1"/>
  <c r="O35" i="30"/>
  <c r="P94" i="13"/>
  <c r="Q94" i="13" s="1"/>
  <c r="S94" i="13" s="1"/>
  <c r="U94" i="13" s="1"/>
  <c r="AJ94" i="13" s="1"/>
  <c r="AN94" i="13" s="1"/>
  <c r="P48" i="2"/>
  <c r="Q48" i="2" s="1"/>
  <c r="S48" i="2" s="1"/>
  <c r="U48" i="2" s="1"/>
  <c r="AQ48" i="2" s="1"/>
  <c r="AU48" i="2" s="1"/>
  <c r="N93" i="30"/>
  <c r="O93" i="30" s="1"/>
  <c r="P65" i="19"/>
  <c r="Q65" i="19" s="1"/>
  <c r="S65" i="19" s="1"/>
  <c r="U65" i="19" s="1"/>
  <c r="AQ65" i="19" s="1"/>
  <c r="AU65" i="19" s="1"/>
  <c r="O66" i="19"/>
  <c r="P144" i="25"/>
  <c r="Q144" i="25" s="1"/>
  <c r="S144" i="25" s="1"/>
  <c r="U144" i="25" s="1"/>
  <c r="AT144" i="25" s="1"/>
  <c r="AX144" i="25" s="1"/>
  <c r="O145" i="25"/>
  <c r="P79" i="28"/>
  <c r="Q79" i="28" s="1"/>
  <c r="S79" i="28" s="1"/>
  <c r="U79" i="28" s="1"/>
  <c r="AQ79" i="28" s="1"/>
  <c r="AU79" i="28" s="1"/>
  <c r="O80" i="28"/>
  <c r="P79" i="26"/>
  <c r="Q79" i="26" s="1"/>
  <c r="S79" i="26" s="1"/>
  <c r="U79" i="26" s="1"/>
  <c r="AQ79" i="26" s="1"/>
  <c r="AU79" i="26" s="1"/>
  <c r="N140" i="3"/>
  <c r="P139" i="3"/>
  <c r="Q139" i="3" s="1"/>
  <c r="S139" i="3" s="1"/>
  <c r="U139" i="3" s="1"/>
  <c r="AT139" i="3" s="1"/>
  <c r="AX139" i="3" s="1"/>
  <c r="N125" i="20"/>
  <c r="O125" i="20" s="1"/>
  <c r="P109" i="24"/>
  <c r="Q109" i="24" s="1"/>
  <c r="S109" i="24" s="1"/>
  <c r="U109" i="24" s="1"/>
  <c r="AT109" i="24" s="1"/>
  <c r="AX109" i="24" s="1"/>
  <c r="O110" i="24"/>
  <c r="P77" i="15"/>
  <c r="Q77" i="15" s="1"/>
  <c r="S77" i="15" s="1"/>
  <c r="U77" i="15" s="1"/>
  <c r="AQ77" i="15" s="1"/>
  <c r="AU77" i="15" s="1"/>
  <c r="AX124" i="14"/>
  <c r="BA124" i="14"/>
  <c r="P126" i="6"/>
  <c r="Q126" i="6" s="1"/>
  <c r="S126" i="6" s="1"/>
  <c r="U126" i="6" s="1"/>
  <c r="AT126" i="6" s="1"/>
  <c r="P50" i="10"/>
  <c r="Q50" i="10" s="1"/>
  <c r="S50" i="10" s="1"/>
  <c r="U50" i="10" s="1"/>
  <c r="AQ50" i="10" s="1"/>
  <c r="AU50" i="10" s="1"/>
  <c r="O51" i="10"/>
  <c r="P94" i="15"/>
  <c r="Q94" i="15" s="1"/>
  <c r="S94" i="15" s="1"/>
  <c r="U94" i="15" s="1"/>
  <c r="AJ94" i="15" s="1"/>
  <c r="AN94" i="15" s="1"/>
  <c r="O95" i="15"/>
  <c r="P141" i="22"/>
  <c r="Q141" i="22" s="1"/>
  <c r="S141" i="22" s="1"/>
  <c r="U141" i="22" s="1"/>
  <c r="AT141" i="22" s="1"/>
  <c r="AX141" i="22" s="1"/>
  <c r="P110" i="25"/>
  <c r="Q110" i="25" s="1"/>
  <c r="S110" i="25" s="1"/>
  <c r="U110" i="25" s="1"/>
  <c r="AT110" i="25" s="1"/>
  <c r="AX110" i="25" s="1"/>
  <c r="P124" i="26"/>
  <c r="Q124" i="26" s="1"/>
  <c r="S124" i="26" s="1"/>
  <c r="U124" i="26" s="1"/>
  <c r="AT124" i="26" s="1"/>
  <c r="O94" i="28"/>
  <c r="O78" i="29"/>
  <c r="O32" i="10"/>
  <c r="O80" i="24"/>
  <c r="P33" i="20"/>
  <c r="Q33" i="20" s="1"/>
  <c r="S33" i="20" s="1"/>
  <c r="U33" i="20" s="1"/>
  <c r="AQ33" i="20" s="1"/>
  <c r="AU33" i="20" s="1"/>
  <c r="O48" i="12"/>
  <c r="O141" i="10"/>
  <c r="O127" i="2"/>
  <c r="P63" i="10"/>
  <c r="Q63" i="10" s="1"/>
  <c r="S63" i="10" s="1"/>
  <c r="U63" i="10" s="1"/>
  <c r="AQ63" i="10" s="1"/>
  <c r="AU63" i="10" s="1"/>
  <c r="O64" i="10"/>
  <c r="O65" i="4"/>
  <c r="O95" i="7"/>
  <c r="P79" i="10"/>
  <c r="Q79" i="10" s="1"/>
  <c r="S79" i="10" s="1"/>
  <c r="U79" i="10" s="1"/>
  <c r="AQ79" i="10" s="1"/>
  <c r="AU79" i="10" s="1"/>
  <c r="O80" i="10"/>
  <c r="O94" i="24"/>
  <c r="N140" i="12"/>
  <c r="O140" i="12" s="1"/>
  <c r="O49" i="17"/>
  <c r="P30" i="26"/>
  <c r="Q30" i="26" s="1"/>
  <c r="S30" i="26" s="1"/>
  <c r="U30" i="26" s="1"/>
  <c r="AQ30" i="26" s="1"/>
  <c r="AU30" i="26" s="1"/>
  <c r="O31" i="26"/>
  <c r="P79" i="21"/>
  <c r="Q79" i="21" s="1"/>
  <c r="S79" i="21" s="1"/>
  <c r="U79" i="21" s="1"/>
  <c r="AQ79" i="21" s="1"/>
  <c r="AU79" i="21" s="1"/>
  <c r="O80" i="21"/>
  <c r="P80" i="2"/>
  <c r="Q80" i="2" s="1"/>
  <c r="S80" i="2" s="1"/>
  <c r="U80" i="2" s="1"/>
  <c r="AQ80" i="2" s="1"/>
  <c r="AU80" i="2" s="1"/>
  <c r="P140" i="9"/>
  <c r="Q140" i="9" s="1"/>
  <c r="S140" i="9" s="1"/>
  <c r="U140" i="9" s="1"/>
  <c r="AT140" i="9" s="1"/>
  <c r="AX140" i="9" s="1"/>
  <c r="P126" i="28"/>
  <c r="Q126" i="28" s="1"/>
  <c r="S126" i="28" s="1"/>
  <c r="U126" i="28" s="1"/>
  <c r="AT126" i="28" s="1"/>
  <c r="P109" i="3"/>
  <c r="Q109" i="3" s="1"/>
  <c r="S109" i="3" s="1"/>
  <c r="U109" i="3" s="1"/>
  <c r="AT109" i="3" s="1"/>
  <c r="AX109" i="3" s="1"/>
  <c r="P33" i="24"/>
  <c r="Q33" i="24" s="1"/>
  <c r="S33" i="24" s="1"/>
  <c r="U33" i="24" s="1"/>
  <c r="AQ33" i="24" s="1"/>
  <c r="AU33" i="24" s="1"/>
  <c r="AX126" i="2"/>
  <c r="BA126" i="2"/>
  <c r="O111" i="29"/>
  <c r="P110" i="29"/>
  <c r="Q110" i="29" s="1"/>
  <c r="S110" i="29" s="1"/>
  <c r="U110" i="29" s="1"/>
  <c r="AT110" i="29" s="1"/>
  <c r="AX110" i="29" s="1"/>
  <c r="P49" i="30"/>
  <c r="Q49" i="30" s="1"/>
  <c r="S49" i="30" s="1"/>
  <c r="U49" i="30" s="1"/>
  <c r="AQ49" i="30" s="1"/>
  <c r="AU49" i="30" s="1"/>
  <c r="O50" i="30"/>
  <c r="P109" i="14"/>
  <c r="Q109" i="14" s="1"/>
  <c r="S109" i="14" s="1"/>
  <c r="U109" i="14" s="1"/>
  <c r="AT109" i="14" s="1"/>
  <c r="AX109" i="14" s="1"/>
  <c r="P49" i="4"/>
  <c r="Q49" i="4" s="1"/>
  <c r="S49" i="4" s="1"/>
  <c r="U49" i="4" s="1"/>
  <c r="AQ49" i="4" s="1"/>
  <c r="AU49" i="4" s="1"/>
  <c r="O50" i="4"/>
  <c r="P110" i="5"/>
  <c r="Q110" i="5" s="1"/>
  <c r="S110" i="5" s="1"/>
  <c r="U110" i="5" s="1"/>
  <c r="AT110" i="5" s="1"/>
  <c r="AX110" i="5" s="1"/>
  <c r="P64" i="26"/>
  <c r="Q64" i="26" s="1"/>
  <c r="S64" i="26" s="1"/>
  <c r="U64" i="26" s="1"/>
  <c r="AQ64" i="26" s="1"/>
  <c r="AU64" i="26" s="1"/>
  <c r="P31" i="19"/>
  <c r="Q31" i="19" s="1"/>
  <c r="S31" i="19" s="1"/>
  <c r="U31" i="19" s="1"/>
  <c r="AQ31" i="19" s="1"/>
  <c r="AU31" i="19" s="1"/>
  <c r="P80" i="9"/>
  <c r="Q80" i="9" s="1"/>
  <c r="S80" i="9" s="1"/>
  <c r="U80" i="9" s="1"/>
  <c r="AQ80" i="9" s="1"/>
  <c r="AU80" i="9" s="1"/>
  <c r="O81" i="9"/>
  <c r="P47" i="19"/>
  <c r="Q47" i="19" s="1"/>
  <c r="S47" i="19" s="1"/>
  <c r="U47" i="19" s="1"/>
  <c r="AQ47" i="19" s="1"/>
  <c r="AU47" i="19" s="1"/>
  <c r="O48" i="19"/>
  <c r="BA124" i="5"/>
  <c r="AX124" i="5"/>
  <c r="P109" i="21"/>
  <c r="Q109" i="21" s="1"/>
  <c r="S109" i="21" s="1"/>
  <c r="U109" i="21" s="1"/>
  <c r="AT109" i="21" s="1"/>
  <c r="AX109" i="21" s="1"/>
  <c r="BA124" i="30"/>
  <c r="AX124" i="30"/>
  <c r="O80" i="18"/>
  <c r="O35" i="27"/>
  <c r="AX125" i="28"/>
  <c r="BA125" i="28"/>
  <c r="O109" i="16"/>
  <c r="O95" i="22"/>
  <c r="O33" i="33"/>
  <c r="P64" i="15"/>
  <c r="Q64" i="15" s="1"/>
  <c r="S64" i="15" s="1"/>
  <c r="U64" i="15" s="1"/>
  <c r="AQ64" i="15" s="1"/>
  <c r="AU64" i="15" s="1"/>
  <c r="P49" i="27"/>
  <c r="Q49" i="27" s="1"/>
  <c r="S49" i="27" s="1"/>
  <c r="U49" i="27" s="1"/>
  <c r="AQ49" i="27" s="1"/>
  <c r="AU49" i="27" s="1"/>
  <c r="N68" i="1"/>
  <c r="P67" i="1"/>
  <c r="Q67" i="1" s="1"/>
  <c r="S67" i="1" s="1"/>
  <c r="U67" i="1" s="1"/>
  <c r="AQ67" i="1" s="1"/>
  <c r="AU67" i="1" s="1"/>
  <c r="O68" i="1"/>
  <c r="P63" i="11"/>
  <c r="Q63" i="11" s="1"/>
  <c r="S63" i="11" s="1"/>
  <c r="U63" i="11" s="1"/>
  <c r="AQ63" i="11" s="1"/>
  <c r="AU63" i="11" s="1"/>
  <c r="O64" i="11"/>
  <c r="P77" i="7"/>
  <c r="Q77" i="7" s="1"/>
  <c r="S77" i="7" s="1"/>
  <c r="U77" i="7" s="1"/>
  <c r="AQ77" i="7" s="1"/>
  <c r="AU77" i="7" s="1"/>
  <c r="O78" i="7"/>
  <c r="P80" i="1"/>
  <c r="Q80" i="1" s="1"/>
  <c r="S80" i="1" s="1"/>
  <c r="U80" i="1" s="1"/>
  <c r="AQ80" i="1" s="1"/>
  <c r="AU80" i="1" s="1"/>
  <c r="O81" i="1"/>
  <c r="P66" i="6"/>
  <c r="Q66" i="6" s="1"/>
  <c r="S66" i="6" s="1"/>
  <c r="U66" i="6" s="1"/>
  <c r="AQ66" i="6" s="1"/>
  <c r="AU66" i="6" s="1"/>
  <c r="O67" i="6"/>
  <c r="P140" i="7"/>
  <c r="Q140" i="7" s="1"/>
  <c r="S140" i="7" s="1"/>
  <c r="U140" i="7" s="1"/>
  <c r="AT140" i="7" s="1"/>
  <c r="AX140" i="7" s="1"/>
  <c r="O141" i="7"/>
  <c r="P140" i="30"/>
  <c r="Q140" i="30" s="1"/>
  <c r="S140" i="30" s="1"/>
  <c r="U140" i="30" s="1"/>
  <c r="AT140" i="30" s="1"/>
  <c r="AX140" i="30" s="1"/>
  <c r="O141" i="30"/>
  <c r="P142" i="6"/>
  <c r="Q142" i="6" s="1"/>
  <c r="S142" i="6" s="1"/>
  <c r="U142" i="6" s="1"/>
  <c r="AT142" i="6" s="1"/>
  <c r="AX142" i="6" s="1"/>
  <c r="O143" i="6"/>
  <c r="P64" i="16"/>
  <c r="Q64" i="16" s="1"/>
  <c r="S64" i="16" s="1"/>
  <c r="U64" i="16" s="1"/>
  <c r="AQ64" i="16" s="1"/>
  <c r="AU64" i="16" s="1"/>
  <c r="O65" i="16"/>
  <c r="P49" i="18"/>
  <c r="Q49" i="18" s="1"/>
  <c r="S49" i="18" s="1"/>
  <c r="U49" i="18" s="1"/>
  <c r="AQ49" i="18" s="1"/>
  <c r="AU49" i="18" s="1"/>
  <c r="P34" i="31"/>
  <c r="Q34" i="31" s="1"/>
  <c r="S34" i="31" s="1"/>
  <c r="U34" i="31" s="1"/>
  <c r="AQ34" i="31" s="1"/>
  <c r="AU34" i="31" s="1"/>
  <c r="O35" i="31"/>
  <c r="P93" i="29"/>
  <c r="Q93" i="29" s="1"/>
  <c r="S93" i="29" s="1"/>
  <c r="U93" i="29" s="1"/>
  <c r="AJ93" i="29" s="1"/>
  <c r="AN93" i="29" s="1"/>
  <c r="O110" i="11"/>
  <c r="O110" i="18"/>
  <c r="N109" i="16"/>
  <c r="O48" i="3"/>
  <c r="O79" i="30"/>
  <c r="O64" i="17"/>
  <c r="P126" i="33"/>
  <c r="Q126" i="33" s="1"/>
  <c r="S126" i="33" s="1"/>
  <c r="U126" i="33" s="1"/>
  <c r="AT126" i="33" s="1"/>
  <c r="P47" i="9"/>
  <c r="Q47" i="9" s="1"/>
  <c r="S47" i="9" s="1"/>
  <c r="U47" i="9" s="1"/>
  <c r="AQ47" i="9" s="1"/>
  <c r="AU47" i="9" s="1"/>
  <c r="P139" i="23"/>
  <c r="Q139" i="23" s="1"/>
  <c r="S139" i="23" s="1"/>
  <c r="U139" i="23" s="1"/>
  <c r="AT139" i="23" s="1"/>
  <c r="AX139" i="23" s="1"/>
  <c r="P65" i="5"/>
  <c r="Q65" i="5" s="1"/>
  <c r="S65" i="5" s="1"/>
  <c r="U65" i="5" s="1"/>
  <c r="AQ65" i="5" s="1"/>
  <c r="AU65" i="5" s="1"/>
  <c r="P141" i="27"/>
  <c r="Q141" i="27" s="1"/>
  <c r="S141" i="27" s="1"/>
  <c r="U141" i="27" s="1"/>
  <c r="AT141" i="27" s="1"/>
  <c r="AX141" i="27" s="1"/>
  <c r="N140" i="14"/>
  <c r="P139" i="14"/>
  <c r="Q139" i="14" s="1"/>
  <c r="S139" i="14" s="1"/>
  <c r="U139" i="14" s="1"/>
  <c r="AT139" i="14" s="1"/>
  <c r="AX139" i="14" s="1"/>
  <c r="O140" i="14"/>
  <c r="P98" i="1"/>
  <c r="Q98" i="1" s="1"/>
  <c r="S98" i="1" s="1"/>
  <c r="U98" i="1" s="1"/>
  <c r="AJ98" i="1" s="1"/>
  <c r="AN98" i="1" s="1"/>
  <c r="P94" i="5"/>
  <c r="Q94" i="5" s="1"/>
  <c r="S94" i="5" s="1"/>
  <c r="U94" i="5" s="1"/>
  <c r="AJ94" i="5" s="1"/>
  <c r="AN94" i="5" s="1"/>
  <c r="P93" i="20"/>
  <c r="Q93" i="20" s="1"/>
  <c r="S93" i="20" s="1"/>
  <c r="U93" i="20" s="1"/>
  <c r="AJ93" i="20" s="1"/>
  <c r="AN93" i="20" s="1"/>
  <c r="O94" i="20"/>
  <c r="P64" i="3"/>
  <c r="Q64" i="3" s="1"/>
  <c r="S64" i="3" s="1"/>
  <c r="U64" i="3" s="1"/>
  <c r="AQ64" i="3" s="1"/>
  <c r="AU64" i="3" s="1"/>
  <c r="O65" i="3"/>
  <c r="P127" i="1"/>
  <c r="Q127" i="1" s="1"/>
  <c r="S127" i="1" s="1"/>
  <c r="U127" i="1" s="1"/>
  <c r="AT127" i="1" s="1"/>
  <c r="O128" i="1"/>
  <c r="P140" i="24"/>
  <c r="Q140" i="24" s="1"/>
  <c r="S140" i="24" s="1"/>
  <c r="U140" i="24" s="1"/>
  <c r="AT140" i="24" s="1"/>
  <c r="AX140" i="24" s="1"/>
  <c r="O141" i="24"/>
  <c r="P124" i="11"/>
  <c r="Q124" i="11" s="1"/>
  <c r="S124" i="11" s="1"/>
  <c r="U124" i="11" s="1"/>
  <c r="AT124" i="11" s="1"/>
  <c r="BA124" i="24"/>
  <c r="AX124" i="24"/>
  <c r="P66" i="31"/>
  <c r="Q66" i="31" s="1"/>
  <c r="S66" i="31" s="1"/>
  <c r="U66" i="31" s="1"/>
  <c r="AQ66" i="31" s="1"/>
  <c r="AU66" i="31" s="1"/>
  <c r="O67" i="31"/>
  <c r="AX125" i="33"/>
  <c r="BA125" i="33"/>
  <c r="P33" i="6"/>
  <c r="Q33" i="6" s="1"/>
  <c r="S33" i="6" s="1"/>
  <c r="U33" i="6" s="1"/>
  <c r="AQ33" i="6" s="1"/>
  <c r="AU33" i="6" s="1"/>
  <c r="P110" i="19"/>
  <c r="Q110" i="19" s="1"/>
  <c r="S110" i="19" s="1"/>
  <c r="U110" i="19" s="1"/>
  <c r="AT110" i="19" s="1"/>
  <c r="AX110" i="19" s="1"/>
  <c r="O111" i="19"/>
  <c r="O140" i="13"/>
  <c r="N36" i="8"/>
  <c r="P35" i="8"/>
  <c r="Q35" i="8" s="1"/>
  <c r="S35" i="8" s="1"/>
  <c r="U35" i="8" s="1"/>
  <c r="AQ35" i="8" s="1"/>
  <c r="AU35" i="8" s="1"/>
  <c r="O36" i="8"/>
  <c r="P124" i="19"/>
  <c r="Q124" i="19" s="1"/>
  <c r="S124" i="19" s="1"/>
  <c r="U124" i="19" s="1"/>
  <c r="AT124" i="19" s="1"/>
  <c r="O47" i="16"/>
  <c r="P126" i="12"/>
  <c r="Q126" i="12" s="1"/>
  <c r="S126" i="12" s="1"/>
  <c r="U126" i="12" s="1"/>
  <c r="AT126" i="12" s="1"/>
  <c r="O127" i="12"/>
  <c r="P31" i="2"/>
  <c r="Q31" i="2" s="1"/>
  <c r="S31" i="2" s="1"/>
  <c r="U31" i="2" s="1"/>
  <c r="AQ31" i="2" s="1"/>
  <c r="AU31" i="2" s="1"/>
  <c r="P77" i="4"/>
  <c r="Q77" i="4" s="1"/>
  <c r="S77" i="4" s="1"/>
  <c r="U77" i="4" s="1"/>
  <c r="AQ77" i="4" s="1"/>
  <c r="AU77" i="4" s="1"/>
  <c r="P93" i="11"/>
  <c r="Q93" i="11" s="1"/>
  <c r="S93" i="11" s="1"/>
  <c r="U93" i="11" s="1"/>
  <c r="AJ93" i="11" s="1"/>
  <c r="AN93" i="11" s="1"/>
  <c r="O94" i="11"/>
  <c r="P32" i="5"/>
  <c r="Q32" i="5" s="1"/>
  <c r="S32" i="5" s="1"/>
  <c r="U32" i="5" s="1"/>
  <c r="AQ32" i="5" s="1"/>
  <c r="AU32" i="5" s="1"/>
  <c r="O33" i="5"/>
  <c r="P125" i="30"/>
  <c r="Q125" i="30" s="1"/>
  <c r="S125" i="30" s="1"/>
  <c r="U125" i="30" s="1"/>
  <c r="AT125" i="30" s="1"/>
  <c r="O126" i="30"/>
  <c r="P140" i="11"/>
  <c r="Q140" i="11" s="1"/>
  <c r="S140" i="11" s="1"/>
  <c r="U140" i="11" s="1"/>
  <c r="AT140" i="11" s="1"/>
  <c r="AX140" i="11" s="1"/>
  <c r="O141" i="11"/>
  <c r="P63" i="9"/>
  <c r="Q63" i="9" s="1"/>
  <c r="S63" i="9" s="1"/>
  <c r="U63" i="9" s="1"/>
  <c r="AQ63" i="9" s="1"/>
  <c r="AU63" i="9" s="1"/>
  <c r="O64" i="9"/>
  <c r="P94" i="19"/>
  <c r="Q94" i="19" s="1"/>
  <c r="S94" i="19" s="1"/>
  <c r="U94" i="19" s="1"/>
  <c r="AJ94" i="19" s="1"/>
  <c r="AN94" i="19" s="1"/>
  <c r="O139" i="17"/>
  <c r="O139" i="26"/>
  <c r="BA126" i="1"/>
  <c r="AX126" i="1"/>
  <c r="N125" i="24"/>
  <c r="O125" i="24" s="1"/>
  <c r="O79" i="3"/>
  <c r="O125" i="13"/>
  <c r="O112" i="1"/>
  <c r="P127" i="25"/>
  <c r="Q127" i="25" s="1"/>
  <c r="S127" i="25" s="1"/>
  <c r="U127" i="25" s="1"/>
  <c r="AT127" i="25" s="1"/>
  <c r="N140" i="28"/>
  <c r="O140" i="28" s="1"/>
  <c r="O78" i="14"/>
  <c r="P35" i="16"/>
  <c r="Q35" i="16" s="1"/>
  <c r="S35" i="16" s="1"/>
  <c r="U35" i="16" s="1"/>
  <c r="AQ35" i="16" s="1"/>
  <c r="AU35" i="16" s="1"/>
  <c r="N140" i="13"/>
  <c r="P47" i="14"/>
  <c r="Q47" i="14" s="1"/>
  <c r="S47" i="14" s="1"/>
  <c r="U47" i="14" s="1"/>
  <c r="AQ47" i="14" s="1"/>
  <c r="AU47" i="14" s="1"/>
  <c r="O94" i="10"/>
  <c r="P65" i="24"/>
  <c r="Q65" i="24" s="1"/>
  <c r="S65" i="24" s="1"/>
  <c r="U65" i="24" s="1"/>
  <c r="AQ65" i="24" s="1"/>
  <c r="AU65" i="24" s="1"/>
  <c r="P48" i="1"/>
  <c r="Q48" i="1" s="1"/>
  <c r="S48" i="1" s="1"/>
  <c r="U48" i="1" s="1"/>
  <c r="AQ48" i="1" s="1"/>
  <c r="AU48" i="1" s="1"/>
  <c r="N140" i="16"/>
  <c r="O140" i="16" s="1"/>
  <c r="P139" i="16"/>
  <c r="Q139" i="16" s="1"/>
  <c r="S139" i="16" s="1"/>
  <c r="U139" i="16" s="1"/>
  <c r="AT139" i="16" s="1"/>
  <c r="AX139" i="16" s="1"/>
  <c r="BA125" i="12"/>
  <c r="AX125" i="12"/>
  <c r="P126" i="15"/>
  <c r="Q126" i="15" s="1"/>
  <c r="S126" i="15" s="1"/>
  <c r="U126" i="15" s="1"/>
  <c r="AT126" i="15" s="1"/>
  <c r="P64" i="13"/>
  <c r="Q64" i="13" s="1"/>
  <c r="S64" i="13" s="1"/>
  <c r="U64" i="13" s="1"/>
  <c r="AQ64" i="13" s="1"/>
  <c r="AU64" i="13" s="1"/>
  <c r="P94" i="33"/>
  <c r="Q94" i="33" s="1"/>
  <c r="S94" i="33" s="1"/>
  <c r="U94" i="33" s="1"/>
  <c r="AJ94" i="33" s="1"/>
  <c r="AN94" i="33" s="1"/>
  <c r="P78" i="17"/>
  <c r="Q78" i="17" s="1"/>
  <c r="S78" i="17" s="1"/>
  <c r="U78" i="17" s="1"/>
  <c r="AQ78" i="17" s="1"/>
  <c r="AU78" i="17" s="1"/>
  <c r="O79" i="17"/>
  <c r="P142" i="2"/>
  <c r="Q142" i="2" s="1"/>
  <c r="S142" i="2" s="1"/>
  <c r="U142" i="2" s="1"/>
  <c r="AT142" i="2" s="1"/>
  <c r="AX142" i="2" s="1"/>
  <c r="O143" i="2"/>
  <c r="P110" i="31"/>
  <c r="Q110" i="31" s="1"/>
  <c r="S110" i="31" s="1"/>
  <c r="U110" i="31" s="1"/>
  <c r="AT110" i="31" s="1"/>
  <c r="AX110" i="31" s="1"/>
  <c r="O111" i="31"/>
  <c r="P94" i="26"/>
  <c r="Q94" i="26" s="1"/>
  <c r="S94" i="26" s="1"/>
  <c r="U94" i="26" s="1"/>
  <c r="AJ94" i="26" s="1"/>
  <c r="AN94" i="26" s="1"/>
  <c r="O95" i="26"/>
  <c r="P127" i="31"/>
  <c r="Q127" i="31" s="1"/>
  <c r="S127" i="31" s="1"/>
  <c r="U127" i="31" s="1"/>
  <c r="AT127" i="31" s="1"/>
  <c r="O128" i="31"/>
  <c r="P78" i="16"/>
  <c r="Q78" i="16" s="1"/>
  <c r="S78" i="16" s="1"/>
  <c r="U78" i="16" s="1"/>
  <c r="AQ78" i="16" s="1"/>
  <c r="AU78" i="16" s="1"/>
  <c r="P48" i="25"/>
  <c r="Q48" i="25" s="1"/>
  <c r="S48" i="25" s="1"/>
  <c r="U48" i="25" s="1"/>
  <c r="AQ48" i="25" s="1"/>
  <c r="AU48" i="25" s="1"/>
  <c r="P112" i="2"/>
  <c r="Q112" i="2" s="1"/>
  <c r="S112" i="2" s="1"/>
  <c r="U112" i="2" s="1"/>
  <c r="AT112" i="2" s="1"/>
  <c r="AX112" i="2" s="1"/>
  <c r="AX124" i="13"/>
  <c r="BA124" i="13"/>
  <c r="P80" i="8"/>
  <c r="Q80" i="8" s="1"/>
  <c r="S80" i="8" s="1"/>
  <c r="U80" i="8" s="1"/>
  <c r="AQ80" i="8" s="1"/>
  <c r="AU80" i="8" s="1"/>
  <c r="P126" i="10"/>
  <c r="Q126" i="10" s="1"/>
  <c r="S126" i="10" s="1"/>
  <c r="U126" i="10" s="1"/>
  <c r="AT126" i="10" s="1"/>
  <c r="P65" i="30"/>
  <c r="Q65" i="30" s="1"/>
  <c r="S65" i="30" s="1"/>
  <c r="U65" i="30" s="1"/>
  <c r="AQ65" i="30" s="1"/>
  <c r="AU65" i="30" s="1"/>
  <c r="P110" i="22"/>
  <c r="Q110" i="22" s="1"/>
  <c r="S110" i="22" s="1"/>
  <c r="U110" i="22" s="1"/>
  <c r="AT110" i="22" s="1"/>
  <c r="AX110" i="22" s="1"/>
  <c r="O111" i="22"/>
  <c r="P32" i="21"/>
  <c r="Q32" i="21" s="1"/>
  <c r="S32" i="21" s="1"/>
  <c r="U32" i="21" s="1"/>
  <c r="AQ32" i="21" s="1"/>
  <c r="AU32" i="21" s="1"/>
  <c r="P64" i="18"/>
  <c r="Q64" i="18" s="1"/>
  <c r="S64" i="18" s="1"/>
  <c r="U64" i="18" s="1"/>
  <c r="AQ64" i="18" s="1"/>
  <c r="AU64" i="18" s="1"/>
  <c r="O65" i="18"/>
  <c r="BA126" i="31"/>
  <c r="AX126" i="31"/>
  <c r="O34" i="3"/>
  <c r="O50" i="28"/>
  <c r="O125" i="21"/>
  <c r="N52" i="20"/>
  <c r="P51" i="20"/>
  <c r="Q51" i="20" s="1"/>
  <c r="S51" i="20" s="1"/>
  <c r="U51" i="20" s="1"/>
  <c r="AQ51" i="20" s="1"/>
  <c r="AU51" i="20" s="1"/>
  <c r="O52" i="20"/>
  <c r="O140" i="15"/>
  <c r="BA124" i="22"/>
  <c r="AX124" i="22"/>
  <c r="O50" i="31"/>
  <c r="N125" i="13"/>
  <c r="O94" i="2"/>
  <c r="BA124" i="3"/>
  <c r="AX124" i="3"/>
  <c r="O78" i="20"/>
  <c r="O80" i="13"/>
  <c r="O79" i="6"/>
  <c r="O140" i="33"/>
  <c r="O110" i="10"/>
  <c r="BA125" i="10"/>
  <c r="AX125" i="10"/>
  <c r="O125" i="18"/>
  <c r="O139" i="18"/>
  <c r="O110" i="6"/>
  <c r="O125" i="17"/>
  <c r="O31" i="9"/>
  <c r="O94" i="12"/>
  <c r="O52" i="34" l="1"/>
  <c r="P127" i="34"/>
  <c r="Q127" i="34" s="1"/>
  <c r="S127" i="34" s="1"/>
  <c r="U127" i="34" s="1"/>
  <c r="AT127" i="34" s="1"/>
  <c r="O128" i="34"/>
  <c r="P81" i="34"/>
  <c r="Q81" i="34" s="1"/>
  <c r="S81" i="34" s="1"/>
  <c r="U81" i="34" s="1"/>
  <c r="AQ81" i="34" s="1"/>
  <c r="AU81" i="34" s="1"/>
  <c r="O82" i="34"/>
  <c r="P96" i="34"/>
  <c r="Q96" i="34" s="1"/>
  <c r="S96" i="34" s="1"/>
  <c r="U96" i="34" s="1"/>
  <c r="AJ96" i="34" s="1"/>
  <c r="AN96" i="34" s="1"/>
  <c r="O97" i="34"/>
  <c r="P35" i="34"/>
  <c r="Q35" i="34" s="1"/>
  <c r="S35" i="34" s="1"/>
  <c r="U35" i="34" s="1"/>
  <c r="AQ35" i="34" s="1"/>
  <c r="AU35" i="34" s="1"/>
  <c r="N36" i="34"/>
  <c r="O36" i="34"/>
  <c r="O112" i="34"/>
  <c r="O142" i="34"/>
  <c r="N68" i="34"/>
  <c r="O68" i="34" s="1"/>
  <c r="P140" i="28"/>
  <c r="Q140" i="28" s="1"/>
  <c r="S140" i="28" s="1"/>
  <c r="U140" i="28" s="1"/>
  <c r="AT140" i="28" s="1"/>
  <c r="AX140" i="28" s="1"/>
  <c r="O141" i="28"/>
  <c r="P125" i="5"/>
  <c r="Q125" i="5" s="1"/>
  <c r="S125" i="5" s="1"/>
  <c r="U125" i="5" s="1"/>
  <c r="AT125" i="5" s="1"/>
  <c r="P125" i="24"/>
  <c r="Q125" i="24" s="1"/>
  <c r="S125" i="24" s="1"/>
  <c r="U125" i="24" s="1"/>
  <c r="AT125" i="24" s="1"/>
  <c r="O126" i="24"/>
  <c r="P93" i="30"/>
  <c r="Q93" i="30" s="1"/>
  <c r="S93" i="30" s="1"/>
  <c r="U93" i="30" s="1"/>
  <c r="AJ93" i="30" s="1"/>
  <c r="AN93" i="30" s="1"/>
  <c r="O94" i="30"/>
  <c r="P140" i="16"/>
  <c r="Q140" i="16" s="1"/>
  <c r="S140" i="16" s="1"/>
  <c r="U140" i="16" s="1"/>
  <c r="AT140" i="16" s="1"/>
  <c r="AX140" i="16" s="1"/>
  <c r="P125" i="20"/>
  <c r="Q125" i="20" s="1"/>
  <c r="S125" i="20" s="1"/>
  <c r="U125" i="20" s="1"/>
  <c r="AT125" i="20" s="1"/>
  <c r="O126" i="20"/>
  <c r="BA127" i="25"/>
  <c r="AX127" i="25"/>
  <c r="P110" i="27"/>
  <c r="Q110" i="27" s="1"/>
  <c r="S110" i="27" s="1"/>
  <c r="U110" i="27" s="1"/>
  <c r="AT110" i="27" s="1"/>
  <c r="AX110" i="27" s="1"/>
  <c r="P128" i="31"/>
  <c r="Q128" i="31" s="1"/>
  <c r="S128" i="31" s="1"/>
  <c r="U128" i="31" s="1"/>
  <c r="AT128" i="31" s="1"/>
  <c r="O129" i="31"/>
  <c r="P64" i="9"/>
  <c r="Q64" i="9" s="1"/>
  <c r="S64" i="9" s="1"/>
  <c r="U64" i="9" s="1"/>
  <c r="AQ64" i="9" s="1"/>
  <c r="AU64" i="9" s="1"/>
  <c r="P47" i="16"/>
  <c r="Q47" i="16" s="1"/>
  <c r="S47" i="16" s="1"/>
  <c r="U47" i="16" s="1"/>
  <c r="AQ47" i="16" s="1"/>
  <c r="AU47" i="16" s="1"/>
  <c r="O48" i="16"/>
  <c r="O50" i="18"/>
  <c r="P78" i="7"/>
  <c r="Q78" i="7" s="1"/>
  <c r="S78" i="7" s="1"/>
  <c r="U78" i="7" s="1"/>
  <c r="AQ78" i="7" s="1"/>
  <c r="AU78" i="7" s="1"/>
  <c r="O79" i="7"/>
  <c r="P140" i="12"/>
  <c r="Q140" i="12" s="1"/>
  <c r="S140" i="12" s="1"/>
  <c r="U140" i="12" s="1"/>
  <c r="AT140" i="12" s="1"/>
  <c r="AX140" i="12" s="1"/>
  <c r="O141" i="12"/>
  <c r="BA126" i="6"/>
  <c r="AX126" i="6"/>
  <c r="N146" i="25"/>
  <c r="P145" i="25"/>
  <c r="Q145" i="25" s="1"/>
  <c r="S145" i="25" s="1"/>
  <c r="U145" i="25" s="1"/>
  <c r="AT145" i="25" s="1"/>
  <c r="AX145" i="25" s="1"/>
  <c r="O146" i="25"/>
  <c r="P96" i="23"/>
  <c r="Q96" i="23" s="1"/>
  <c r="S96" i="23" s="1"/>
  <c r="U96" i="23" s="1"/>
  <c r="AJ96" i="23" s="1"/>
  <c r="AN96" i="23" s="1"/>
  <c r="P111" i="17"/>
  <c r="Q111" i="17" s="1"/>
  <c r="S111" i="17" s="1"/>
  <c r="U111" i="17" s="1"/>
  <c r="AT111" i="17" s="1"/>
  <c r="AX111" i="17" s="1"/>
  <c r="P126" i="9"/>
  <c r="Q126" i="9" s="1"/>
  <c r="S126" i="9" s="1"/>
  <c r="U126" i="9" s="1"/>
  <c r="AT126" i="9" s="1"/>
  <c r="O127" i="9"/>
  <c r="P94" i="18"/>
  <c r="Q94" i="18" s="1"/>
  <c r="S94" i="18" s="1"/>
  <c r="U94" i="18" s="1"/>
  <c r="AJ94" i="18" s="1"/>
  <c r="AN94" i="18" s="1"/>
  <c r="P64" i="14"/>
  <c r="Q64" i="14" s="1"/>
  <c r="S64" i="14" s="1"/>
  <c r="U64" i="14" s="1"/>
  <c r="AQ64" i="14" s="1"/>
  <c r="AU64" i="14" s="1"/>
  <c r="O65" i="14"/>
  <c r="P94" i="9"/>
  <c r="Q94" i="9" s="1"/>
  <c r="S94" i="9" s="1"/>
  <c r="U94" i="9" s="1"/>
  <c r="AJ94" i="9" s="1"/>
  <c r="AN94" i="9" s="1"/>
  <c r="P47" i="8"/>
  <c r="Q47" i="8" s="1"/>
  <c r="S47" i="8" s="1"/>
  <c r="U47" i="8" s="1"/>
  <c r="AQ47" i="8" s="1"/>
  <c r="AU47" i="8" s="1"/>
  <c r="O48" i="8"/>
  <c r="BA125" i="8"/>
  <c r="AX125" i="8"/>
  <c r="P36" i="8"/>
  <c r="Q36" i="8" s="1"/>
  <c r="S36" i="8" s="1"/>
  <c r="U36" i="8" s="1"/>
  <c r="AQ36" i="8" s="1"/>
  <c r="AU36" i="8" s="1"/>
  <c r="P125" i="13"/>
  <c r="Q125" i="13" s="1"/>
  <c r="S125" i="13" s="1"/>
  <c r="U125" i="13" s="1"/>
  <c r="AT125" i="13" s="1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O127" i="10"/>
  <c r="AX127" i="31"/>
  <c r="BA127" i="31"/>
  <c r="P78" i="14"/>
  <c r="Q78" i="14" s="1"/>
  <c r="S78" i="14" s="1"/>
  <c r="U78" i="14" s="1"/>
  <c r="AQ78" i="14" s="1"/>
  <c r="AU78" i="14" s="1"/>
  <c r="O79" i="14"/>
  <c r="O127" i="33"/>
  <c r="P35" i="27"/>
  <c r="Q35" i="27" s="1"/>
  <c r="S35" i="27" s="1"/>
  <c r="U35" i="27" s="1"/>
  <c r="AQ35" i="27" s="1"/>
  <c r="AU35" i="27" s="1"/>
  <c r="O65" i="26"/>
  <c r="O34" i="24"/>
  <c r="P94" i="24"/>
  <c r="Q94" i="24" s="1"/>
  <c r="S94" i="24" s="1"/>
  <c r="U94" i="24" s="1"/>
  <c r="AJ94" i="24" s="1"/>
  <c r="AN94" i="24" s="1"/>
  <c r="O95" i="24"/>
  <c r="P78" i="29"/>
  <c r="Q78" i="29" s="1"/>
  <c r="S78" i="29" s="1"/>
  <c r="U78" i="29" s="1"/>
  <c r="AQ78" i="29" s="1"/>
  <c r="AU78" i="29" s="1"/>
  <c r="O79" i="29"/>
  <c r="O110" i="20"/>
  <c r="O141" i="5"/>
  <c r="BA125" i="9"/>
  <c r="AX125" i="9"/>
  <c r="P51" i="7"/>
  <c r="Q51" i="7" s="1"/>
  <c r="S51" i="7" s="1"/>
  <c r="U51" i="7" s="1"/>
  <c r="AQ51" i="7" s="1"/>
  <c r="AU51" i="7" s="1"/>
  <c r="P63" i="2"/>
  <c r="Q63" i="2" s="1"/>
  <c r="S63" i="2" s="1"/>
  <c r="U63" i="2" s="1"/>
  <c r="AQ63" i="2" s="1"/>
  <c r="AU63" i="2" s="1"/>
  <c r="O64" i="2"/>
  <c r="P32" i="1"/>
  <c r="Q32" i="1" s="1"/>
  <c r="S32" i="1" s="1"/>
  <c r="U32" i="1" s="1"/>
  <c r="AQ32" i="1" s="1"/>
  <c r="AU32" i="1" s="1"/>
  <c r="O95" i="6"/>
  <c r="O110" i="9"/>
  <c r="P48" i="3"/>
  <c r="Q48" i="3" s="1"/>
  <c r="S48" i="3" s="1"/>
  <c r="U48" i="3" s="1"/>
  <c r="AQ48" i="3" s="1"/>
  <c r="AU48" i="3" s="1"/>
  <c r="O49" i="3"/>
  <c r="P110" i="10"/>
  <c r="Q110" i="10" s="1"/>
  <c r="S110" i="10" s="1"/>
  <c r="U110" i="10" s="1"/>
  <c r="AT110" i="10" s="1"/>
  <c r="AX110" i="10" s="1"/>
  <c r="P95" i="26"/>
  <c r="Q95" i="26" s="1"/>
  <c r="S95" i="26" s="1"/>
  <c r="U95" i="26" s="1"/>
  <c r="AJ95" i="26" s="1"/>
  <c r="AN95" i="26" s="1"/>
  <c r="O96" i="26"/>
  <c r="P141" i="11"/>
  <c r="Q141" i="11" s="1"/>
  <c r="S141" i="11" s="1"/>
  <c r="U141" i="11" s="1"/>
  <c r="AT141" i="11" s="1"/>
  <c r="AX141" i="11" s="1"/>
  <c r="AX124" i="19"/>
  <c r="BA124" i="19"/>
  <c r="BA126" i="33"/>
  <c r="AX126" i="33"/>
  <c r="P65" i="16"/>
  <c r="Q65" i="16" s="1"/>
  <c r="S65" i="16" s="1"/>
  <c r="U65" i="16" s="1"/>
  <c r="AQ65" i="16" s="1"/>
  <c r="AU65" i="16" s="1"/>
  <c r="P64" i="11"/>
  <c r="Q64" i="11" s="1"/>
  <c r="S64" i="11" s="1"/>
  <c r="U64" i="11" s="1"/>
  <c r="AQ64" i="11" s="1"/>
  <c r="AU64" i="11" s="1"/>
  <c r="P80" i="18"/>
  <c r="Q80" i="18" s="1"/>
  <c r="S80" i="18" s="1"/>
  <c r="U80" i="18" s="1"/>
  <c r="AQ80" i="18" s="1"/>
  <c r="AU80" i="18" s="1"/>
  <c r="O81" i="18"/>
  <c r="P80" i="10"/>
  <c r="Q80" i="10" s="1"/>
  <c r="S80" i="10" s="1"/>
  <c r="U80" i="10" s="1"/>
  <c r="AQ80" i="10" s="1"/>
  <c r="AU80" i="10" s="1"/>
  <c r="P94" i="28"/>
  <c r="Q94" i="28" s="1"/>
  <c r="S94" i="28" s="1"/>
  <c r="U94" i="28" s="1"/>
  <c r="AJ94" i="28" s="1"/>
  <c r="AN94" i="28" s="1"/>
  <c r="P66" i="19"/>
  <c r="Q66" i="19" s="1"/>
  <c r="S66" i="19" s="1"/>
  <c r="U66" i="19" s="1"/>
  <c r="AQ66" i="19" s="1"/>
  <c r="AU66" i="19" s="1"/>
  <c r="P50" i="5"/>
  <c r="Q50" i="5" s="1"/>
  <c r="S50" i="5" s="1"/>
  <c r="U50" i="5" s="1"/>
  <c r="AQ50" i="5" s="1"/>
  <c r="AU50" i="5" s="1"/>
  <c r="O51" i="5"/>
  <c r="P126" i="27"/>
  <c r="Q126" i="27" s="1"/>
  <c r="S126" i="27" s="1"/>
  <c r="U126" i="27" s="1"/>
  <c r="AT126" i="27" s="1"/>
  <c r="O127" i="27"/>
  <c r="P35" i="18"/>
  <c r="Q35" i="18" s="1"/>
  <c r="S35" i="18" s="1"/>
  <c r="U35" i="18" s="1"/>
  <c r="AQ35" i="18" s="1"/>
  <c r="AU35" i="18" s="1"/>
  <c r="P126" i="29"/>
  <c r="Q126" i="29" s="1"/>
  <c r="S126" i="29" s="1"/>
  <c r="U126" i="29" s="1"/>
  <c r="AT126" i="29" s="1"/>
  <c r="O127" i="29"/>
  <c r="P140" i="14"/>
  <c r="Q140" i="14" s="1"/>
  <c r="S140" i="14" s="1"/>
  <c r="U140" i="14" s="1"/>
  <c r="AT140" i="14" s="1"/>
  <c r="AX140" i="14" s="1"/>
  <c r="P50" i="6"/>
  <c r="Q50" i="6" s="1"/>
  <c r="S50" i="6" s="1"/>
  <c r="U50" i="6" s="1"/>
  <c r="AQ50" i="6" s="1"/>
  <c r="AU50" i="6" s="1"/>
  <c r="AX126" i="10"/>
  <c r="BA126" i="10"/>
  <c r="P140" i="33"/>
  <c r="Q140" i="33" s="1"/>
  <c r="S140" i="33" s="1"/>
  <c r="U140" i="33" s="1"/>
  <c r="AT140" i="33" s="1"/>
  <c r="AX140" i="33" s="1"/>
  <c r="O141" i="33"/>
  <c r="P125" i="21"/>
  <c r="Q125" i="21" s="1"/>
  <c r="S125" i="21" s="1"/>
  <c r="U125" i="21" s="1"/>
  <c r="AT125" i="21" s="1"/>
  <c r="O126" i="21"/>
  <c r="O81" i="8"/>
  <c r="O128" i="25"/>
  <c r="N125" i="19"/>
  <c r="O125" i="19" s="1"/>
  <c r="N99" i="1"/>
  <c r="O99" i="1" s="1"/>
  <c r="O111" i="5"/>
  <c r="O110" i="3"/>
  <c r="O78" i="15"/>
  <c r="O142" i="8"/>
  <c r="P65" i="22"/>
  <c r="Q65" i="22" s="1"/>
  <c r="S65" i="22" s="1"/>
  <c r="U65" i="22" s="1"/>
  <c r="AQ65" i="22" s="1"/>
  <c r="AU65" i="22" s="1"/>
  <c r="O66" i="22"/>
  <c r="O79" i="19"/>
  <c r="O144" i="1"/>
  <c r="O66" i="20"/>
  <c r="O110" i="13"/>
  <c r="BA125" i="29"/>
  <c r="AX125" i="29"/>
  <c r="P109" i="15"/>
  <c r="Q109" i="15" s="1"/>
  <c r="S109" i="15" s="1"/>
  <c r="U109" i="15" s="1"/>
  <c r="AT109" i="15" s="1"/>
  <c r="AX109" i="15" s="1"/>
  <c r="O110" i="15"/>
  <c r="P141" i="29"/>
  <c r="Q141" i="29" s="1"/>
  <c r="S141" i="29" s="1"/>
  <c r="U141" i="29" s="1"/>
  <c r="AT141" i="29" s="1"/>
  <c r="AX141" i="29" s="1"/>
  <c r="O142" i="29"/>
  <c r="P141" i="21"/>
  <c r="Q141" i="21" s="1"/>
  <c r="S141" i="21" s="1"/>
  <c r="U141" i="21" s="1"/>
  <c r="AT141" i="21" s="1"/>
  <c r="AX141" i="21" s="1"/>
  <c r="O142" i="21"/>
  <c r="P79" i="6"/>
  <c r="Q79" i="6" s="1"/>
  <c r="S79" i="6" s="1"/>
  <c r="U79" i="6" s="1"/>
  <c r="AQ79" i="6" s="1"/>
  <c r="AU79" i="6" s="1"/>
  <c r="O80" i="6"/>
  <c r="P34" i="3"/>
  <c r="Q34" i="3" s="1"/>
  <c r="S34" i="3" s="1"/>
  <c r="U34" i="3" s="1"/>
  <c r="AQ34" i="3" s="1"/>
  <c r="AU34" i="3" s="1"/>
  <c r="O35" i="3"/>
  <c r="O49" i="1"/>
  <c r="P112" i="1"/>
  <c r="Q112" i="1" s="1"/>
  <c r="S112" i="1" s="1"/>
  <c r="U112" i="1" s="1"/>
  <c r="AT112" i="1" s="1"/>
  <c r="AX112" i="1" s="1"/>
  <c r="AX125" i="30"/>
  <c r="BA125" i="30"/>
  <c r="N125" i="11"/>
  <c r="O125" i="11" s="1"/>
  <c r="P79" i="30"/>
  <c r="Q79" i="30" s="1"/>
  <c r="S79" i="30" s="1"/>
  <c r="U79" i="30" s="1"/>
  <c r="AQ79" i="30" s="1"/>
  <c r="AU79" i="30" s="1"/>
  <c r="O110" i="21"/>
  <c r="O127" i="28"/>
  <c r="P65" i="4"/>
  <c r="Q65" i="4" s="1"/>
  <c r="S65" i="4" s="1"/>
  <c r="U65" i="4" s="1"/>
  <c r="AQ65" i="4" s="1"/>
  <c r="AU65" i="4" s="1"/>
  <c r="N125" i="26"/>
  <c r="O125" i="26" s="1"/>
  <c r="O49" i="2"/>
  <c r="O35" i="4"/>
  <c r="P64" i="21"/>
  <c r="Q64" i="21" s="1"/>
  <c r="S64" i="21" s="1"/>
  <c r="U64" i="21" s="1"/>
  <c r="AQ64" i="21" s="1"/>
  <c r="AU64" i="21" s="1"/>
  <c r="O65" i="21"/>
  <c r="P79" i="22"/>
  <c r="Q79" i="22" s="1"/>
  <c r="S79" i="22" s="1"/>
  <c r="U79" i="22" s="1"/>
  <c r="AQ79" i="22" s="1"/>
  <c r="AU79" i="22" s="1"/>
  <c r="O80" i="22"/>
  <c r="P48" i="22"/>
  <c r="Q48" i="22" s="1"/>
  <c r="S48" i="22" s="1"/>
  <c r="U48" i="22" s="1"/>
  <c r="AQ48" i="22" s="1"/>
  <c r="AU48" i="22" s="1"/>
  <c r="O49" i="22"/>
  <c r="P64" i="27"/>
  <c r="Q64" i="27" s="1"/>
  <c r="S64" i="27" s="1"/>
  <c r="U64" i="27" s="1"/>
  <c r="AQ64" i="27" s="1"/>
  <c r="AU64" i="27" s="1"/>
  <c r="O65" i="27"/>
  <c r="P49" i="23"/>
  <c r="Q49" i="23" s="1"/>
  <c r="S49" i="23" s="1"/>
  <c r="U49" i="23" s="1"/>
  <c r="AQ49" i="23" s="1"/>
  <c r="AU49" i="23" s="1"/>
  <c r="O50" i="23"/>
  <c r="O81" i="12"/>
  <c r="O110" i="12"/>
  <c r="P143" i="6"/>
  <c r="Q143" i="6" s="1"/>
  <c r="S143" i="6" s="1"/>
  <c r="U143" i="6" s="1"/>
  <c r="AT143" i="6" s="1"/>
  <c r="AX143" i="6" s="1"/>
  <c r="O144" i="6"/>
  <c r="P80" i="13"/>
  <c r="Q80" i="13" s="1"/>
  <c r="S80" i="13" s="1"/>
  <c r="U80" i="13" s="1"/>
  <c r="AQ80" i="13" s="1"/>
  <c r="AU80" i="13" s="1"/>
  <c r="P78" i="20"/>
  <c r="Q78" i="20" s="1"/>
  <c r="S78" i="20" s="1"/>
  <c r="U78" i="20" s="1"/>
  <c r="AQ78" i="20" s="1"/>
  <c r="AU78" i="20" s="1"/>
  <c r="O113" i="2"/>
  <c r="O66" i="24"/>
  <c r="P79" i="3"/>
  <c r="Q79" i="3" s="1"/>
  <c r="S79" i="3" s="1"/>
  <c r="U79" i="3" s="1"/>
  <c r="AQ79" i="3" s="1"/>
  <c r="AU79" i="3" s="1"/>
  <c r="P140" i="13"/>
  <c r="Q140" i="13" s="1"/>
  <c r="S140" i="13" s="1"/>
  <c r="U140" i="13" s="1"/>
  <c r="AT140" i="13" s="1"/>
  <c r="AX140" i="13" s="1"/>
  <c r="O142" i="27"/>
  <c r="O50" i="27"/>
  <c r="O141" i="9"/>
  <c r="O111" i="25"/>
  <c r="O95" i="13"/>
  <c r="O79" i="11"/>
  <c r="P64" i="28"/>
  <c r="Q64" i="28" s="1"/>
  <c r="S64" i="28" s="1"/>
  <c r="U64" i="28" s="1"/>
  <c r="AQ64" i="28" s="1"/>
  <c r="AU64" i="28" s="1"/>
  <c r="P31" i="25"/>
  <c r="Q31" i="25" s="1"/>
  <c r="S31" i="25" s="1"/>
  <c r="U31" i="25" s="1"/>
  <c r="AQ31" i="25" s="1"/>
  <c r="AU31" i="25" s="1"/>
  <c r="O50" i="26"/>
  <c r="P78" i="5"/>
  <c r="Q78" i="5" s="1"/>
  <c r="S78" i="5" s="1"/>
  <c r="U78" i="5" s="1"/>
  <c r="AQ78" i="5" s="1"/>
  <c r="AU78" i="5" s="1"/>
  <c r="P95" i="8"/>
  <c r="Q95" i="8" s="1"/>
  <c r="S95" i="8" s="1"/>
  <c r="U95" i="8" s="1"/>
  <c r="AJ95" i="8" s="1"/>
  <c r="AN95" i="8" s="1"/>
  <c r="P126" i="3"/>
  <c r="Q126" i="3" s="1"/>
  <c r="S126" i="3" s="1"/>
  <c r="U126" i="3" s="1"/>
  <c r="AT126" i="3" s="1"/>
  <c r="O127" i="3"/>
  <c r="P50" i="28"/>
  <c r="Q50" i="28" s="1"/>
  <c r="S50" i="28" s="1"/>
  <c r="U50" i="28" s="1"/>
  <c r="AQ50" i="28" s="1"/>
  <c r="AU50" i="28" s="1"/>
  <c r="P64" i="17"/>
  <c r="Q64" i="17" s="1"/>
  <c r="S64" i="17" s="1"/>
  <c r="U64" i="17" s="1"/>
  <c r="AQ64" i="17" s="1"/>
  <c r="AU64" i="17" s="1"/>
  <c r="P32" i="29"/>
  <c r="Q32" i="29" s="1"/>
  <c r="S32" i="29" s="1"/>
  <c r="U32" i="29" s="1"/>
  <c r="AQ32" i="29" s="1"/>
  <c r="AU32" i="29" s="1"/>
  <c r="P94" i="11"/>
  <c r="Q94" i="11" s="1"/>
  <c r="S94" i="11" s="1"/>
  <c r="U94" i="11" s="1"/>
  <c r="AJ94" i="11" s="1"/>
  <c r="AN94" i="11" s="1"/>
  <c r="P127" i="2"/>
  <c r="Q127" i="2" s="1"/>
  <c r="S127" i="2" s="1"/>
  <c r="U127" i="2" s="1"/>
  <c r="AT127" i="2" s="1"/>
  <c r="O128" i="2"/>
  <c r="P125" i="7"/>
  <c r="Q125" i="7" s="1"/>
  <c r="S125" i="7" s="1"/>
  <c r="U125" i="7" s="1"/>
  <c r="AT125" i="7" s="1"/>
  <c r="P94" i="17"/>
  <c r="Q94" i="17" s="1"/>
  <c r="S94" i="17" s="1"/>
  <c r="U94" i="17" s="1"/>
  <c r="AJ94" i="17" s="1"/>
  <c r="AN94" i="17" s="1"/>
  <c r="P94" i="3"/>
  <c r="Q94" i="3" s="1"/>
  <c r="S94" i="3" s="1"/>
  <c r="U94" i="3" s="1"/>
  <c r="AJ94" i="3" s="1"/>
  <c r="AN94" i="3" s="1"/>
  <c r="O95" i="3"/>
  <c r="P50" i="29"/>
  <c r="Q50" i="29" s="1"/>
  <c r="S50" i="29" s="1"/>
  <c r="U50" i="29" s="1"/>
  <c r="AQ50" i="29" s="1"/>
  <c r="AU50" i="29" s="1"/>
  <c r="P126" i="23"/>
  <c r="Q126" i="23" s="1"/>
  <c r="S126" i="23" s="1"/>
  <c r="U126" i="23" s="1"/>
  <c r="AT126" i="23" s="1"/>
  <c r="BA125" i="3"/>
  <c r="AX125" i="3"/>
  <c r="BA126" i="28"/>
  <c r="AX126" i="28"/>
  <c r="P139" i="4"/>
  <c r="Q139" i="4" s="1"/>
  <c r="S139" i="4" s="1"/>
  <c r="U139" i="4" s="1"/>
  <c r="AT139" i="4" s="1"/>
  <c r="AX139" i="4" s="1"/>
  <c r="N140" i="4"/>
  <c r="O140" i="4"/>
  <c r="P94" i="12"/>
  <c r="Q94" i="12" s="1"/>
  <c r="S94" i="12" s="1"/>
  <c r="U94" i="12" s="1"/>
  <c r="AJ94" i="12" s="1"/>
  <c r="AN94" i="12" s="1"/>
  <c r="O95" i="12"/>
  <c r="P128" i="1"/>
  <c r="Q128" i="1" s="1"/>
  <c r="S128" i="1" s="1"/>
  <c r="U128" i="1" s="1"/>
  <c r="AT128" i="1" s="1"/>
  <c r="O129" i="1"/>
  <c r="P31" i="9"/>
  <c r="Q31" i="9" s="1"/>
  <c r="S31" i="9" s="1"/>
  <c r="U31" i="9" s="1"/>
  <c r="AQ31" i="9" s="1"/>
  <c r="AU31" i="9" s="1"/>
  <c r="O32" i="9"/>
  <c r="O49" i="25"/>
  <c r="P94" i="10"/>
  <c r="Q94" i="10" s="1"/>
  <c r="S94" i="10" s="1"/>
  <c r="U94" i="10" s="1"/>
  <c r="AJ94" i="10" s="1"/>
  <c r="AN94" i="10" s="1"/>
  <c r="O95" i="10"/>
  <c r="AX127" i="1"/>
  <c r="BA127" i="1"/>
  <c r="O65" i="15"/>
  <c r="O110" i="14"/>
  <c r="O81" i="2"/>
  <c r="P141" i="10"/>
  <c r="Q141" i="10" s="1"/>
  <c r="S141" i="10" s="1"/>
  <c r="U141" i="10" s="1"/>
  <c r="AT141" i="10" s="1"/>
  <c r="AX141" i="10" s="1"/>
  <c r="O142" i="22"/>
  <c r="O140" i="3"/>
  <c r="N36" i="30"/>
  <c r="O36" i="30" s="1"/>
  <c r="P35" i="30"/>
  <c r="Q35" i="30" s="1"/>
  <c r="S35" i="30" s="1"/>
  <c r="U35" i="30" s="1"/>
  <c r="AQ35" i="30" s="1"/>
  <c r="AU35" i="30" s="1"/>
  <c r="BA124" i="7"/>
  <c r="AX124" i="7"/>
  <c r="P51" i="21"/>
  <c r="Q51" i="21" s="1"/>
  <c r="S51" i="21" s="1"/>
  <c r="U51" i="21" s="1"/>
  <c r="AQ51" i="21" s="1"/>
  <c r="AU51" i="21" s="1"/>
  <c r="N52" i="21"/>
  <c r="O52" i="21" s="1"/>
  <c r="P94" i="31"/>
  <c r="Q94" i="31" s="1"/>
  <c r="S94" i="31" s="1"/>
  <c r="U94" i="31" s="1"/>
  <c r="AJ94" i="31" s="1"/>
  <c r="AN94" i="31" s="1"/>
  <c r="N109" i="30"/>
  <c r="O109" i="30" s="1"/>
  <c r="P79" i="31"/>
  <c r="Q79" i="31" s="1"/>
  <c r="S79" i="31" s="1"/>
  <c r="U79" i="31" s="1"/>
  <c r="AQ79" i="31" s="1"/>
  <c r="AU79" i="31" s="1"/>
  <c r="BA125" i="23"/>
  <c r="AX125" i="23"/>
  <c r="O141" i="20"/>
  <c r="P126" i="22"/>
  <c r="Q126" i="22" s="1"/>
  <c r="S126" i="22" s="1"/>
  <c r="U126" i="22" s="1"/>
  <c r="AT126" i="22" s="1"/>
  <c r="O127" i="22"/>
  <c r="P111" i="31"/>
  <c r="Q111" i="31" s="1"/>
  <c r="S111" i="31" s="1"/>
  <c r="U111" i="31" s="1"/>
  <c r="AT111" i="31" s="1"/>
  <c r="AX111" i="31" s="1"/>
  <c r="P125" i="14"/>
  <c r="Q125" i="14" s="1"/>
  <c r="S125" i="14" s="1"/>
  <c r="U125" i="14" s="1"/>
  <c r="AT125" i="14" s="1"/>
  <c r="P141" i="24"/>
  <c r="Q141" i="24" s="1"/>
  <c r="S141" i="24" s="1"/>
  <c r="U141" i="24" s="1"/>
  <c r="AT141" i="24" s="1"/>
  <c r="AX141" i="24" s="1"/>
  <c r="P50" i="4"/>
  <c r="Q50" i="4" s="1"/>
  <c r="S50" i="4" s="1"/>
  <c r="U50" i="4" s="1"/>
  <c r="AQ50" i="4" s="1"/>
  <c r="AU50" i="4" s="1"/>
  <c r="P32" i="15"/>
  <c r="Q32" i="15" s="1"/>
  <c r="S32" i="15" s="1"/>
  <c r="U32" i="15" s="1"/>
  <c r="AQ32" i="15" s="1"/>
  <c r="AU32" i="15" s="1"/>
  <c r="P111" i="19"/>
  <c r="Q111" i="19" s="1"/>
  <c r="S111" i="19" s="1"/>
  <c r="U111" i="19" s="1"/>
  <c r="AT111" i="19" s="1"/>
  <c r="AX111" i="19" s="1"/>
  <c r="O112" i="19"/>
  <c r="P125" i="17"/>
  <c r="Q125" i="17" s="1"/>
  <c r="S125" i="17" s="1"/>
  <c r="U125" i="17" s="1"/>
  <c r="AT125" i="17" s="1"/>
  <c r="O126" i="17"/>
  <c r="P94" i="2"/>
  <c r="Q94" i="2" s="1"/>
  <c r="S94" i="2" s="1"/>
  <c r="U94" i="2" s="1"/>
  <c r="AJ94" i="2" s="1"/>
  <c r="AN94" i="2" s="1"/>
  <c r="O33" i="21"/>
  <c r="O95" i="33"/>
  <c r="O48" i="14"/>
  <c r="O78" i="4"/>
  <c r="O34" i="6"/>
  <c r="O66" i="5"/>
  <c r="P110" i="18"/>
  <c r="Q110" i="18" s="1"/>
  <c r="S110" i="18" s="1"/>
  <c r="U110" i="18" s="1"/>
  <c r="AT110" i="18" s="1"/>
  <c r="AX110" i="18" s="1"/>
  <c r="O111" i="18"/>
  <c r="P141" i="7"/>
  <c r="Q141" i="7" s="1"/>
  <c r="S141" i="7" s="1"/>
  <c r="U141" i="7" s="1"/>
  <c r="AT141" i="7" s="1"/>
  <c r="AX141" i="7" s="1"/>
  <c r="O142" i="7"/>
  <c r="P48" i="12"/>
  <c r="Q48" i="12" s="1"/>
  <c r="S48" i="12" s="1"/>
  <c r="U48" i="12" s="1"/>
  <c r="AQ48" i="12" s="1"/>
  <c r="AU48" i="12" s="1"/>
  <c r="O34" i="28"/>
  <c r="O49" i="15"/>
  <c r="O32" i="22"/>
  <c r="P78" i="23"/>
  <c r="Q78" i="23" s="1"/>
  <c r="S78" i="23" s="1"/>
  <c r="U78" i="23" s="1"/>
  <c r="AQ78" i="23" s="1"/>
  <c r="AU78" i="23" s="1"/>
  <c r="O79" i="23"/>
  <c r="O80" i="33"/>
  <c r="BA125" i="22"/>
  <c r="AX125" i="22"/>
  <c r="O110" i="28"/>
  <c r="P94" i="21"/>
  <c r="Q94" i="21" s="1"/>
  <c r="S94" i="21" s="1"/>
  <c r="U94" i="21" s="1"/>
  <c r="AJ94" i="21" s="1"/>
  <c r="AN94" i="21" s="1"/>
  <c r="O95" i="21"/>
  <c r="P65" i="3"/>
  <c r="Q65" i="3" s="1"/>
  <c r="S65" i="3" s="1"/>
  <c r="U65" i="3" s="1"/>
  <c r="AQ65" i="3" s="1"/>
  <c r="AU65" i="3" s="1"/>
  <c r="O66" i="3"/>
  <c r="P110" i="11"/>
  <c r="Q110" i="11" s="1"/>
  <c r="S110" i="11" s="1"/>
  <c r="U110" i="11" s="1"/>
  <c r="AT110" i="11" s="1"/>
  <c r="AX110" i="11" s="1"/>
  <c r="O111" i="11"/>
  <c r="P33" i="33"/>
  <c r="Q33" i="33" s="1"/>
  <c r="S33" i="33" s="1"/>
  <c r="U33" i="33" s="1"/>
  <c r="AQ33" i="33" s="1"/>
  <c r="AU33" i="33" s="1"/>
  <c r="P48" i="19"/>
  <c r="Q48" i="19" s="1"/>
  <c r="S48" i="19" s="1"/>
  <c r="U48" i="19" s="1"/>
  <c r="AQ48" i="19" s="1"/>
  <c r="AU48" i="19" s="1"/>
  <c r="O49" i="19"/>
  <c r="P50" i="30"/>
  <c r="Q50" i="30" s="1"/>
  <c r="S50" i="30" s="1"/>
  <c r="U50" i="30" s="1"/>
  <c r="AQ50" i="30" s="1"/>
  <c r="AU50" i="30" s="1"/>
  <c r="O51" i="30"/>
  <c r="P80" i="21"/>
  <c r="Q80" i="21" s="1"/>
  <c r="S80" i="21" s="1"/>
  <c r="U80" i="21" s="1"/>
  <c r="AQ80" i="21" s="1"/>
  <c r="AU80" i="21" s="1"/>
  <c r="O81" i="21"/>
  <c r="P95" i="15"/>
  <c r="Q95" i="15" s="1"/>
  <c r="S95" i="15" s="1"/>
  <c r="U95" i="15" s="1"/>
  <c r="AJ95" i="15" s="1"/>
  <c r="AN95" i="15" s="1"/>
  <c r="O96" i="15"/>
  <c r="P95" i="16"/>
  <c r="Q95" i="16" s="1"/>
  <c r="S95" i="16" s="1"/>
  <c r="U95" i="16" s="1"/>
  <c r="AJ95" i="16" s="1"/>
  <c r="AN95" i="16" s="1"/>
  <c r="O96" i="16"/>
  <c r="P65" i="29"/>
  <c r="Q65" i="29" s="1"/>
  <c r="S65" i="29" s="1"/>
  <c r="U65" i="29" s="1"/>
  <c r="AQ65" i="29" s="1"/>
  <c r="AU65" i="29" s="1"/>
  <c r="O66" i="29"/>
  <c r="P66" i="23"/>
  <c r="Q66" i="23" s="1"/>
  <c r="S66" i="23" s="1"/>
  <c r="U66" i="23" s="1"/>
  <c r="AQ66" i="23" s="1"/>
  <c r="AU66" i="23" s="1"/>
  <c r="O67" i="23"/>
  <c r="P141" i="31"/>
  <c r="Q141" i="31" s="1"/>
  <c r="S141" i="31" s="1"/>
  <c r="U141" i="31" s="1"/>
  <c r="AT141" i="31" s="1"/>
  <c r="AX141" i="31" s="1"/>
  <c r="P67" i="7"/>
  <c r="Q67" i="7" s="1"/>
  <c r="S67" i="7" s="1"/>
  <c r="U67" i="7" s="1"/>
  <c r="AQ67" i="7" s="1"/>
  <c r="AU67" i="7" s="1"/>
  <c r="P110" i="4"/>
  <c r="Q110" i="4" s="1"/>
  <c r="S110" i="4" s="1"/>
  <c r="U110" i="4" s="1"/>
  <c r="AT110" i="4" s="1"/>
  <c r="AX110" i="4" s="1"/>
  <c r="AX124" i="11"/>
  <c r="BA124" i="11"/>
  <c r="P64" i="25"/>
  <c r="Q64" i="25" s="1"/>
  <c r="S64" i="25" s="1"/>
  <c r="U64" i="25" s="1"/>
  <c r="AQ64" i="25" s="1"/>
  <c r="AU64" i="25" s="1"/>
  <c r="P65" i="18"/>
  <c r="Q65" i="18" s="1"/>
  <c r="S65" i="18" s="1"/>
  <c r="U65" i="18" s="1"/>
  <c r="AQ65" i="18" s="1"/>
  <c r="AU65" i="18" s="1"/>
  <c r="O66" i="18"/>
  <c r="P110" i="6"/>
  <c r="Q110" i="6" s="1"/>
  <c r="S110" i="6" s="1"/>
  <c r="U110" i="6" s="1"/>
  <c r="AT110" i="6" s="1"/>
  <c r="AX110" i="6" s="1"/>
  <c r="P139" i="18"/>
  <c r="Q139" i="18" s="1"/>
  <c r="S139" i="18" s="1"/>
  <c r="U139" i="18" s="1"/>
  <c r="AT139" i="18" s="1"/>
  <c r="AX139" i="18" s="1"/>
  <c r="P50" i="31"/>
  <c r="Q50" i="31" s="1"/>
  <c r="S50" i="31" s="1"/>
  <c r="U50" i="31" s="1"/>
  <c r="AQ50" i="31" s="1"/>
  <c r="AU50" i="31" s="1"/>
  <c r="O51" i="31"/>
  <c r="O65" i="13"/>
  <c r="P139" i="26"/>
  <c r="Q139" i="26" s="1"/>
  <c r="S139" i="26" s="1"/>
  <c r="U139" i="26" s="1"/>
  <c r="AT139" i="26" s="1"/>
  <c r="AX139" i="26" s="1"/>
  <c r="O32" i="2"/>
  <c r="O140" i="23"/>
  <c r="O94" i="29"/>
  <c r="P67" i="6"/>
  <c r="Q67" i="6" s="1"/>
  <c r="S67" i="6" s="1"/>
  <c r="U67" i="6" s="1"/>
  <c r="AQ67" i="6" s="1"/>
  <c r="AU67" i="6" s="1"/>
  <c r="O34" i="20"/>
  <c r="O80" i="26"/>
  <c r="O65" i="8"/>
  <c r="O48" i="13"/>
  <c r="O110" i="7"/>
  <c r="N125" i="16"/>
  <c r="P124" i="16"/>
  <c r="Q124" i="16" s="1"/>
  <c r="S124" i="16" s="1"/>
  <c r="U124" i="16" s="1"/>
  <c r="AT124" i="16" s="1"/>
  <c r="O125" i="16"/>
  <c r="O81" i="27"/>
  <c r="O110" i="23"/>
  <c r="P78" i="25"/>
  <c r="Q78" i="25" s="1"/>
  <c r="S78" i="25" s="1"/>
  <c r="U78" i="25" s="1"/>
  <c r="AQ78" i="25" s="1"/>
  <c r="AU78" i="25" s="1"/>
  <c r="O79" i="25"/>
  <c r="P143" i="2"/>
  <c r="Q143" i="2" s="1"/>
  <c r="S143" i="2" s="1"/>
  <c r="U143" i="2" s="1"/>
  <c r="AT143" i="2" s="1"/>
  <c r="AX143" i="2" s="1"/>
  <c r="O144" i="2"/>
  <c r="P110" i="24"/>
  <c r="Q110" i="24" s="1"/>
  <c r="S110" i="24" s="1"/>
  <c r="U110" i="24" s="1"/>
  <c r="AT110" i="24" s="1"/>
  <c r="AX110" i="24" s="1"/>
  <c r="O111" i="24"/>
  <c r="P125" i="4"/>
  <c r="Q125" i="4" s="1"/>
  <c r="S125" i="4" s="1"/>
  <c r="U125" i="4" s="1"/>
  <c r="AT125" i="4" s="1"/>
  <c r="O126" i="4"/>
  <c r="P79" i="17"/>
  <c r="Q79" i="17" s="1"/>
  <c r="S79" i="17" s="1"/>
  <c r="U79" i="17" s="1"/>
  <c r="AQ79" i="17" s="1"/>
  <c r="AU79" i="17" s="1"/>
  <c r="P111" i="22"/>
  <c r="Q111" i="22" s="1"/>
  <c r="S111" i="22" s="1"/>
  <c r="U111" i="22" s="1"/>
  <c r="AT111" i="22" s="1"/>
  <c r="AX111" i="22" s="1"/>
  <c r="P139" i="17"/>
  <c r="Q139" i="17" s="1"/>
  <c r="S139" i="17" s="1"/>
  <c r="U139" i="17" s="1"/>
  <c r="AT139" i="17" s="1"/>
  <c r="AX139" i="17" s="1"/>
  <c r="P94" i="20"/>
  <c r="Q94" i="20" s="1"/>
  <c r="S94" i="20" s="1"/>
  <c r="U94" i="20" s="1"/>
  <c r="AJ94" i="20" s="1"/>
  <c r="AN94" i="20" s="1"/>
  <c r="P95" i="22"/>
  <c r="Q95" i="22" s="1"/>
  <c r="S95" i="22" s="1"/>
  <c r="U95" i="22" s="1"/>
  <c r="AJ95" i="22" s="1"/>
  <c r="AN95" i="22" s="1"/>
  <c r="O96" i="22"/>
  <c r="P81" i="9"/>
  <c r="Q81" i="9" s="1"/>
  <c r="S81" i="9" s="1"/>
  <c r="U81" i="9" s="1"/>
  <c r="AQ81" i="9" s="1"/>
  <c r="AU81" i="9" s="1"/>
  <c r="P31" i="26"/>
  <c r="Q31" i="26" s="1"/>
  <c r="S31" i="26" s="1"/>
  <c r="U31" i="26" s="1"/>
  <c r="AQ31" i="26" s="1"/>
  <c r="AU31" i="26" s="1"/>
  <c r="P51" i="10"/>
  <c r="Q51" i="10" s="1"/>
  <c r="S51" i="10" s="1"/>
  <c r="U51" i="10" s="1"/>
  <c r="AQ51" i="10" s="1"/>
  <c r="AU51" i="10" s="1"/>
  <c r="N52" i="10"/>
  <c r="O52" i="10" s="1"/>
  <c r="P50" i="33"/>
  <c r="Q50" i="33" s="1"/>
  <c r="S50" i="33" s="1"/>
  <c r="U50" i="33" s="1"/>
  <c r="AQ50" i="33" s="1"/>
  <c r="AU50" i="33" s="1"/>
  <c r="N36" i="14"/>
  <c r="P35" i="14"/>
  <c r="Q35" i="14" s="1"/>
  <c r="S35" i="14" s="1"/>
  <c r="U35" i="14" s="1"/>
  <c r="AQ35" i="14" s="1"/>
  <c r="AU35" i="14" s="1"/>
  <c r="O36" i="14"/>
  <c r="O111" i="26"/>
  <c r="P48" i="24"/>
  <c r="Q48" i="24" s="1"/>
  <c r="S48" i="24" s="1"/>
  <c r="U48" i="24" s="1"/>
  <c r="AQ48" i="24" s="1"/>
  <c r="AU48" i="24" s="1"/>
  <c r="O49" i="24"/>
  <c r="P96" i="25"/>
  <c r="Q96" i="25" s="1"/>
  <c r="S96" i="25" s="1"/>
  <c r="U96" i="25" s="1"/>
  <c r="AJ96" i="25" s="1"/>
  <c r="AN96" i="25" s="1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95" i="27"/>
  <c r="Q95" i="27" s="1"/>
  <c r="S95" i="27" s="1"/>
  <c r="U95" i="27" s="1"/>
  <c r="AJ95" i="27" s="1"/>
  <c r="AN95" i="27" s="1"/>
  <c r="P33" i="5"/>
  <c r="Q33" i="5" s="1"/>
  <c r="S33" i="5" s="1"/>
  <c r="U33" i="5" s="1"/>
  <c r="AQ33" i="5" s="1"/>
  <c r="AU33" i="5" s="1"/>
  <c r="P141" i="30"/>
  <c r="Q141" i="30" s="1"/>
  <c r="S141" i="30" s="1"/>
  <c r="U141" i="30" s="1"/>
  <c r="AT141" i="30" s="1"/>
  <c r="AX141" i="30" s="1"/>
  <c r="P64" i="10"/>
  <c r="Q64" i="10" s="1"/>
  <c r="S64" i="10" s="1"/>
  <c r="U64" i="10" s="1"/>
  <c r="AQ64" i="10" s="1"/>
  <c r="AU64" i="10" s="1"/>
  <c r="P33" i="13"/>
  <c r="Q33" i="13" s="1"/>
  <c r="S33" i="13" s="1"/>
  <c r="U33" i="13" s="1"/>
  <c r="AQ33" i="13" s="1"/>
  <c r="AU33" i="13" s="1"/>
  <c r="O79" i="16"/>
  <c r="O127" i="15"/>
  <c r="O95" i="19"/>
  <c r="P127" i="12"/>
  <c r="Q127" i="12" s="1"/>
  <c r="S127" i="12" s="1"/>
  <c r="U127" i="12" s="1"/>
  <c r="AT127" i="12" s="1"/>
  <c r="O128" i="12"/>
  <c r="P67" i="31"/>
  <c r="Q67" i="31" s="1"/>
  <c r="S67" i="31" s="1"/>
  <c r="U67" i="31" s="1"/>
  <c r="AQ67" i="31" s="1"/>
  <c r="AU67" i="31" s="1"/>
  <c r="N140" i="23"/>
  <c r="P35" i="31"/>
  <c r="Q35" i="31" s="1"/>
  <c r="S35" i="31" s="1"/>
  <c r="U35" i="31" s="1"/>
  <c r="AQ35" i="31" s="1"/>
  <c r="AU35" i="31" s="1"/>
  <c r="P81" i="1"/>
  <c r="Q81" i="1" s="1"/>
  <c r="S81" i="1" s="1"/>
  <c r="U81" i="1" s="1"/>
  <c r="AQ81" i="1" s="1"/>
  <c r="AU81" i="1" s="1"/>
  <c r="O82" i="1"/>
  <c r="P109" i="16"/>
  <c r="Q109" i="16" s="1"/>
  <c r="S109" i="16" s="1"/>
  <c r="U109" i="16" s="1"/>
  <c r="AT109" i="16" s="1"/>
  <c r="AX109" i="16" s="1"/>
  <c r="O110" i="16"/>
  <c r="P111" i="29"/>
  <c r="Q111" i="29" s="1"/>
  <c r="S111" i="29" s="1"/>
  <c r="U111" i="29" s="1"/>
  <c r="AT111" i="29" s="1"/>
  <c r="AX111" i="29" s="1"/>
  <c r="O112" i="29"/>
  <c r="P80" i="24"/>
  <c r="Q80" i="24" s="1"/>
  <c r="S80" i="24" s="1"/>
  <c r="U80" i="24" s="1"/>
  <c r="AQ80" i="24" s="1"/>
  <c r="AU80" i="24" s="1"/>
  <c r="P80" i="28"/>
  <c r="Q80" i="28" s="1"/>
  <c r="S80" i="28" s="1"/>
  <c r="U80" i="28" s="1"/>
  <c r="AQ80" i="28" s="1"/>
  <c r="AU80" i="28" s="1"/>
  <c r="O33" i="11"/>
  <c r="P65" i="33"/>
  <c r="Q65" i="33" s="1"/>
  <c r="S65" i="33" s="1"/>
  <c r="U65" i="33" s="1"/>
  <c r="AQ65" i="33" s="1"/>
  <c r="AU65" i="33" s="1"/>
  <c r="P112" i="33"/>
  <c r="Q112" i="33" s="1"/>
  <c r="S112" i="33" s="1"/>
  <c r="U112" i="33" s="1"/>
  <c r="AT112" i="33" s="1"/>
  <c r="AX112" i="33" s="1"/>
  <c r="P32" i="17"/>
  <c r="Q32" i="17" s="1"/>
  <c r="S32" i="17" s="1"/>
  <c r="U32" i="17" s="1"/>
  <c r="AQ32" i="17" s="1"/>
  <c r="AU32" i="17" s="1"/>
  <c r="P94" i="14"/>
  <c r="Q94" i="14" s="1"/>
  <c r="S94" i="14" s="1"/>
  <c r="U94" i="14" s="1"/>
  <c r="AJ94" i="14" s="1"/>
  <c r="AN94" i="14" s="1"/>
  <c r="O95" i="14"/>
  <c r="P141" i="19"/>
  <c r="Q141" i="19" s="1"/>
  <c r="S141" i="19" s="1"/>
  <c r="U141" i="19" s="1"/>
  <c r="AT141" i="19" s="1"/>
  <c r="AX141" i="19" s="1"/>
  <c r="O142" i="19"/>
  <c r="P126" i="30"/>
  <c r="Q126" i="30" s="1"/>
  <c r="S126" i="30" s="1"/>
  <c r="U126" i="30" s="1"/>
  <c r="AT126" i="30" s="1"/>
  <c r="P95" i="7"/>
  <c r="Q95" i="7" s="1"/>
  <c r="S95" i="7" s="1"/>
  <c r="U95" i="7" s="1"/>
  <c r="AJ95" i="7" s="1"/>
  <c r="AN95" i="7" s="1"/>
  <c r="AX124" i="26"/>
  <c r="BA124" i="26"/>
  <c r="P33" i="7"/>
  <c r="Q33" i="7" s="1"/>
  <c r="S33" i="7" s="1"/>
  <c r="U33" i="7" s="1"/>
  <c r="AQ33" i="7" s="1"/>
  <c r="AU33" i="7" s="1"/>
  <c r="O34" i="7"/>
  <c r="P125" i="18"/>
  <c r="Q125" i="18" s="1"/>
  <c r="S125" i="18" s="1"/>
  <c r="U125" i="18" s="1"/>
  <c r="AT125" i="18" s="1"/>
  <c r="O126" i="18"/>
  <c r="P140" i="15"/>
  <c r="Q140" i="15" s="1"/>
  <c r="S140" i="15" s="1"/>
  <c r="U140" i="15" s="1"/>
  <c r="AT140" i="15" s="1"/>
  <c r="AX140" i="15" s="1"/>
  <c r="O141" i="15"/>
  <c r="O66" i="30"/>
  <c r="AX126" i="15"/>
  <c r="BA126" i="15"/>
  <c r="N36" i="16"/>
  <c r="O36" i="16" s="1"/>
  <c r="BA126" i="12"/>
  <c r="AX126" i="12"/>
  <c r="O95" i="5"/>
  <c r="O48" i="9"/>
  <c r="O32" i="19"/>
  <c r="P49" i="17"/>
  <c r="Q49" i="17" s="1"/>
  <c r="S49" i="17" s="1"/>
  <c r="U49" i="17" s="1"/>
  <c r="AQ49" i="17" s="1"/>
  <c r="AU49" i="17" s="1"/>
  <c r="P32" i="10"/>
  <c r="Q32" i="10" s="1"/>
  <c r="S32" i="10" s="1"/>
  <c r="U32" i="10" s="1"/>
  <c r="AQ32" i="10" s="1"/>
  <c r="AU32" i="10" s="1"/>
  <c r="O127" i="6"/>
  <c r="O67" i="12"/>
  <c r="P33" i="23"/>
  <c r="Q33" i="23" s="1"/>
  <c r="S33" i="23" s="1"/>
  <c r="U33" i="23" s="1"/>
  <c r="AQ33" i="23" s="1"/>
  <c r="AU33" i="23" s="1"/>
  <c r="O48" i="11"/>
  <c r="P112" i="8"/>
  <c r="Q112" i="8" s="1"/>
  <c r="S112" i="8" s="1"/>
  <c r="U112" i="8" s="1"/>
  <c r="AT112" i="8" s="1"/>
  <c r="AX112" i="8" s="1"/>
  <c r="O113" i="8"/>
  <c r="O34" i="12"/>
  <c r="O126" i="8"/>
  <c r="O94" i="4"/>
  <c r="P68" i="34" l="1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P142" i="34"/>
  <c r="Q142" i="34" s="1"/>
  <c r="S142" i="34" s="1"/>
  <c r="U142" i="34" s="1"/>
  <c r="AT142" i="34" s="1"/>
  <c r="AX142" i="34" s="1"/>
  <c r="O143" i="34"/>
  <c r="P112" i="34"/>
  <c r="Q112" i="34" s="1"/>
  <c r="S112" i="34" s="1"/>
  <c r="U112" i="34" s="1"/>
  <c r="AT112" i="34" s="1"/>
  <c r="AX112" i="34" s="1"/>
  <c r="O113" i="34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97" i="34"/>
  <c r="Q97" i="34" s="1"/>
  <c r="S97" i="34" s="1"/>
  <c r="U97" i="34" s="1"/>
  <c r="AJ97" i="34" s="1"/>
  <c r="AN97" i="34" s="1"/>
  <c r="O98" i="34"/>
  <c r="P82" i="34"/>
  <c r="Q82" i="34" s="1"/>
  <c r="S82" i="34" s="1"/>
  <c r="U82" i="34" s="1"/>
  <c r="AQ82" i="34" s="1"/>
  <c r="AU82" i="34" s="1"/>
  <c r="N83" i="34"/>
  <c r="O83" i="34"/>
  <c r="P128" i="34"/>
  <c r="Q128" i="34" s="1"/>
  <c r="S128" i="34" s="1"/>
  <c r="U128" i="34" s="1"/>
  <c r="AT128" i="34" s="1"/>
  <c r="AX127" i="34"/>
  <c r="BA127" i="34"/>
  <c r="P52" i="34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109" i="30"/>
  <c r="Q109" i="30" s="1"/>
  <c r="S109" i="30" s="1"/>
  <c r="U109" i="30" s="1"/>
  <c r="AT109" i="30" s="1"/>
  <c r="AX109" i="30" s="1"/>
  <c r="O110" i="30"/>
  <c r="P125" i="19"/>
  <c r="Q125" i="19" s="1"/>
  <c r="S125" i="19" s="1"/>
  <c r="U125" i="19" s="1"/>
  <c r="AT125" i="19" s="1"/>
  <c r="O126" i="19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P125" i="11"/>
  <c r="Q125" i="11" s="1"/>
  <c r="S125" i="11" s="1"/>
  <c r="U125" i="11" s="1"/>
  <c r="AT125" i="11" s="1"/>
  <c r="O126" i="11"/>
  <c r="P111" i="24"/>
  <c r="Q111" i="24" s="1"/>
  <c r="S111" i="24" s="1"/>
  <c r="U111" i="24" s="1"/>
  <c r="AT111" i="24" s="1"/>
  <c r="AX111" i="24" s="1"/>
  <c r="O112" i="24"/>
  <c r="P126" i="8"/>
  <c r="Q126" i="8" s="1"/>
  <c r="S126" i="8" s="1"/>
  <c r="U126" i="8" s="1"/>
  <c r="AT126" i="8" s="1"/>
  <c r="O127" i="8"/>
  <c r="P48" i="9"/>
  <c r="Q48" i="9" s="1"/>
  <c r="S48" i="9" s="1"/>
  <c r="U48" i="9" s="1"/>
  <c r="AQ48" i="9" s="1"/>
  <c r="AU48" i="9" s="1"/>
  <c r="O49" i="9"/>
  <c r="O96" i="7"/>
  <c r="O81" i="28"/>
  <c r="O32" i="26"/>
  <c r="O80" i="17"/>
  <c r="P48" i="13"/>
  <c r="Q48" i="13" s="1"/>
  <c r="S48" i="13" s="1"/>
  <c r="U48" i="13" s="1"/>
  <c r="AQ48" i="13" s="1"/>
  <c r="AU48" i="13" s="1"/>
  <c r="O49" i="13"/>
  <c r="O142" i="31"/>
  <c r="O34" i="33"/>
  <c r="P49" i="15"/>
  <c r="Q49" i="15" s="1"/>
  <c r="S49" i="15" s="1"/>
  <c r="U49" i="15" s="1"/>
  <c r="AQ49" i="15" s="1"/>
  <c r="AU49" i="15" s="1"/>
  <c r="O50" i="15"/>
  <c r="O95" i="2"/>
  <c r="O112" i="31"/>
  <c r="P95" i="10"/>
  <c r="Q95" i="10" s="1"/>
  <c r="S95" i="10" s="1"/>
  <c r="U95" i="10" s="1"/>
  <c r="AJ95" i="10" s="1"/>
  <c r="AN95" i="10" s="1"/>
  <c r="O96" i="10"/>
  <c r="N36" i="4"/>
  <c r="P35" i="4"/>
  <c r="Q35" i="4" s="1"/>
  <c r="S35" i="4" s="1"/>
  <c r="U35" i="4" s="1"/>
  <c r="AQ35" i="4" s="1"/>
  <c r="AU35" i="4" s="1"/>
  <c r="P35" i="3"/>
  <c r="Q35" i="3" s="1"/>
  <c r="S35" i="3" s="1"/>
  <c r="U35" i="3" s="1"/>
  <c r="AQ35" i="3" s="1"/>
  <c r="AU35" i="3" s="1"/>
  <c r="P66" i="22"/>
  <c r="Q66" i="22" s="1"/>
  <c r="S66" i="22" s="1"/>
  <c r="U66" i="22" s="1"/>
  <c r="AQ66" i="22" s="1"/>
  <c r="AU66" i="22" s="1"/>
  <c r="P79" i="14"/>
  <c r="Q79" i="14" s="1"/>
  <c r="S79" i="14" s="1"/>
  <c r="U79" i="14" s="1"/>
  <c r="AQ79" i="14" s="1"/>
  <c r="AU79" i="14" s="1"/>
  <c r="P141" i="12"/>
  <c r="Q141" i="12" s="1"/>
  <c r="S141" i="12" s="1"/>
  <c r="U141" i="12" s="1"/>
  <c r="AT141" i="12" s="1"/>
  <c r="AX141" i="12" s="1"/>
  <c r="O142" i="12"/>
  <c r="P66" i="29"/>
  <c r="Q66" i="29" s="1"/>
  <c r="S66" i="29" s="1"/>
  <c r="U66" i="29" s="1"/>
  <c r="AQ66" i="29" s="1"/>
  <c r="AU66" i="29" s="1"/>
  <c r="P141" i="20"/>
  <c r="Q141" i="20" s="1"/>
  <c r="S141" i="20" s="1"/>
  <c r="U141" i="20" s="1"/>
  <c r="AT141" i="20" s="1"/>
  <c r="AX141" i="20" s="1"/>
  <c r="O142" i="20"/>
  <c r="P110" i="3"/>
  <c r="Q110" i="3" s="1"/>
  <c r="S110" i="3" s="1"/>
  <c r="U110" i="3" s="1"/>
  <c r="AT110" i="3" s="1"/>
  <c r="AX110" i="3" s="1"/>
  <c r="P95" i="5"/>
  <c r="Q95" i="5" s="1"/>
  <c r="S95" i="5" s="1"/>
  <c r="U95" i="5" s="1"/>
  <c r="AJ95" i="5" s="1"/>
  <c r="AN95" i="5" s="1"/>
  <c r="O96" i="5"/>
  <c r="P128" i="12"/>
  <c r="Q128" i="12" s="1"/>
  <c r="S128" i="12" s="1"/>
  <c r="U128" i="12" s="1"/>
  <c r="AT128" i="12" s="1"/>
  <c r="P65" i="8"/>
  <c r="Q65" i="8" s="1"/>
  <c r="S65" i="8" s="1"/>
  <c r="U65" i="8" s="1"/>
  <c r="AQ65" i="8" s="1"/>
  <c r="AU65" i="8" s="1"/>
  <c r="P34" i="28"/>
  <c r="Q34" i="28" s="1"/>
  <c r="S34" i="28" s="1"/>
  <c r="U34" i="28" s="1"/>
  <c r="AQ34" i="28" s="1"/>
  <c r="AU34" i="28" s="1"/>
  <c r="O35" i="28"/>
  <c r="O127" i="23"/>
  <c r="O65" i="17"/>
  <c r="P79" i="11"/>
  <c r="Q79" i="11" s="1"/>
  <c r="S79" i="11" s="1"/>
  <c r="U79" i="11" s="1"/>
  <c r="AQ79" i="11" s="1"/>
  <c r="AU79" i="11" s="1"/>
  <c r="P144" i="6"/>
  <c r="Q144" i="6" s="1"/>
  <c r="S144" i="6" s="1"/>
  <c r="U144" i="6" s="1"/>
  <c r="AT144" i="6" s="1"/>
  <c r="AX144" i="6" s="1"/>
  <c r="P49" i="2"/>
  <c r="Q49" i="2" s="1"/>
  <c r="S49" i="2" s="1"/>
  <c r="U49" i="2" s="1"/>
  <c r="AQ49" i="2" s="1"/>
  <c r="AU49" i="2" s="1"/>
  <c r="O50" i="2"/>
  <c r="O51" i="6"/>
  <c r="O95" i="28"/>
  <c r="P96" i="26"/>
  <c r="Q96" i="26" s="1"/>
  <c r="S96" i="26" s="1"/>
  <c r="U96" i="26" s="1"/>
  <c r="AJ96" i="26" s="1"/>
  <c r="AN96" i="26" s="1"/>
  <c r="P65" i="14"/>
  <c r="Q65" i="14" s="1"/>
  <c r="S65" i="14" s="1"/>
  <c r="U65" i="14" s="1"/>
  <c r="AQ65" i="14" s="1"/>
  <c r="AU65" i="14" s="1"/>
  <c r="P126" i="20"/>
  <c r="Q126" i="20" s="1"/>
  <c r="S126" i="20" s="1"/>
  <c r="U126" i="20" s="1"/>
  <c r="AT126" i="20" s="1"/>
  <c r="O127" i="20"/>
  <c r="P34" i="12"/>
  <c r="Q34" i="12" s="1"/>
  <c r="S34" i="12" s="1"/>
  <c r="U34" i="12" s="1"/>
  <c r="AQ34" i="12" s="1"/>
  <c r="AU34" i="12" s="1"/>
  <c r="O127" i="30"/>
  <c r="O81" i="24"/>
  <c r="BA127" i="12"/>
  <c r="AX127" i="12"/>
  <c r="O82" i="9"/>
  <c r="P126" i="4"/>
  <c r="Q126" i="4" s="1"/>
  <c r="S126" i="4" s="1"/>
  <c r="U126" i="4" s="1"/>
  <c r="AT126" i="4" s="1"/>
  <c r="O127" i="4"/>
  <c r="P80" i="26"/>
  <c r="Q80" i="26" s="1"/>
  <c r="S80" i="26" s="1"/>
  <c r="U80" i="26" s="1"/>
  <c r="AQ80" i="26" s="1"/>
  <c r="AU80" i="26" s="1"/>
  <c r="O81" i="26"/>
  <c r="N140" i="18"/>
  <c r="O140" i="18" s="1"/>
  <c r="N68" i="23"/>
  <c r="O68" i="23" s="1"/>
  <c r="P67" i="23"/>
  <c r="Q67" i="23" s="1"/>
  <c r="S67" i="23" s="1"/>
  <c r="U67" i="23" s="1"/>
  <c r="AQ67" i="23" s="1"/>
  <c r="AU67" i="23" s="1"/>
  <c r="P111" i="11"/>
  <c r="Q111" i="11" s="1"/>
  <c r="S111" i="11" s="1"/>
  <c r="U111" i="11" s="1"/>
  <c r="AT111" i="11" s="1"/>
  <c r="AX111" i="11" s="1"/>
  <c r="O112" i="11"/>
  <c r="P126" i="17"/>
  <c r="Q126" i="17" s="1"/>
  <c r="S126" i="17" s="1"/>
  <c r="U126" i="17" s="1"/>
  <c r="AT126" i="17" s="1"/>
  <c r="O127" i="17"/>
  <c r="P127" i="22"/>
  <c r="Q127" i="22" s="1"/>
  <c r="S127" i="22" s="1"/>
  <c r="U127" i="22" s="1"/>
  <c r="AT127" i="22" s="1"/>
  <c r="O128" i="22"/>
  <c r="P49" i="25"/>
  <c r="Q49" i="25" s="1"/>
  <c r="S49" i="25" s="1"/>
  <c r="U49" i="25" s="1"/>
  <c r="AQ49" i="25" s="1"/>
  <c r="AU49" i="25" s="1"/>
  <c r="O50" i="25"/>
  <c r="AX126" i="23"/>
  <c r="BA126" i="23"/>
  <c r="P95" i="13"/>
  <c r="Q95" i="13" s="1"/>
  <c r="S95" i="13" s="1"/>
  <c r="U95" i="13" s="1"/>
  <c r="AJ95" i="13" s="1"/>
  <c r="AN95" i="13" s="1"/>
  <c r="O96" i="13"/>
  <c r="P125" i="26"/>
  <c r="Q125" i="26" s="1"/>
  <c r="S125" i="26" s="1"/>
  <c r="U125" i="26" s="1"/>
  <c r="AT125" i="26" s="1"/>
  <c r="O126" i="26"/>
  <c r="P80" i="6"/>
  <c r="Q80" i="6" s="1"/>
  <c r="S80" i="6" s="1"/>
  <c r="U80" i="6" s="1"/>
  <c r="AQ80" i="6" s="1"/>
  <c r="AU80" i="6" s="1"/>
  <c r="O81" i="6"/>
  <c r="P142" i="8"/>
  <c r="Q142" i="8" s="1"/>
  <c r="S142" i="8" s="1"/>
  <c r="U142" i="8" s="1"/>
  <c r="AT142" i="8" s="1"/>
  <c r="AX142" i="8" s="1"/>
  <c r="O143" i="8"/>
  <c r="P141" i="5"/>
  <c r="Q141" i="5" s="1"/>
  <c r="S141" i="5" s="1"/>
  <c r="U141" i="5" s="1"/>
  <c r="AT141" i="5" s="1"/>
  <c r="AX141" i="5" s="1"/>
  <c r="O142" i="5"/>
  <c r="P79" i="7"/>
  <c r="Q79" i="7" s="1"/>
  <c r="S79" i="7" s="1"/>
  <c r="U79" i="7" s="1"/>
  <c r="AQ79" i="7" s="1"/>
  <c r="AU79" i="7" s="1"/>
  <c r="O80" i="7"/>
  <c r="AX125" i="20"/>
  <c r="BA125" i="20"/>
  <c r="AX126" i="30"/>
  <c r="BA126" i="30"/>
  <c r="P95" i="19"/>
  <c r="Q95" i="19" s="1"/>
  <c r="S95" i="19" s="1"/>
  <c r="U95" i="19" s="1"/>
  <c r="AJ95" i="19" s="1"/>
  <c r="AN95" i="19" s="1"/>
  <c r="O97" i="25"/>
  <c r="AX125" i="4"/>
  <c r="BA125" i="4"/>
  <c r="P34" i="20"/>
  <c r="Q34" i="20" s="1"/>
  <c r="S34" i="20" s="1"/>
  <c r="U34" i="20" s="1"/>
  <c r="AQ34" i="20" s="1"/>
  <c r="AU34" i="20" s="1"/>
  <c r="O35" i="20"/>
  <c r="O111" i="6"/>
  <c r="O49" i="12"/>
  <c r="BA125" i="17"/>
  <c r="AX125" i="17"/>
  <c r="BA126" i="22"/>
  <c r="AX126" i="22"/>
  <c r="O51" i="29"/>
  <c r="O51" i="28"/>
  <c r="P111" i="25"/>
  <c r="Q111" i="25" s="1"/>
  <c r="S111" i="25" s="1"/>
  <c r="U111" i="25" s="1"/>
  <c r="AT111" i="25" s="1"/>
  <c r="AX111" i="25" s="1"/>
  <c r="O66" i="4"/>
  <c r="P78" i="15"/>
  <c r="Q78" i="15" s="1"/>
  <c r="S78" i="15" s="1"/>
  <c r="U78" i="15" s="1"/>
  <c r="AQ78" i="15" s="1"/>
  <c r="AU78" i="15" s="1"/>
  <c r="O79" i="15"/>
  <c r="O141" i="14"/>
  <c r="O81" i="10"/>
  <c r="O111" i="10"/>
  <c r="P110" i="20"/>
  <c r="Q110" i="20" s="1"/>
  <c r="S110" i="20" s="1"/>
  <c r="U110" i="20" s="1"/>
  <c r="AT110" i="20" s="1"/>
  <c r="AX110" i="20" s="1"/>
  <c r="O95" i="18"/>
  <c r="O141" i="16"/>
  <c r="P81" i="12"/>
  <c r="Q81" i="12" s="1"/>
  <c r="S81" i="12" s="1"/>
  <c r="U81" i="12" s="1"/>
  <c r="AQ81" i="12" s="1"/>
  <c r="AU81" i="12" s="1"/>
  <c r="P110" i="16"/>
  <c r="Q110" i="16" s="1"/>
  <c r="S110" i="16" s="1"/>
  <c r="U110" i="16" s="1"/>
  <c r="AT110" i="16" s="1"/>
  <c r="AX110" i="16" s="1"/>
  <c r="O111" i="16"/>
  <c r="P144" i="2"/>
  <c r="Q144" i="2" s="1"/>
  <c r="S144" i="2" s="1"/>
  <c r="U144" i="2" s="1"/>
  <c r="AT144" i="2" s="1"/>
  <c r="AX144" i="2" s="1"/>
  <c r="N68" i="6"/>
  <c r="O68" i="6" s="1"/>
  <c r="P96" i="16"/>
  <c r="Q96" i="16" s="1"/>
  <c r="S96" i="16" s="1"/>
  <c r="U96" i="16" s="1"/>
  <c r="AJ96" i="16" s="1"/>
  <c r="AN96" i="16" s="1"/>
  <c r="O97" i="16"/>
  <c r="P95" i="21"/>
  <c r="Q95" i="21" s="1"/>
  <c r="S95" i="21" s="1"/>
  <c r="U95" i="21" s="1"/>
  <c r="AJ95" i="21" s="1"/>
  <c r="AN95" i="21" s="1"/>
  <c r="O96" i="21"/>
  <c r="P142" i="7"/>
  <c r="Q142" i="7" s="1"/>
  <c r="S142" i="7" s="1"/>
  <c r="U142" i="7" s="1"/>
  <c r="AT142" i="7" s="1"/>
  <c r="AX142" i="7" s="1"/>
  <c r="O143" i="7"/>
  <c r="P142" i="22"/>
  <c r="Q142" i="22" s="1"/>
  <c r="S142" i="22" s="1"/>
  <c r="U142" i="22" s="1"/>
  <c r="AT142" i="22" s="1"/>
  <c r="AX142" i="22" s="1"/>
  <c r="O143" i="22"/>
  <c r="P129" i="1"/>
  <c r="Q129" i="1" s="1"/>
  <c r="S129" i="1" s="1"/>
  <c r="U129" i="1" s="1"/>
  <c r="AT129" i="1" s="1"/>
  <c r="O130" i="1"/>
  <c r="BA126" i="3"/>
  <c r="AX126" i="3"/>
  <c r="P142" i="27"/>
  <c r="Q142" i="27" s="1"/>
  <c r="S142" i="27" s="1"/>
  <c r="U142" i="27" s="1"/>
  <c r="AT142" i="27" s="1"/>
  <c r="AX142" i="27" s="1"/>
  <c r="O143" i="27"/>
  <c r="P50" i="23"/>
  <c r="Q50" i="23" s="1"/>
  <c r="S50" i="23" s="1"/>
  <c r="U50" i="23" s="1"/>
  <c r="AQ50" i="23" s="1"/>
  <c r="AU50" i="23" s="1"/>
  <c r="O51" i="23"/>
  <c r="P110" i="21"/>
  <c r="Q110" i="21" s="1"/>
  <c r="S110" i="21" s="1"/>
  <c r="U110" i="21" s="1"/>
  <c r="AT110" i="21" s="1"/>
  <c r="AX110" i="21" s="1"/>
  <c r="O111" i="21"/>
  <c r="P142" i="29"/>
  <c r="Q142" i="29" s="1"/>
  <c r="S142" i="29" s="1"/>
  <c r="U142" i="29" s="1"/>
  <c r="AT142" i="29" s="1"/>
  <c r="AX142" i="29" s="1"/>
  <c r="O143" i="29"/>
  <c r="AX126" i="29"/>
  <c r="BA126" i="29"/>
  <c r="P95" i="24"/>
  <c r="Q95" i="24" s="1"/>
  <c r="S95" i="24" s="1"/>
  <c r="U95" i="24" s="1"/>
  <c r="AJ95" i="24" s="1"/>
  <c r="AN95" i="24" s="1"/>
  <c r="O96" i="24"/>
  <c r="BA126" i="9"/>
  <c r="AX126" i="9"/>
  <c r="P127" i="15"/>
  <c r="Q127" i="15" s="1"/>
  <c r="S127" i="15" s="1"/>
  <c r="U127" i="15" s="1"/>
  <c r="AT127" i="15" s="1"/>
  <c r="O128" i="15"/>
  <c r="P66" i="18"/>
  <c r="Q66" i="18" s="1"/>
  <c r="S66" i="18" s="1"/>
  <c r="U66" i="18" s="1"/>
  <c r="AQ66" i="18" s="1"/>
  <c r="AU66" i="18" s="1"/>
  <c r="O67" i="18"/>
  <c r="P50" i="27"/>
  <c r="Q50" i="27" s="1"/>
  <c r="S50" i="27" s="1"/>
  <c r="U50" i="27" s="1"/>
  <c r="AQ50" i="27" s="1"/>
  <c r="AU50" i="27" s="1"/>
  <c r="O51" i="27"/>
  <c r="P127" i="29"/>
  <c r="Q127" i="29" s="1"/>
  <c r="S127" i="29" s="1"/>
  <c r="U127" i="29" s="1"/>
  <c r="AT127" i="29" s="1"/>
  <c r="O128" i="29"/>
  <c r="P48" i="11"/>
  <c r="Q48" i="11" s="1"/>
  <c r="S48" i="11" s="1"/>
  <c r="U48" i="11" s="1"/>
  <c r="AQ48" i="11" s="1"/>
  <c r="AU48" i="11" s="1"/>
  <c r="O49" i="11"/>
  <c r="O34" i="23"/>
  <c r="P66" i="30"/>
  <c r="Q66" i="30" s="1"/>
  <c r="S66" i="30" s="1"/>
  <c r="U66" i="30" s="1"/>
  <c r="AQ66" i="30" s="1"/>
  <c r="AU66" i="30" s="1"/>
  <c r="O34" i="13"/>
  <c r="P111" i="26"/>
  <c r="Q111" i="26" s="1"/>
  <c r="S111" i="26" s="1"/>
  <c r="U111" i="26" s="1"/>
  <c r="AT111" i="26" s="1"/>
  <c r="AX111" i="26" s="1"/>
  <c r="O112" i="26"/>
  <c r="O95" i="20"/>
  <c r="P94" i="29"/>
  <c r="Q94" i="29" s="1"/>
  <c r="S94" i="29" s="1"/>
  <c r="U94" i="29" s="1"/>
  <c r="AJ94" i="29" s="1"/>
  <c r="AN94" i="29" s="1"/>
  <c r="O95" i="29"/>
  <c r="O65" i="25"/>
  <c r="O33" i="15"/>
  <c r="O80" i="31"/>
  <c r="O142" i="10"/>
  <c r="AX128" i="1"/>
  <c r="BA128" i="1"/>
  <c r="O95" i="17"/>
  <c r="O96" i="8"/>
  <c r="O141" i="13"/>
  <c r="O80" i="30"/>
  <c r="O65" i="11"/>
  <c r="P110" i="9"/>
  <c r="Q110" i="9" s="1"/>
  <c r="S110" i="9" s="1"/>
  <c r="U110" i="9" s="1"/>
  <c r="AT110" i="9" s="1"/>
  <c r="AX110" i="9" s="1"/>
  <c r="O126" i="13"/>
  <c r="O112" i="17"/>
  <c r="O65" i="9"/>
  <c r="P126" i="24"/>
  <c r="Q126" i="24" s="1"/>
  <c r="S126" i="24" s="1"/>
  <c r="U126" i="24" s="1"/>
  <c r="AT126" i="24" s="1"/>
  <c r="O127" i="24"/>
  <c r="P113" i="8"/>
  <c r="Q113" i="8" s="1"/>
  <c r="S113" i="8" s="1"/>
  <c r="U113" i="8" s="1"/>
  <c r="AT113" i="8" s="1"/>
  <c r="AX113" i="8" s="1"/>
  <c r="O114" i="8"/>
  <c r="P66" i="3"/>
  <c r="Q66" i="3" s="1"/>
  <c r="S66" i="3" s="1"/>
  <c r="U66" i="3" s="1"/>
  <c r="AQ66" i="3" s="1"/>
  <c r="AU66" i="3" s="1"/>
  <c r="P141" i="9"/>
  <c r="Q141" i="9" s="1"/>
  <c r="S141" i="9" s="1"/>
  <c r="U141" i="9" s="1"/>
  <c r="AT141" i="9" s="1"/>
  <c r="AX141" i="9" s="1"/>
  <c r="O142" i="9"/>
  <c r="P127" i="28"/>
  <c r="Q127" i="28" s="1"/>
  <c r="S127" i="28" s="1"/>
  <c r="U127" i="28" s="1"/>
  <c r="AT127" i="28" s="1"/>
  <c r="O128" i="28"/>
  <c r="P49" i="3"/>
  <c r="Q49" i="3" s="1"/>
  <c r="S49" i="3" s="1"/>
  <c r="U49" i="3" s="1"/>
  <c r="AQ49" i="3" s="1"/>
  <c r="AU49" i="3" s="1"/>
  <c r="O50" i="3"/>
  <c r="P82" i="1"/>
  <c r="Q82" i="1" s="1"/>
  <c r="S82" i="1" s="1"/>
  <c r="U82" i="1" s="1"/>
  <c r="AQ82" i="1" s="1"/>
  <c r="AU82" i="1" s="1"/>
  <c r="N83" i="1"/>
  <c r="O83" i="1" s="1"/>
  <c r="P96" i="15"/>
  <c r="Q96" i="15" s="1"/>
  <c r="S96" i="15" s="1"/>
  <c r="U96" i="15" s="1"/>
  <c r="AJ96" i="15" s="1"/>
  <c r="AN96" i="15" s="1"/>
  <c r="P110" i="28"/>
  <c r="Q110" i="28" s="1"/>
  <c r="S110" i="28" s="1"/>
  <c r="U110" i="28" s="1"/>
  <c r="AT110" i="28" s="1"/>
  <c r="AX110" i="28" s="1"/>
  <c r="P111" i="18"/>
  <c r="Q111" i="18" s="1"/>
  <c r="S111" i="18" s="1"/>
  <c r="U111" i="18" s="1"/>
  <c r="AT111" i="18" s="1"/>
  <c r="AX111" i="18" s="1"/>
  <c r="P95" i="12"/>
  <c r="Q95" i="12" s="1"/>
  <c r="S95" i="12" s="1"/>
  <c r="U95" i="12" s="1"/>
  <c r="AJ95" i="12" s="1"/>
  <c r="AN95" i="12" s="1"/>
  <c r="O96" i="12"/>
  <c r="P65" i="27"/>
  <c r="Q65" i="27" s="1"/>
  <c r="S65" i="27" s="1"/>
  <c r="U65" i="27" s="1"/>
  <c r="AQ65" i="27" s="1"/>
  <c r="AU65" i="27" s="1"/>
  <c r="P110" i="15"/>
  <c r="Q110" i="15" s="1"/>
  <c r="S110" i="15" s="1"/>
  <c r="U110" i="15" s="1"/>
  <c r="AT110" i="15" s="1"/>
  <c r="AX110" i="15" s="1"/>
  <c r="O111" i="15"/>
  <c r="P95" i="6"/>
  <c r="Q95" i="6" s="1"/>
  <c r="S95" i="6" s="1"/>
  <c r="U95" i="6" s="1"/>
  <c r="AJ95" i="6" s="1"/>
  <c r="AN95" i="6" s="1"/>
  <c r="P34" i="24"/>
  <c r="Q34" i="24" s="1"/>
  <c r="S34" i="24" s="1"/>
  <c r="U34" i="24" s="1"/>
  <c r="AQ34" i="24" s="1"/>
  <c r="AU34" i="24" s="1"/>
  <c r="BA125" i="13"/>
  <c r="AX125" i="13"/>
  <c r="BA125" i="24"/>
  <c r="AX125" i="24"/>
  <c r="P50" i="18"/>
  <c r="Q50" i="18" s="1"/>
  <c r="S50" i="18" s="1"/>
  <c r="U50" i="18" s="1"/>
  <c r="AQ50" i="18" s="1"/>
  <c r="AU50" i="18" s="1"/>
  <c r="P49" i="24"/>
  <c r="Q49" i="24" s="1"/>
  <c r="S49" i="24" s="1"/>
  <c r="U49" i="24" s="1"/>
  <c r="AQ49" i="24" s="1"/>
  <c r="AU49" i="24" s="1"/>
  <c r="O50" i="24"/>
  <c r="P127" i="3"/>
  <c r="Q127" i="3" s="1"/>
  <c r="S127" i="3" s="1"/>
  <c r="U127" i="3" s="1"/>
  <c r="AT127" i="3" s="1"/>
  <c r="P127" i="9"/>
  <c r="Q127" i="9" s="1"/>
  <c r="S127" i="9" s="1"/>
  <c r="U127" i="9" s="1"/>
  <c r="AT127" i="9" s="1"/>
  <c r="O128" i="9"/>
  <c r="P95" i="14"/>
  <c r="Q95" i="14" s="1"/>
  <c r="S95" i="14" s="1"/>
  <c r="U95" i="14" s="1"/>
  <c r="AJ95" i="14" s="1"/>
  <c r="AN95" i="14" s="1"/>
  <c r="P141" i="15"/>
  <c r="Q141" i="15" s="1"/>
  <c r="S141" i="15" s="1"/>
  <c r="U141" i="15" s="1"/>
  <c r="AT141" i="15" s="1"/>
  <c r="AX141" i="15" s="1"/>
  <c r="N68" i="12"/>
  <c r="P67" i="12"/>
  <c r="Q67" i="12" s="1"/>
  <c r="S67" i="12" s="1"/>
  <c r="U67" i="12" s="1"/>
  <c r="AQ67" i="12" s="1"/>
  <c r="AU67" i="12" s="1"/>
  <c r="O68" i="12"/>
  <c r="O33" i="17"/>
  <c r="O65" i="10"/>
  <c r="P32" i="2"/>
  <c r="Q32" i="2" s="1"/>
  <c r="S32" i="2" s="1"/>
  <c r="U32" i="2" s="1"/>
  <c r="AQ32" i="2" s="1"/>
  <c r="AU32" i="2" s="1"/>
  <c r="O33" i="2"/>
  <c r="O51" i="4"/>
  <c r="P81" i="2"/>
  <c r="Q81" i="2" s="1"/>
  <c r="S81" i="2" s="1"/>
  <c r="U81" i="2" s="1"/>
  <c r="AQ81" i="2" s="1"/>
  <c r="AU81" i="2" s="1"/>
  <c r="O82" i="2"/>
  <c r="O126" i="7"/>
  <c r="O79" i="5"/>
  <c r="O80" i="3"/>
  <c r="P128" i="25"/>
  <c r="Q128" i="25" s="1"/>
  <c r="S128" i="25" s="1"/>
  <c r="U128" i="25" s="1"/>
  <c r="AT128" i="25" s="1"/>
  <c r="O129" i="25"/>
  <c r="N36" i="18"/>
  <c r="O36" i="18" s="1"/>
  <c r="O66" i="16"/>
  <c r="O33" i="1"/>
  <c r="P65" i="26"/>
  <c r="Q65" i="26" s="1"/>
  <c r="S65" i="26" s="1"/>
  <c r="U65" i="26" s="1"/>
  <c r="AQ65" i="26" s="1"/>
  <c r="AU65" i="26" s="1"/>
  <c r="O37" i="8"/>
  <c r="P37" i="8" s="1"/>
  <c r="Q37" i="8" s="1"/>
  <c r="S37" i="8" s="1"/>
  <c r="U37" i="8" s="1"/>
  <c r="AQ37" i="8" s="1"/>
  <c r="AU37" i="8" s="1"/>
  <c r="AV37" i="8" s="1"/>
  <c r="O97" i="23"/>
  <c r="O126" i="5"/>
  <c r="P110" i="12"/>
  <c r="Q110" i="12" s="1"/>
  <c r="S110" i="12" s="1"/>
  <c r="U110" i="12" s="1"/>
  <c r="AT110" i="12" s="1"/>
  <c r="AX110" i="12" s="1"/>
  <c r="O111" i="12"/>
  <c r="P79" i="16"/>
  <c r="Q79" i="16" s="1"/>
  <c r="S79" i="16" s="1"/>
  <c r="U79" i="16" s="1"/>
  <c r="AQ79" i="16" s="1"/>
  <c r="AU79" i="16" s="1"/>
  <c r="O80" i="16"/>
  <c r="P110" i="23"/>
  <c r="Q110" i="23" s="1"/>
  <c r="S110" i="23" s="1"/>
  <c r="U110" i="23" s="1"/>
  <c r="AT110" i="23" s="1"/>
  <c r="AX110" i="23" s="1"/>
  <c r="O111" i="23"/>
  <c r="P81" i="21"/>
  <c r="Q81" i="21" s="1"/>
  <c r="S81" i="21" s="1"/>
  <c r="U81" i="21" s="1"/>
  <c r="AQ81" i="21" s="1"/>
  <c r="AU81" i="21" s="1"/>
  <c r="O82" i="21"/>
  <c r="P66" i="5"/>
  <c r="Q66" i="5" s="1"/>
  <c r="S66" i="5" s="1"/>
  <c r="U66" i="5" s="1"/>
  <c r="AQ66" i="5" s="1"/>
  <c r="AU66" i="5" s="1"/>
  <c r="O67" i="5"/>
  <c r="P110" i="14"/>
  <c r="Q110" i="14" s="1"/>
  <c r="S110" i="14" s="1"/>
  <c r="U110" i="14" s="1"/>
  <c r="AT110" i="14" s="1"/>
  <c r="AX110" i="14" s="1"/>
  <c r="O111" i="14"/>
  <c r="P140" i="4"/>
  <c r="Q140" i="4" s="1"/>
  <c r="S140" i="4" s="1"/>
  <c r="U140" i="4" s="1"/>
  <c r="AT140" i="4" s="1"/>
  <c r="AX140" i="4" s="1"/>
  <c r="O141" i="4"/>
  <c r="BA125" i="7"/>
  <c r="AX125" i="7"/>
  <c r="P49" i="22"/>
  <c r="Q49" i="22" s="1"/>
  <c r="S49" i="22" s="1"/>
  <c r="U49" i="22" s="1"/>
  <c r="AQ49" i="22" s="1"/>
  <c r="AU49" i="22" s="1"/>
  <c r="O50" i="22"/>
  <c r="P81" i="8"/>
  <c r="Q81" i="8" s="1"/>
  <c r="S81" i="8" s="1"/>
  <c r="U81" i="8" s="1"/>
  <c r="AQ81" i="8" s="1"/>
  <c r="AU81" i="8" s="1"/>
  <c r="O82" i="8"/>
  <c r="P127" i="27"/>
  <c r="Q127" i="27" s="1"/>
  <c r="S127" i="27" s="1"/>
  <c r="U127" i="27" s="1"/>
  <c r="AT127" i="27" s="1"/>
  <c r="O128" i="27"/>
  <c r="P129" i="31"/>
  <c r="Q129" i="31" s="1"/>
  <c r="S129" i="31" s="1"/>
  <c r="U129" i="31" s="1"/>
  <c r="AT129" i="31" s="1"/>
  <c r="O130" i="31"/>
  <c r="AX125" i="5"/>
  <c r="BA125" i="5"/>
  <c r="P112" i="29"/>
  <c r="Q112" i="29" s="1"/>
  <c r="S112" i="29" s="1"/>
  <c r="U112" i="29" s="1"/>
  <c r="AT112" i="29" s="1"/>
  <c r="AX112" i="29" s="1"/>
  <c r="O113" i="29"/>
  <c r="P142" i="21"/>
  <c r="Q142" i="21" s="1"/>
  <c r="S142" i="21" s="1"/>
  <c r="U142" i="21" s="1"/>
  <c r="AT142" i="21" s="1"/>
  <c r="AX142" i="21" s="1"/>
  <c r="O143" i="21"/>
  <c r="P95" i="3"/>
  <c r="Q95" i="3" s="1"/>
  <c r="S95" i="3" s="1"/>
  <c r="U95" i="3" s="1"/>
  <c r="AJ95" i="3" s="1"/>
  <c r="AN95" i="3" s="1"/>
  <c r="O96" i="3"/>
  <c r="P94" i="30"/>
  <c r="Q94" i="30" s="1"/>
  <c r="S94" i="30" s="1"/>
  <c r="U94" i="30" s="1"/>
  <c r="AJ94" i="30" s="1"/>
  <c r="AN94" i="30" s="1"/>
  <c r="O95" i="30"/>
  <c r="P127" i="6"/>
  <c r="Q127" i="6" s="1"/>
  <c r="S127" i="6" s="1"/>
  <c r="U127" i="6" s="1"/>
  <c r="AT127" i="6" s="1"/>
  <c r="O128" i="6"/>
  <c r="P126" i="18"/>
  <c r="Q126" i="18" s="1"/>
  <c r="S126" i="18" s="1"/>
  <c r="U126" i="18" s="1"/>
  <c r="AT126" i="18" s="1"/>
  <c r="O127" i="18"/>
  <c r="O33" i="10"/>
  <c r="BA125" i="18"/>
  <c r="AX125" i="18"/>
  <c r="O113" i="33"/>
  <c r="N36" i="31"/>
  <c r="O36" i="31" s="1"/>
  <c r="O142" i="30"/>
  <c r="O51" i="33"/>
  <c r="N140" i="17"/>
  <c r="O140" i="17" s="1"/>
  <c r="P81" i="27"/>
  <c r="Q81" i="27" s="1"/>
  <c r="S81" i="27" s="1"/>
  <c r="U81" i="27" s="1"/>
  <c r="AQ81" i="27" s="1"/>
  <c r="AU81" i="27" s="1"/>
  <c r="O82" i="27"/>
  <c r="N140" i="26"/>
  <c r="O140" i="26" s="1"/>
  <c r="O111" i="4"/>
  <c r="P80" i="33"/>
  <c r="Q80" i="33" s="1"/>
  <c r="S80" i="33" s="1"/>
  <c r="U80" i="33" s="1"/>
  <c r="AQ80" i="33" s="1"/>
  <c r="AU80" i="33" s="1"/>
  <c r="P34" i="6"/>
  <c r="Q34" i="6" s="1"/>
  <c r="S34" i="6" s="1"/>
  <c r="U34" i="6" s="1"/>
  <c r="AQ34" i="6" s="1"/>
  <c r="AU34" i="6" s="1"/>
  <c r="O35" i="6"/>
  <c r="O142" i="24"/>
  <c r="O95" i="31"/>
  <c r="P128" i="2"/>
  <c r="Q128" i="2" s="1"/>
  <c r="S128" i="2" s="1"/>
  <c r="U128" i="2" s="1"/>
  <c r="AT128" i="2" s="1"/>
  <c r="O129" i="2"/>
  <c r="P50" i="26"/>
  <c r="Q50" i="26" s="1"/>
  <c r="S50" i="26" s="1"/>
  <c r="U50" i="26" s="1"/>
  <c r="AQ50" i="26" s="1"/>
  <c r="AU50" i="26" s="1"/>
  <c r="O51" i="26"/>
  <c r="P66" i="24"/>
  <c r="Q66" i="24" s="1"/>
  <c r="S66" i="24" s="1"/>
  <c r="U66" i="24" s="1"/>
  <c r="AQ66" i="24" s="1"/>
  <c r="AU66" i="24" s="1"/>
  <c r="O67" i="24"/>
  <c r="P126" i="21"/>
  <c r="Q126" i="21" s="1"/>
  <c r="S126" i="21" s="1"/>
  <c r="U126" i="21" s="1"/>
  <c r="AT126" i="21" s="1"/>
  <c r="BA126" i="27"/>
  <c r="AX126" i="27"/>
  <c r="P64" i="2"/>
  <c r="Q64" i="2" s="1"/>
  <c r="S64" i="2" s="1"/>
  <c r="U64" i="2" s="1"/>
  <c r="AQ64" i="2" s="1"/>
  <c r="AU64" i="2" s="1"/>
  <c r="P146" i="25"/>
  <c r="Q146" i="25" s="1"/>
  <c r="S146" i="25" s="1"/>
  <c r="U146" i="25" s="1"/>
  <c r="AT146" i="25" s="1"/>
  <c r="AX146" i="25" s="1"/>
  <c r="O147" i="25"/>
  <c r="P147" i="25" s="1"/>
  <c r="Q147" i="25" s="1"/>
  <c r="S147" i="25" s="1"/>
  <c r="U147" i="25" s="1"/>
  <c r="AT147" i="25" s="1"/>
  <c r="AX147" i="25" s="1"/>
  <c r="AY147" i="25" s="1"/>
  <c r="AX128" i="31"/>
  <c r="BA128" i="31"/>
  <c r="P48" i="16"/>
  <c r="Q48" i="16" s="1"/>
  <c r="S48" i="16" s="1"/>
  <c r="U48" i="16" s="1"/>
  <c r="AQ48" i="16" s="1"/>
  <c r="AU48" i="16" s="1"/>
  <c r="O49" i="16"/>
  <c r="P125" i="16"/>
  <c r="Q125" i="16" s="1"/>
  <c r="S125" i="16" s="1"/>
  <c r="U125" i="16" s="1"/>
  <c r="AT125" i="16" s="1"/>
  <c r="P51" i="30"/>
  <c r="Q51" i="30" s="1"/>
  <c r="S51" i="30" s="1"/>
  <c r="U51" i="30" s="1"/>
  <c r="AQ51" i="30" s="1"/>
  <c r="AU51" i="30" s="1"/>
  <c r="P79" i="23"/>
  <c r="Q79" i="23" s="1"/>
  <c r="S79" i="23" s="1"/>
  <c r="U79" i="23" s="1"/>
  <c r="AQ79" i="23" s="1"/>
  <c r="AU79" i="23" s="1"/>
  <c r="O80" i="23"/>
  <c r="P78" i="4"/>
  <c r="Q78" i="4" s="1"/>
  <c r="S78" i="4" s="1"/>
  <c r="U78" i="4" s="1"/>
  <c r="AQ78" i="4" s="1"/>
  <c r="AU78" i="4" s="1"/>
  <c r="P65" i="15"/>
  <c r="Q65" i="15" s="1"/>
  <c r="S65" i="15" s="1"/>
  <c r="U65" i="15" s="1"/>
  <c r="AQ65" i="15" s="1"/>
  <c r="AU65" i="15" s="1"/>
  <c r="O66" i="15"/>
  <c r="AX127" i="2"/>
  <c r="BA127" i="2"/>
  <c r="P113" i="2"/>
  <c r="Q113" i="2" s="1"/>
  <c r="S113" i="2" s="1"/>
  <c r="U113" i="2" s="1"/>
  <c r="AT113" i="2" s="1"/>
  <c r="AX113" i="2" s="1"/>
  <c r="P80" i="22"/>
  <c r="Q80" i="22" s="1"/>
  <c r="S80" i="22" s="1"/>
  <c r="U80" i="22" s="1"/>
  <c r="AQ80" i="22" s="1"/>
  <c r="AU80" i="22" s="1"/>
  <c r="P110" i="13"/>
  <c r="Q110" i="13" s="1"/>
  <c r="S110" i="13" s="1"/>
  <c r="U110" i="13" s="1"/>
  <c r="AT110" i="13" s="1"/>
  <c r="AX110" i="13" s="1"/>
  <c r="O111" i="13"/>
  <c r="AX125" i="21"/>
  <c r="BA125" i="21"/>
  <c r="P51" i="5"/>
  <c r="Q51" i="5" s="1"/>
  <c r="S51" i="5" s="1"/>
  <c r="U51" i="5" s="1"/>
  <c r="AQ51" i="5" s="1"/>
  <c r="AU51" i="5" s="1"/>
  <c r="N52" i="5"/>
  <c r="O52" i="5" s="1"/>
  <c r="N36" i="27"/>
  <c r="O36" i="27" s="1"/>
  <c r="O111" i="27"/>
  <c r="P141" i="28"/>
  <c r="Q141" i="28" s="1"/>
  <c r="S141" i="28" s="1"/>
  <c r="U141" i="28" s="1"/>
  <c r="AT141" i="28" s="1"/>
  <c r="AX141" i="28" s="1"/>
  <c r="O142" i="28"/>
  <c r="P142" i="19"/>
  <c r="Q142" i="19" s="1"/>
  <c r="S142" i="19" s="1"/>
  <c r="U142" i="19" s="1"/>
  <c r="AT142" i="19" s="1"/>
  <c r="AX142" i="19" s="1"/>
  <c r="O143" i="19"/>
  <c r="P112" i="19"/>
  <c r="Q112" i="19" s="1"/>
  <c r="S112" i="19" s="1"/>
  <c r="U112" i="19" s="1"/>
  <c r="AT112" i="19" s="1"/>
  <c r="AX112" i="19" s="1"/>
  <c r="O113" i="19"/>
  <c r="P127" i="10"/>
  <c r="Q127" i="10" s="1"/>
  <c r="S127" i="10" s="1"/>
  <c r="U127" i="10" s="1"/>
  <c r="AT127" i="10" s="1"/>
  <c r="O128" i="10"/>
  <c r="P140" i="3"/>
  <c r="Q140" i="3" s="1"/>
  <c r="S140" i="3" s="1"/>
  <c r="U140" i="3" s="1"/>
  <c r="AT140" i="3" s="1"/>
  <c r="AX140" i="3" s="1"/>
  <c r="P111" i="5"/>
  <c r="Q111" i="5" s="1"/>
  <c r="S111" i="5" s="1"/>
  <c r="U111" i="5" s="1"/>
  <c r="AT111" i="5" s="1"/>
  <c r="AX111" i="5" s="1"/>
  <c r="O112" i="5"/>
  <c r="P36" i="14"/>
  <c r="Q36" i="14" s="1"/>
  <c r="S36" i="14" s="1"/>
  <c r="U36" i="14" s="1"/>
  <c r="AQ36" i="14" s="1"/>
  <c r="AU36" i="14" s="1"/>
  <c r="O50" i="17"/>
  <c r="O66" i="33"/>
  <c r="O34" i="5"/>
  <c r="O112" i="22"/>
  <c r="AX124" i="16"/>
  <c r="BA124" i="16"/>
  <c r="P65" i="13"/>
  <c r="Q65" i="13" s="1"/>
  <c r="S65" i="13" s="1"/>
  <c r="U65" i="13" s="1"/>
  <c r="AQ65" i="13" s="1"/>
  <c r="AU65" i="13" s="1"/>
  <c r="O66" i="13"/>
  <c r="P48" i="14"/>
  <c r="Q48" i="14" s="1"/>
  <c r="S48" i="14" s="1"/>
  <c r="U48" i="14" s="1"/>
  <c r="AQ48" i="14" s="1"/>
  <c r="AU48" i="14" s="1"/>
  <c r="O49" i="14"/>
  <c r="O126" i="14"/>
  <c r="O95" i="11"/>
  <c r="O32" i="25"/>
  <c r="O79" i="20"/>
  <c r="O113" i="1"/>
  <c r="P66" i="20"/>
  <c r="Q66" i="20" s="1"/>
  <c r="S66" i="20" s="1"/>
  <c r="U66" i="20" s="1"/>
  <c r="AQ66" i="20" s="1"/>
  <c r="AU66" i="20" s="1"/>
  <c r="O67" i="20"/>
  <c r="P141" i="33"/>
  <c r="Q141" i="33" s="1"/>
  <c r="S141" i="33" s="1"/>
  <c r="U141" i="33" s="1"/>
  <c r="AT141" i="33" s="1"/>
  <c r="AX141" i="33" s="1"/>
  <c r="O142" i="33"/>
  <c r="P127" i="33"/>
  <c r="Q127" i="33" s="1"/>
  <c r="S127" i="33" s="1"/>
  <c r="U127" i="33" s="1"/>
  <c r="AT127" i="33" s="1"/>
  <c r="P48" i="8"/>
  <c r="Q48" i="8" s="1"/>
  <c r="S48" i="8" s="1"/>
  <c r="U48" i="8" s="1"/>
  <c r="AQ48" i="8" s="1"/>
  <c r="AU48" i="8" s="1"/>
  <c r="P140" i="23"/>
  <c r="Q140" i="23" s="1"/>
  <c r="S140" i="23" s="1"/>
  <c r="U140" i="23" s="1"/>
  <c r="AT140" i="23" s="1"/>
  <c r="AX140" i="23" s="1"/>
  <c r="P51" i="31"/>
  <c r="Q51" i="31" s="1"/>
  <c r="S51" i="31" s="1"/>
  <c r="U51" i="31" s="1"/>
  <c r="AQ51" i="31" s="1"/>
  <c r="AU51" i="31" s="1"/>
  <c r="N52" i="31"/>
  <c r="O52" i="31"/>
  <c r="P49" i="19"/>
  <c r="Q49" i="19" s="1"/>
  <c r="S49" i="19" s="1"/>
  <c r="U49" i="19" s="1"/>
  <c r="AQ49" i="19" s="1"/>
  <c r="AU49" i="19" s="1"/>
  <c r="P95" i="33"/>
  <c r="Q95" i="33" s="1"/>
  <c r="S95" i="33" s="1"/>
  <c r="U95" i="33" s="1"/>
  <c r="AJ95" i="33" s="1"/>
  <c r="AN95" i="33" s="1"/>
  <c r="O96" i="33"/>
  <c r="BA125" i="14"/>
  <c r="AX125" i="14"/>
  <c r="P65" i="21"/>
  <c r="Q65" i="21" s="1"/>
  <c r="S65" i="21" s="1"/>
  <c r="U65" i="21" s="1"/>
  <c r="AQ65" i="21" s="1"/>
  <c r="AU65" i="21" s="1"/>
  <c r="O66" i="21"/>
  <c r="P144" i="1"/>
  <c r="Q144" i="1" s="1"/>
  <c r="S144" i="1" s="1"/>
  <c r="U144" i="1" s="1"/>
  <c r="AT144" i="1" s="1"/>
  <c r="AX144" i="1" s="1"/>
  <c r="O145" i="1"/>
  <c r="P96" i="22"/>
  <c r="Q96" i="22" s="1"/>
  <c r="S96" i="22" s="1"/>
  <c r="U96" i="22" s="1"/>
  <c r="AJ96" i="22" s="1"/>
  <c r="AN96" i="22" s="1"/>
  <c r="P32" i="9"/>
  <c r="Q32" i="9" s="1"/>
  <c r="S32" i="9" s="1"/>
  <c r="U32" i="9" s="1"/>
  <c r="AQ32" i="9" s="1"/>
  <c r="AU32" i="9" s="1"/>
  <c r="P79" i="29"/>
  <c r="Q79" i="29" s="1"/>
  <c r="S79" i="29" s="1"/>
  <c r="U79" i="29" s="1"/>
  <c r="AQ79" i="29" s="1"/>
  <c r="AU79" i="29" s="1"/>
  <c r="O80" i="29"/>
  <c r="P81" i="18"/>
  <c r="Q81" i="18" s="1"/>
  <c r="S81" i="18" s="1"/>
  <c r="U81" i="18" s="1"/>
  <c r="AQ81" i="18" s="1"/>
  <c r="AU81" i="18" s="1"/>
  <c r="O82" i="18"/>
  <c r="P79" i="25"/>
  <c r="Q79" i="25" s="1"/>
  <c r="S79" i="25" s="1"/>
  <c r="U79" i="25" s="1"/>
  <c r="AQ79" i="25" s="1"/>
  <c r="AU79" i="25" s="1"/>
  <c r="P34" i="7"/>
  <c r="Q34" i="7" s="1"/>
  <c r="S34" i="7" s="1"/>
  <c r="U34" i="7" s="1"/>
  <c r="AQ34" i="7" s="1"/>
  <c r="AU34" i="7" s="1"/>
  <c r="O68" i="31"/>
  <c r="P94" i="4"/>
  <c r="Q94" i="4" s="1"/>
  <c r="S94" i="4" s="1"/>
  <c r="U94" i="4" s="1"/>
  <c r="AJ94" i="4" s="1"/>
  <c r="AN94" i="4" s="1"/>
  <c r="O95" i="4"/>
  <c r="P32" i="19"/>
  <c r="Q32" i="19" s="1"/>
  <c r="S32" i="19" s="1"/>
  <c r="U32" i="19" s="1"/>
  <c r="AQ32" i="19" s="1"/>
  <c r="AU32" i="19" s="1"/>
  <c r="O33" i="19"/>
  <c r="P33" i="11"/>
  <c r="Q33" i="11" s="1"/>
  <c r="S33" i="11" s="1"/>
  <c r="U33" i="11" s="1"/>
  <c r="AQ33" i="11" s="1"/>
  <c r="AU33" i="11" s="1"/>
  <c r="N68" i="31"/>
  <c r="O96" i="27"/>
  <c r="P110" i="7"/>
  <c r="Q110" i="7" s="1"/>
  <c r="S110" i="7" s="1"/>
  <c r="U110" i="7" s="1"/>
  <c r="AT110" i="7" s="1"/>
  <c r="AX110" i="7" s="1"/>
  <c r="N68" i="7"/>
  <c r="O68" i="7" s="1"/>
  <c r="P32" i="22"/>
  <c r="Q32" i="22" s="1"/>
  <c r="S32" i="22" s="1"/>
  <c r="U32" i="22" s="1"/>
  <c r="AQ32" i="22" s="1"/>
  <c r="AU32" i="22" s="1"/>
  <c r="P33" i="21"/>
  <c r="Q33" i="21" s="1"/>
  <c r="S33" i="21" s="1"/>
  <c r="U33" i="21" s="1"/>
  <c r="AQ33" i="21" s="1"/>
  <c r="AU33" i="21" s="1"/>
  <c r="O33" i="29"/>
  <c r="O65" i="28"/>
  <c r="O81" i="13"/>
  <c r="P49" i="1"/>
  <c r="Q49" i="1" s="1"/>
  <c r="S49" i="1" s="1"/>
  <c r="U49" i="1" s="1"/>
  <c r="AQ49" i="1" s="1"/>
  <c r="AU49" i="1" s="1"/>
  <c r="O50" i="1"/>
  <c r="P79" i="19"/>
  <c r="Q79" i="19" s="1"/>
  <c r="S79" i="19" s="1"/>
  <c r="U79" i="19" s="1"/>
  <c r="AQ79" i="19" s="1"/>
  <c r="AU79" i="19" s="1"/>
  <c r="O67" i="19"/>
  <c r="O142" i="11"/>
  <c r="N52" i="7"/>
  <c r="O52" i="7" s="1"/>
  <c r="O95" i="9"/>
  <c r="O129" i="34" l="1"/>
  <c r="AX128" i="34"/>
  <c r="BA128" i="34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P98" i="34"/>
  <c r="Q98" i="34" s="1"/>
  <c r="S98" i="34" s="1"/>
  <c r="U98" i="34" s="1"/>
  <c r="AJ98" i="34" s="1"/>
  <c r="AN98" i="34" s="1"/>
  <c r="N99" i="34"/>
  <c r="O99" i="34"/>
  <c r="P113" i="34"/>
  <c r="Q113" i="34" s="1"/>
  <c r="S113" i="34" s="1"/>
  <c r="U113" i="34" s="1"/>
  <c r="AT113" i="34" s="1"/>
  <c r="AX113" i="34" s="1"/>
  <c r="P143" i="34"/>
  <c r="Q143" i="34" s="1"/>
  <c r="S143" i="34" s="1"/>
  <c r="U143" i="34" s="1"/>
  <c r="AT143" i="34" s="1"/>
  <c r="AX143" i="34" s="1"/>
  <c r="O144" i="34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140" i="18"/>
  <c r="Q140" i="18" s="1"/>
  <c r="S140" i="18" s="1"/>
  <c r="U140" i="18" s="1"/>
  <c r="AT140" i="18" s="1"/>
  <c r="AX140" i="18" s="1"/>
  <c r="O141" i="18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P52" i="5"/>
  <c r="Q52" i="5" s="1"/>
  <c r="S52" i="5" s="1"/>
  <c r="U52" i="5" s="1"/>
  <c r="AQ52" i="5" s="1"/>
  <c r="AU52" i="5" s="1"/>
  <c r="O53" i="5"/>
  <c r="P53" i="5" s="1"/>
  <c r="Q53" i="5" s="1"/>
  <c r="S53" i="5" s="1"/>
  <c r="U53" i="5" s="1"/>
  <c r="AQ53" i="5" s="1"/>
  <c r="AU53" i="5" s="1"/>
  <c r="AV53" i="5" s="1"/>
  <c r="P97" i="16"/>
  <c r="Q97" i="16" s="1"/>
  <c r="S97" i="16" s="1"/>
  <c r="U97" i="16" s="1"/>
  <c r="AJ97" i="16" s="1"/>
  <c r="AN97" i="16" s="1"/>
  <c r="O98" i="16"/>
  <c r="P142" i="31"/>
  <c r="Q142" i="31" s="1"/>
  <c r="S142" i="31" s="1"/>
  <c r="U142" i="31" s="1"/>
  <c r="AT142" i="31" s="1"/>
  <c r="AX142" i="31" s="1"/>
  <c r="O143" i="31"/>
  <c r="P65" i="28"/>
  <c r="Q65" i="28" s="1"/>
  <c r="S65" i="28" s="1"/>
  <c r="U65" i="28" s="1"/>
  <c r="AQ65" i="28" s="1"/>
  <c r="AU65" i="28" s="1"/>
  <c r="O66" i="28"/>
  <c r="O128" i="33"/>
  <c r="O114" i="2"/>
  <c r="P36" i="31"/>
  <c r="Q36" i="31" s="1"/>
  <c r="S36" i="31" s="1"/>
  <c r="U36" i="31" s="1"/>
  <c r="AQ36" i="31" s="1"/>
  <c r="AU36" i="31" s="1"/>
  <c r="O37" i="31"/>
  <c r="P37" i="31" s="1"/>
  <c r="Q37" i="31" s="1"/>
  <c r="S37" i="31" s="1"/>
  <c r="U37" i="31" s="1"/>
  <c r="AQ37" i="31" s="1"/>
  <c r="AU37" i="31" s="1"/>
  <c r="AV37" i="31" s="1"/>
  <c r="P33" i="1"/>
  <c r="Q33" i="1" s="1"/>
  <c r="S33" i="1" s="1"/>
  <c r="U33" i="1" s="1"/>
  <c r="AQ33" i="1" s="1"/>
  <c r="AU33" i="1" s="1"/>
  <c r="O111" i="28"/>
  <c r="P142" i="10"/>
  <c r="Q142" i="10" s="1"/>
  <c r="S142" i="10" s="1"/>
  <c r="U142" i="10" s="1"/>
  <c r="AT142" i="10" s="1"/>
  <c r="AX142" i="10" s="1"/>
  <c r="O143" i="10"/>
  <c r="BA127" i="29"/>
  <c r="AX127" i="29"/>
  <c r="P97" i="25"/>
  <c r="Q97" i="25" s="1"/>
  <c r="S97" i="25" s="1"/>
  <c r="U97" i="25" s="1"/>
  <c r="AJ97" i="25" s="1"/>
  <c r="AN97" i="25" s="1"/>
  <c r="O98" i="25"/>
  <c r="BA125" i="26"/>
  <c r="AX125" i="26"/>
  <c r="O97" i="26"/>
  <c r="O66" i="8"/>
  <c r="O67" i="22"/>
  <c r="P49" i="13"/>
  <c r="Q49" i="13" s="1"/>
  <c r="S49" i="13" s="1"/>
  <c r="U49" i="13" s="1"/>
  <c r="AQ49" i="13" s="1"/>
  <c r="AU49" i="13" s="1"/>
  <c r="O50" i="13"/>
  <c r="O34" i="21"/>
  <c r="O35" i="7"/>
  <c r="BA128" i="2"/>
  <c r="AX128" i="2"/>
  <c r="O97" i="15"/>
  <c r="BA126" i="24"/>
  <c r="AX126" i="24"/>
  <c r="P33" i="15"/>
  <c r="Q33" i="15" s="1"/>
  <c r="S33" i="15" s="1"/>
  <c r="U33" i="15" s="1"/>
  <c r="AQ33" i="15" s="1"/>
  <c r="AU33" i="15" s="1"/>
  <c r="O34" i="15"/>
  <c r="O145" i="2"/>
  <c r="O112" i="25"/>
  <c r="O96" i="19"/>
  <c r="P95" i="28"/>
  <c r="Q95" i="28" s="1"/>
  <c r="S95" i="28" s="1"/>
  <c r="U95" i="28" s="1"/>
  <c r="AJ95" i="28" s="1"/>
  <c r="AN95" i="28" s="1"/>
  <c r="O129" i="12"/>
  <c r="O36" i="3"/>
  <c r="P142" i="30"/>
  <c r="Q142" i="30" s="1"/>
  <c r="S142" i="30" s="1"/>
  <c r="U142" i="30" s="1"/>
  <c r="AT142" i="30" s="1"/>
  <c r="AX142" i="30" s="1"/>
  <c r="P66" i="21"/>
  <c r="Q66" i="21" s="1"/>
  <c r="S66" i="21" s="1"/>
  <c r="U66" i="21" s="1"/>
  <c r="AQ66" i="21" s="1"/>
  <c r="AU66" i="21" s="1"/>
  <c r="N68" i="5"/>
  <c r="P67" i="5"/>
  <c r="Q67" i="5" s="1"/>
  <c r="S67" i="5" s="1"/>
  <c r="U67" i="5" s="1"/>
  <c r="AQ67" i="5" s="1"/>
  <c r="AU67" i="5" s="1"/>
  <c r="P51" i="23"/>
  <c r="Q51" i="23" s="1"/>
  <c r="S51" i="23" s="1"/>
  <c r="U51" i="23" s="1"/>
  <c r="AQ51" i="23" s="1"/>
  <c r="AU51" i="23" s="1"/>
  <c r="P126" i="19"/>
  <c r="Q126" i="19" s="1"/>
  <c r="S126" i="19" s="1"/>
  <c r="U126" i="19" s="1"/>
  <c r="AT126" i="19" s="1"/>
  <c r="O127" i="19"/>
  <c r="O33" i="22"/>
  <c r="O80" i="25"/>
  <c r="P34" i="5"/>
  <c r="Q34" i="5" s="1"/>
  <c r="S34" i="5" s="1"/>
  <c r="U34" i="5" s="1"/>
  <c r="AQ34" i="5" s="1"/>
  <c r="AU34" i="5" s="1"/>
  <c r="O35" i="5"/>
  <c r="P142" i="24"/>
  <c r="Q142" i="24" s="1"/>
  <c r="S142" i="24" s="1"/>
  <c r="U142" i="24" s="1"/>
  <c r="AT142" i="24" s="1"/>
  <c r="AX142" i="24" s="1"/>
  <c r="O143" i="24"/>
  <c r="P33" i="10"/>
  <c r="Q33" i="10" s="1"/>
  <c r="S33" i="10" s="1"/>
  <c r="U33" i="10" s="1"/>
  <c r="AQ33" i="10" s="1"/>
  <c r="AU33" i="10" s="1"/>
  <c r="O34" i="10"/>
  <c r="BA129" i="31"/>
  <c r="AX129" i="31"/>
  <c r="AX128" i="25"/>
  <c r="BA128" i="25"/>
  <c r="O142" i="15"/>
  <c r="O35" i="24"/>
  <c r="P112" i="17"/>
  <c r="Q112" i="17" s="1"/>
  <c r="S112" i="17" s="1"/>
  <c r="U112" i="17" s="1"/>
  <c r="AT112" i="17" s="1"/>
  <c r="AX112" i="17" s="1"/>
  <c r="O113" i="17"/>
  <c r="P95" i="29"/>
  <c r="Q95" i="29" s="1"/>
  <c r="S95" i="29" s="1"/>
  <c r="U95" i="29" s="1"/>
  <c r="AJ95" i="29" s="1"/>
  <c r="AN95" i="29" s="1"/>
  <c r="O96" i="29"/>
  <c r="P111" i="16"/>
  <c r="Q111" i="16" s="1"/>
  <c r="S111" i="16" s="1"/>
  <c r="U111" i="16" s="1"/>
  <c r="AT111" i="16" s="1"/>
  <c r="AX111" i="16" s="1"/>
  <c r="O112" i="16"/>
  <c r="P51" i="28"/>
  <c r="Q51" i="28" s="1"/>
  <c r="S51" i="28" s="1"/>
  <c r="U51" i="28" s="1"/>
  <c r="AQ51" i="28" s="1"/>
  <c r="AU51" i="28" s="1"/>
  <c r="BA126" i="4"/>
  <c r="AX126" i="4"/>
  <c r="P50" i="2"/>
  <c r="Q50" i="2" s="1"/>
  <c r="S50" i="2" s="1"/>
  <c r="U50" i="2" s="1"/>
  <c r="AQ50" i="2" s="1"/>
  <c r="AU50" i="2" s="1"/>
  <c r="O51" i="2"/>
  <c r="P96" i="5"/>
  <c r="Q96" i="5" s="1"/>
  <c r="S96" i="5" s="1"/>
  <c r="U96" i="5" s="1"/>
  <c r="AJ96" i="5" s="1"/>
  <c r="AN96" i="5" s="1"/>
  <c r="N36" i="3"/>
  <c r="P32" i="26"/>
  <c r="Q32" i="26" s="1"/>
  <c r="S32" i="26" s="1"/>
  <c r="U32" i="26" s="1"/>
  <c r="AQ32" i="26" s="1"/>
  <c r="AU32" i="26" s="1"/>
  <c r="BA125" i="19"/>
  <c r="AX125" i="19"/>
  <c r="P126" i="26"/>
  <c r="Q126" i="26" s="1"/>
  <c r="S126" i="26" s="1"/>
  <c r="U126" i="26" s="1"/>
  <c r="AT126" i="26" s="1"/>
  <c r="P129" i="2"/>
  <c r="Q129" i="2" s="1"/>
  <c r="S129" i="2" s="1"/>
  <c r="U129" i="2" s="1"/>
  <c r="AT129" i="2" s="1"/>
  <c r="O130" i="2"/>
  <c r="P51" i="27"/>
  <c r="Q51" i="27" s="1"/>
  <c r="S51" i="27" s="1"/>
  <c r="U51" i="27" s="1"/>
  <c r="AQ51" i="27" s="1"/>
  <c r="AU51" i="27" s="1"/>
  <c r="P65" i="9"/>
  <c r="Q65" i="9" s="1"/>
  <c r="S65" i="9" s="1"/>
  <c r="U65" i="9" s="1"/>
  <c r="AQ65" i="9" s="1"/>
  <c r="AU65" i="9" s="1"/>
  <c r="O66" i="9"/>
  <c r="P96" i="33"/>
  <c r="Q96" i="33" s="1"/>
  <c r="S96" i="33" s="1"/>
  <c r="U96" i="33" s="1"/>
  <c r="AJ96" i="33" s="1"/>
  <c r="AN96" i="33" s="1"/>
  <c r="P67" i="20"/>
  <c r="Q67" i="20" s="1"/>
  <c r="S67" i="20" s="1"/>
  <c r="U67" i="20" s="1"/>
  <c r="AQ67" i="20" s="1"/>
  <c r="AU67" i="20" s="1"/>
  <c r="P66" i="33"/>
  <c r="Q66" i="33" s="1"/>
  <c r="S66" i="33" s="1"/>
  <c r="U66" i="33" s="1"/>
  <c r="AQ66" i="33" s="1"/>
  <c r="AU66" i="33" s="1"/>
  <c r="O67" i="33"/>
  <c r="P111" i="27"/>
  <c r="Q111" i="27" s="1"/>
  <c r="S111" i="27" s="1"/>
  <c r="U111" i="27" s="1"/>
  <c r="AT111" i="27" s="1"/>
  <c r="AX111" i="27" s="1"/>
  <c r="P66" i="15"/>
  <c r="Q66" i="15" s="1"/>
  <c r="S66" i="15" s="1"/>
  <c r="U66" i="15" s="1"/>
  <c r="AQ66" i="15" s="1"/>
  <c r="AU66" i="15" s="1"/>
  <c r="O67" i="15"/>
  <c r="P35" i="6"/>
  <c r="Q35" i="6" s="1"/>
  <c r="S35" i="6" s="1"/>
  <c r="U35" i="6" s="1"/>
  <c r="AQ35" i="6" s="1"/>
  <c r="AU35" i="6" s="1"/>
  <c r="P127" i="18"/>
  <c r="Q127" i="18" s="1"/>
  <c r="S127" i="18" s="1"/>
  <c r="U127" i="18" s="1"/>
  <c r="AT127" i="18" s="1"/>
  <c r="O128" i="18"/>
  <c r="P128" i="27"/>
  <c r="Q128" i="27" s="1"/>
  <c r="S128" i="27" s="1"/>
  <c r="U128" i="27" s="1"/>
  <c r="AT128" i="27" s="1"/>
  <c r="P111" i="23"/>
  <c r="Q111" i="23" s="1"/>
  <c r="S111" i="23" s="1"/>
  <c r="U111" i="23" s="1"/>
  <c r="AT111" i="23" s="1"/>
  <c r="AX111" i="23" s="1"/>
  <c r="O112" i="23"/>
  <c r="P80" i="3"/>
  <c r="Q80" i="3" s="1"/>
  <c r="S80" i="3" s="1"/>
  <c r="U80" i="3" s="1"/>
  <c r="AQ80" i="3" s="1"/>
  <c r="AU80" i="3" s="1"/>
  <c r="P126" i="13"/>
  <c r="Q126" i="13" s="1"/>
  <c r="S126" i="13" s="1"/>
  <c r="U126" i="13" s="1"/>
  <c r="AT126" i="13" s="1"/>
  <c r="O127" i="13"/>
  <c r="P128" i="15"/>
  <c r="Q128" i="15" s="1"/>
  <c r="S128" i="15" s="1"/>
  <c r="U128" i="15" s="1"/>
  <c r="AT128" i="15" s="1"/>
  <c r="P51" i="29"/>
  <c r="Q51" i="29" s="1"/>
  <c r="S51" i="29" s="1"/>
  <c r="U51" i="29" s="1"/>
  <c r="AQ51" i="29" s="1"/>
  <c r="AU51" i="29" s="1"/>
  <c r="P50" i="25"/>
  <c r="Q50" i="25" s="1"/>
  <c r="S50" i="25" s="1"/>
  <c r="U50" i="25" s="1"/>
  <c r="AQ50" i="25" s="1"/>
  <c r="AU50" i="25" s="1"/>
  <c r="O51" i="25"/>
  <c r="P82" i="9"/>
  <c r="Q82" i="9" s="1"/>
  <c r="S82" i="9" s="1"/>
  <c r="U82" i="9" s="1"/>
  <c r="AQ82" i="9" s="1"/>
  <c r="AU82" i="9" s="1"/>
  <c r="O36" i="4"/>
  <c r="P81" i="28"/>
  <c r="Q81" i="28" s="1"/>
  <c r="S81" i="28" s="1"/>
  <c r="U81" i="28" s="1"/>
  <c r="AQ81" i="28" s="1"/>
  <c r="AU81" i="28" s="1"/>
  <c r="P110" i="30"/>
  <c r="Q110" i="30" s="1"/>
  <c r="S110" i="30" s="1"/>
  <c r="U110" i="30" s="1"/>
  <c r="AT110" i="30" s="1"/>
  <c r="AX110" i="30" s="1"/>
  <c r="O111" i="30"/>
  <c r="P111" i="21"/>
  <c r="Q111" i="21" s="1"/>
  <c r="S111" i="21" s="1"/>
  <c r="U111" i="21" s="1"/>
  <c r="AT111" i="21" s="1"/>
  <c r="AX111" i="21" s="1"/>
  <c r="P68" i="31"/>
  <c r="Q68" i="31" s="1"/>
  <c r="S68" i="31" s="1"/>
  <c r="U68" i="31" s="1"/>
  <c r="AQ68" i="31" s="1"/>
  <c r="AU68" i="31" s="1"/>
  <c r="O69" i="31"/>
  <c r="P69" i="31" s="1"/>
  <c r="Q69" i="31" s="1"/>
  <c r="S69" i="31" s="1"/>
  <c r="U69" i="31" s="1"/>
  <c r="AQ69" i="31" s="1"/>
  <c r="AU69" i="31" s="1"/>
  <c r="AV69" i="31" s="1"/>
  <c r="P66" i="16"/>
  <c r="Q66" i="16" s="1"/>
  <c r="S66" i="16" s="1"/>
  <c r="U66" i="16" s="1"/>
  <c r="AQ66" i="16" s="1"/>
  <c r="AU66" i="16" s="1"/>
  <c r="O67" i="16"/>
  <c r="P81" i="26"/>
  <c r="Q81" i="26" s="1"/>
  <c r="S81" i="26" s="1"/>
  <c r="U81" i="26" s="1"/>
  <c r="AQ81" i="26" s="1"/>
  <c r="AU81" i="26" s="1"/>
  <c r="P82" i="18"/>
  <c r="Q82" i="18" s="1"/>
  <c r="S82" i="18" s="1"/>
  <c r="U82" i="18" s="1"/>
  <c r="AQ82" i="18" s="1"/>
  <c r="AU82" i="18" s="1"/>
  <c r="N83" i="18"/>
  <c r="P50" i="17"/>
  <c r="Q50" i="17" s="1"/>
  <c r="S50" i="17" s="1"/>
  <c r="U50" i="17" s="1"/>
  <c r="AQ50" i="17" s="1"/>
  <c r="AU50" i="17" s="1"/>
  <c r="O51" i="17"/>
  <c r="P36" i="27"/>
  <c r="Q36" i="27" s="1"/>
  <c r="S36" i="27" s="1"/>
  <c r="U36" i="27" s="1"/>
  <c r="AQ36" i="27" s="1"/>
  <c r="AU36" i="27" s="1"/>
  <c r="AX126" i="18"/>
  <c r="BA126" i="18"/>
  <c r="AX127" i="27"/>
  <c r="BA127" i="27"/>
  <c r="P79" i="5"/>
  <c r="Q79" i="5" s="1"/>
  <c r="S79" i="5" s="1"/>
  <c r="U79" i="5" s="1"/>
  <c r="AQ79" i="5" s="1"/>
  <c r="AU79" i="5" s="1"/>
  <c r="O96" i="14"/>
  <c r="O96" i="6"/>
  <c r="O111" i="9"/>
  <c r="P95" i="20"/>
  <c r="Q95" i="20" s="1"/>
  <c r="S95" i="20" s="1"/>
  <c r="U95" i="20" s="1"/>
  <c r="AJ95" i="20" s="1"/>
  <c r="AN95" i="20" s="1"/>
  <c r="O96" i="20"/>
  <c r="AX127" i="15"/>
  <c r="BA127" i="15"/>
  <c r="O82" i="12"/>
  <c r="O145" i="6"/>
  <c r="O111" i="3"/>
  <c r="P96" i="7"/>
  <c r="Q96" i="7" s="1"/>
  <c r="S96" i="7" s="1"/>
  <c r="U96" i="7" s="1"/>
  <c r="AJ96" i="7" s="1"/>
  <c r="AN96" i="7" s="1"/>
  <c r="O97" i="7"/>
  <c r="P95" i="31"/>
  <c r="Q95" i="31" s="1"/>
  <c r="S95" i="31" s="1"/>
  <c r="U95" i="31" s="1"/>
  <c r="AJ95" i="31" s="1"/>
  <c r="AN95" i="31" s="1"/>
  <c r="P143" i="27"/>
  <c r="Q143" i="27" s="1"/>
  <c r="S143" i="27" s="1"/>
  <c r="U143" i="27" s="1"/>
  <c r="AT143" i="27" s="1"/>
  <c r="AX143" i="27" s="1"/>
  <c r="P127" i="4"/>
  <c r="Q127" i="4" s="1"/>
  <c r="S127" i="4" s="1"/>
  <c r="U127" i="4" s="1"/>
  <c r="AT127" i="4" s="1"/>
  <c r="P95" i="9"/>
  <c r="Q95" i="9" s="1"/>
  <c r="S95" i="9" s="1"/>
  <c r="U95" i="9" s="1"/>
  <c r="AJ95" i="9" s="1"/>
  <c r="AN95" i="9" s="1"/>
  <c r="O96" i="9"/>
  <c r="O111" i="7"/>
  <c r="O50" i="19"/>
  <c r="P113" i="1"/>
  <c r="Q113" i="1" s="1"/>
  <c r="S113" i="1" s="1"/>
  <c r="U113" i="1" s="1"/>
  <c r="AT113" i="1" s="1"/>
  <c r="AX113" i="1" s="1"/>
  <c r="O114" i="1"/>
  <c r="O37" i="14"/>
  <c r="P37" i="14" s="1"/>
  <c r="Q37" i="14" s="1"/>
  <c r="S37" i="14" s="1"/>
  <c r="U37" i="14" s="1"/>
  <c r="AQ37" i="14" s="1"/>
  <c r="AU37" i="14" s="1"/>
  <c r="AV37" i="14" s="1"/>
  <c r="O79" i="4"/>
  <c r="O65" i="2"/>
  <c r="O81" i="33"/>
  <c r="P128" i="6"/>
  <c r="Q128" i="6" s="1"/>
  <c r="S128" i="6" s="1"/>
  <c r="U128" i="6" s="1"/>
  <c r="AT128" i="6" s="1"/>
  <c r="N83" i="8"/>
  <c r="O83" i="8" s="1"/>
  <c r="P82" i="8"/>
  <c r="Q82" i="8" s="1"/>
  <c r="S82" i="8" s="1"/>
  <c r="U82" i="8" s="1"/>
  <c r="AQ82" i="8" s="1"/>
  <c r="AU82" i="8" s="1"/>
  <c r="P80" i="16"/>
  <c r="Q80" i="16" s="1"/>
  <c r="S80" i="16" s="1"/>
  <c r="U80" i="16" s="1"/>
  <c r="AQ80" i="16" s="1"/>
  <c r="AU80" i="16" s="1"/>
  <c r="P126" i="7"/>
  <c r="Q126" i="7" s="1"/>
  <c r="S126" i="7" s="1"/>
  <c r="U126" i="7" s="1"/>
  <c r="AT126" i="7" s="1"/>
  <c r="O127" i="7"/>
  <c r="P50" i="3"/>
  <c r="Q50" i="3" s="1"/>
  <c r="S50" i="3" s="1"/>
  <c r="U50" i="3" s="1"/>
  <c r="AQ50" i="3" s="1"/>
  <c r="AU50" i="3" s="1"/>
  <c r="O51" i="3"/>
  <c r="P112" i="26"/>
  <c r="Q112" i="26" s="1"/>
  <c r="S112" i="26" s="1"/>
  <c r="U112" i="26" s="1"/>
  <c r="AT112" i="26" s="1"/>
  <c r="AX112" i="26" s="1"/>
  <c r="O113" i="26"/>
  <c r="P130" i="1"/>
  <c r="Q130" i="1" s="1"/>
  <c r="S130" i="1" s="1"/>
  <c r="U130" i="1" s="1"/>
  <c r="AT130" i="1" s="1"/>
  <c r="P80" i="7"/>
  <c r="Q80" i="7" s="1"/>
  <c r="S80" i="7" s="1"/>
  <c r="U80" i="7" s="1"/>
  <c r="AQ80" i="7" s="1"/>
  <c r="AU80" i="7" s="1"/>
  <c r="P128" i="22"/>
  <c r="Q128" i="22" s="1"/>
  <c r="S128" i="22" s="1"/>
  <c r="U128" i="22" s="1"/>
  <c r="AT128" i="22" s="1"/>
  <c r="P49" i="9"/>
  <c r="Q49" i="9" s="1"/>
  <c r="S49" i="9" s="1"/>
  <c r="U49" i="9" s="1"/>
  <c r="AQ49" i="9" s="1"/>
  <c r="AU49" i="9" s="1"/>
  <c r="P51" i="26"/>
  <c r="Q51" i="26" s="1"/>
  <c r="S51" i="26" s="1"/>
  <c r="U51" i="26" s="1"/>
  <c r="AQ51" i="26" s="1"/>
  <c r="AU51" i="26" s="1"/>
  <c r="P128" i="29"/>
  <c r="Q128" i="29" s="1"/>
  <c r="S128" i="29" s="1"/>
  <c r="U128" i="29" s="1"/>
  <c r="AT128" i="29" s="1"/>
  <c r="O129" i="29"/>
  <c r="P142" i="28"/>
  <c r="Q142" i="28" s="1"/>
  <c r="S142" i="28" s="1"/>
  <c r="U142" i="28" s="1"/>
  <c r="AT142" i="28" s="1"/>
  <c r="AX142" i="28" s="1"/>
  <c r="O143" i="28"/>
  <c r="P129" i="25"/>
  <c r="Q129" i="25" s="1"/>
  <c r="S129" i="25" s="1"/>
  <c r="U129" i="25" s="1"/>
  <c r="AT129" i="25" s="1"/>
  <c r="O130" i="25"/>
  <c r="AX127" i="6"/>
  <c r="BA127" i="6"/>
  <c r="P82" i="2"/>
  <c r="Q82" i="2" s="1"/>
  <c r="S82" i="2" s="1"/>
  <c r="U82" i="2" s="1"/>
  <c r="AQ82" i="2" s="1"/>
  <c r="AU82" i="2" s="1"/>
  <c r="P128" i="9"/>
  <c r="Q128" i="9" s="1"/>
  <c r="S128" i="9" s="1"/>
  <c r="U128" i="9" s="1"/>
  <c r="AT128" i="9" s="1"/>
  <c r="P111" i="15"/>
  <c r="Q111" i="15" s="1"/>
  <c r="S111" i="15" s="1"/>
  <c r="U111" i="15" s="1"/>
  <c r="AT111" i="15" s="1"/>
  <c r="AX111" i="15" s="1"/>
  <c r="O112" i="15"/>
  <c r="P65" i="11"/>
  <c r="Q65" i="11" s="1"/>
  <c r="S65" i="11" s="1"/>
  <c r="U65" i="11" s="1"/>
  <c r="AQ65" i="11" s="1"/>
  <c r="AU65" i="11" s="1"/>
  <c r="AX129" i="1"/>
  <c r="BA129" i="1"/>
  <c r="P141" i="16"/>
  <c r="Q141" i="16" s="1"/>
  <c r="S141" i="16" s="1"/>
  <c r="U141" i="16" s="1"/>
  <c r="AT141" i="16" s="1"/>
  <c r="AX141" i="16" s="1"/>
  <c r="AX127" i="22"/>
  <c r="BA127" i="22"/>
  <c r="P81" i="24"/>
  <c r="Q81" i="24" s="1"/>
  <c r="S81" i="24" s="1"/>
  <c r="U81" i="24" s="1"/>
  <c r="AQ81" i="24" s="1"/>
  <c r="AU81" i="24" s="1"/>
  <c r="O82" i="24"/>
  <c r="O80" i="11"/>
  <c r="P142" i="20"/>
  <c r="Q142" i="20" s="1"/>
  <c r="S142" i="20" s="1"/>
  <c r="U142" i="20" s="1"/>
  <c r="AT142" i="20" s="1"/>
  <c r="AX142" i="20" s="1"/>
  <c r="P96" i="10"/>
  <c r="Q96" i="10" s="1"/>
  <c r="S96" i="10" s="1"/>
  <c r="U96" i="10" s="1"/>
  <c r="AJ96" i="10" s="1"/>
  <c r="AN96" i="10" s="1"/>
  <c r="O97" i="10"/>
  <c r="P95" i="4"/>
  <c r="Q95" i="4" s="1"/>
  <c r="S95" i="4" s="1"/>
  <c r="U95" i="4" s="1"/>
  <c r="AJ95" i="4" s="1"/>
  <c r="AN95" i="4" s="1"/>
  <c r="P49" i="16"/>
  <c r="Q49" i="16" s="1"/>
  <c r="S49" i="16" s="1"/>
  <c r="U49" i="16" s="1"/>
  <c r="AQ49" i="16" s="1"/>
  <c r="AU49" i="16" s="1"/>
  <c r="O50" i="16"/>
  <c r="P80" i="31"/>
  <c r="Q80" i="31" s="1"/>
  <c r="S80" i="31" s="1"/>
  <c r="U80" i="31" s="1"/>
  <c r="AQ80" i="31" s="1"/>
  <c r="AU80" i="31" s="1"/>
  <c r="P67" i="18"/>
  <c r="Q67" i="18" s="1"/>
  <c r="S67" i="18" s="1"/>
  <c r="U67" i="18" s="1"/>
  <c r="AQ67" i="18" s="1"/>
  <c r="AU67" i="18" s="1"/>
  <c r="P80" i="29"/>
  <c r="Q80" i="29" s="1"/>
  <c r="S80" i="29" s="1"/>
  <c r="U80" i="29" s="1"/>
  <c r="AQ80" i="29" s="1"/>
  <c r="AU80" i="29" s="1"/>
  <c r="O81" i="29"/>
  <c r="P142" i="11"/>
  <c r="Q142" i="11" s="1"/>
  <c r="S142" i="11" s="1"/>
  <c r="U142" i="11" s="1"/>
  <c r="AT142" i="11" s="1"/>
  <c r="AX142" i="11" s="1"/>
  <c r="O143" i="11"/>
  <c r="P96" i="27"/>
  <c r="Q96" i="27" s="1"/>
  <c r="S96" i="27" s="1"/>
  <c r="U96" i="27" s="1"/>
  <c r="AJ96" i="27" s="1"/>
  <c r="AN96" i="27" s="1"/>
  <c r="O97" i="27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P32" i="25"/>
  <c r="Q32" i="25" s="1"/>
  <c r="S32" i="25" s="1"/>
  <c r="U32" i="25" s="1"/>
  <c r="AQ32" i="25" s="1"/>
  <c r="AU32" i="25" s="1"/>
  <c r="O33" i="25"/>
  <c r="P112" i="5"/>
  <c r="Q112" i="5" s="1"/>
  <c r="S112" i="5" s="1"/>
  <c r="U112" i="5" s="1"/>
  <c r="AT112" i="5" s="1"/>
  <c r="AX112" i="5" s="1"/>
  <c r="O113" i="5"/>
  <c r="P80" i="23"/>
  <c r="Q80" i="23" s="1"/>
  <c r="S80" i="23" s="1"/>
  <c r="U80" i="23" s="1"/>
  <c r="AQ80" i="23" s="1"/>
  <c r="AU80" i="23" s="1"/>
  <c r="O81" i="23"/>
  <c r="P111" i="4"/>
  <c r="Q111" i="4" s="1"/>
  <c r="S111" i="4" s="1"/>
  <c r="U111" i="4" s="1"/>
  <c r="AT111" i="4" s="1"/>
  <c r="AX111" i="4" s="1"/>
  <c r="O112" i="4"/>
  <c r="P95" i="30"/>
  <c r="Q95" i="30" s="1"/>
  <c r="S95" i="30" s="1"/>
  <c r="U95" i="30" s="1"/>
  <c r="AJ95" i="30" s="1"/>
  <c r="AN95" i="30" s="1"/>
  <c r="O96" i="30"/>
  <c r="P50" i="22"/>
  <c r="Q50" i="22" s="1"/>
  <c r="S50" i="22" s="1"/>
  <c r="U50" i="22" s="1"/>
  <c r="AQ50" i="22" s="1"/>
  <c r="AU50" i="22" s="1"/>
  <c r="O51" i="22"/>
  <c r="P111" i="12"/>
  <c r="Q111" i="12" s="1"/>
  <c r="S111" i="12" s="1"/>
  <c r="U111" i="12" s="1"/>
  <c r="AT111" i="12" s="1"/>
  <c r="AX111" i="12" s="1"/>
  <c r="BA127" i="9"/>
  <c r="AX127" i="9"/>
  <c r="P128" i="28"/>
  <c r="Q128" i="28" s="1"/>
  <c r="S128" i="28" s="1"/>
  <c r="U128" i="28" s="1"/>
  <c r="AT128" i="28" s="1"/>
  <c r="O129" i="28"/>
  <c r="P34" i="13"/>
  <c r="Q34" i="13" s="1"/>
  <c r="S34" i="13" s="1"/>
  <c r="U34" i="13" s="1"/>
  <c r="AQ34" i="13" s="1"/>
  <c r="AU34" i="13" s="1"/>
  <c r="O35" i="13"/>
  <c r="P96" i="24"/>
  <c r="Q96" i="24" s="1"/>
  <c r="S96" i="24" s="1"/>
  <c r="U96" i="24" s="1"/>
  <c r="AJ96" i="24" s="1"/>
  <c r="AN96" i="24" s="1"/>
  <c r="O97" i="24"/>
  <c r="P143" i="22"/>
  <c r="Q143" i="22" s="1"/>
  <c r="S143" i="22" s="1"/>
  <c r="U143" i="22" s="1"/>
  <c r="AT143" i="22" s="1"/>
  <c r="AX143" i="22" s="1"/>
  <c r="P95" i="18"/>
  <c r="Q95" i="18" s="1"/>
  <c r="S95" i="18" s="1"/>
  <c r="U95" i="18" s="1"/>
  <c r="AJ95" i="18" s="1"/>
  <c r="AN95" i="18" s="1"/>
  <c r="O96" i="18"/>
  <c r="P142" i="5"/>
  <c r="Q142" i="5" s="1"/>
  <c r="S142" i="5" s="1"/>
  <c r="U142" i="5" s="1"/>
  <c r="AT142" i="5" s="1"/>
  <c r="AX142" i="5" s="1"/>
  <c r="O143" i="5"/>
  <c r="P127" i="17"/>
  <c r="Q127" i="17" s="1"/>
  <c r="S127" i="17" s="1"/>
  <c r="U127" i="17" s="1"/>
  <c r="AT127" i="17" s="1"/>
  <c r="P127" i="30"/>
  <c r="Q127" i="30" s="1"/>
  <c r="S127" i="30" s="1"/>
  <c r="U127" i="30" s="1"/>
  <c r="AT127" i="30" s="1"/>
  <c r="O128" i="30"/>
  <c r="P127" i="8"/>
  <c r="Q127" i="8" s="1"/>
  <c r="S127" i="8" s="1"/>
  <c r="U127" i="8" s="1"/>
  <c r="AT127" i="8" s="1"/>
  <c r="O128" i="8"/>
  <c r="P81" i="13"/>
  <c r="Q81" i="13" s="1"/>
  <c r="S81" i="13" s="1"/>
  <c r="U81" i="13" s="1"/>
  <c r="AQ81" i="13" s="1"/>
  <c r="AU81" i="13" s="1"/>
  <c r="O82" i="13"/>
  <c r="P113" i="29"/>
  <c r="Q113" i="29" s="1"/>
  <c r="S113" i="29" s="1"/>
  <c r="U113" i="29" s="1"/>
  <c r="AT113" i="29" s="1"/>
  <c r="AX113" i="29" s="1"/>
  <c r="P113" i="33"/>
  <c r="Q113" i="33" s="1"/>
  <c r="S113" i="33" s="1"/>
  <c r="U113" i="33" s="1"/>
  <c r="AT113" i="33" s="1"/>
  <c r="AX113" i="33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79" i="20"/>
  <c r="Q79" i="20" s="1"/>
  <c r="S79" i="20" s="1"/>
  <c r="U79" i="20" s="1"/>
  <c r="AQ79" i="20" s="1"/>
  <c r="AU79" i="20" s="1"/>
  <c r="P67" i="19"/>
  <c r="Q67" i="19" s="1"/>
  <c r="S67" i="19" s="1"/>
  <c r="U67" i="19" s="1"/>
  <c r="AQ67" i="19" s="1"/>
  <c r="AU67" i="19" s="1"/>
  <c r="O33" i="9"/>
  <c r="P95" i="11"/>
  <c r="Q95" i="11" s="1"/>
  <c r="S95" i="11" s="1"/>
  <c r="U95" i="11" s="1"/>
  <c r="AJ95" i="11" s="1"/>
  <c r="AN95" i="11" s="1"/>
  <c r="P140" i="26"/>
  <c r="Q140" i="26" s="1"/>
  <c r="S140" i="26" s="1"/>
  <c r="U140" i="26" s="1"/>
  <c r="AT140" i="26" s="1"/>
  <c r="AX140" i="26" s="1"/>
  <c r="N52" i="4"/>
  <c r="O52" i="4" s="1"/>
  <c r="P51" i="4"/>
  <c r="Q51" i="4" s="1"/>
  <c r="S51" i="4" s="1"/>
  <c r="U51" i="4" s="1"/>
  <c r="AQ51" i="4" s="1"/>
  <c r="AU51" i="4" s="1"/>
  <c r="O128" i="3"/>
  <c r="O66" i="27"/>
  <c r="BA127" i="28"/>
  <c r="AX127" i="28"/>
  <c r="P80" i="30"/>
  <c r="Q80" i="30" s="1"/>
  <c r="S80" i="30" s="1"/>
  <c r="U80" i="30" s="1"/>
  <c r="AQ80" i="30" s="1"/>
  <c r="AU80" i="30" s="1"/>
  <c r="O81" i="30"/>
  <c r="O67" i="30"/>
  <c r="O111" i="20"/>
  <c r="P49" i="12"/>
  <c r="Q49" i="12" s="1"/>
  <c r="S49" i="12" s="1"/>
  <c r="U49" i="12" s="1"/>
  <c r="AQ49" i="12" s="1"/>
  <c r="AU49" i="12" s="1"/>
  <c r="O50" i="12"/>
  <c r="BA126" i="17"/>
  <c r="AX126" i="17"/>
  <c r="O35" i="12"/>
  <c r="P65" i="17"/>
  <c r="Q65" i="17" s="1"/>
  <c r="S65" i="17" s="1"/>
  <c r="U65" i="17" s="1"/>
  <c r="AQ65" i="17" s="1"/>
  <c r="AU65" i="17" s="1"/>
  <c r="O67" i="29"/>
  <c r="P112" i="31"/>
  <c r="Q112" i="31" s="1"/>
  <c r="S112" i="31" s="1"/>
  <c r="U112" i="31" s="1"/>
  <c r="AT112" i="31" s="1"/>
  <c r="AX112" i="31" s="1"/>
  <c r="BA126" i="8"/>
  <c r="AX126" i="8"/>
  <c r="P145" i="1"/>
  <c r="Q145" i="1" s="1"/>
  <c r="S145" i="1" s="1"/>
  <c r="U145" i="1" s="1"/>
  <c r="AT145" i="1" s="1"/>
  <c r="AX145" i="1" s="1"/>
  <c r="P111" i="14"/>
  <c r="Q111" i="14" s="1"/>
  <c r="S111" i="14" s="1"/>
  <c r="U111" i="14" s="1"/>
  <c r="AT111" i="14" s="1"/>
  <c r="AX111" i="14" s="1"/>
  <c r="O112" i="14"/>
  <c r="P79" i="15"/>
  <c r="Q79" i="15" s="1"/>
  <c r="S79" i="15" s="1"/>
  <c r="U79" i="15" s="1"/>
  <c r="AQ79" i="15" s="1"/>
  <c r="AU79" i="15" s="1"/>
  <c r="P143" i="19"/>
  <c r="Q143" i="19" s="1"/>
  <c r="S143" i="19" s="1"/>
  <c r="U143" i="19" s="1"/>
  <c r="AT143" i="19" s="1"/>
  <c r="AX143" i="19" s="1"/>
  <c r="P127" i="24"/>
  <c r="Q127" i="24" s="1"/>
  <c r="S127" i="24" s="1"/>
  <c r="U127" i="24" s="1"/>
  <c r="AT127" i="24" s="1"/>
  <c r="P96" i="13"/>
  <c r="Q96" i="13" s="1"/>
  <c r="S96" i="13" s="1"/>
  <c r="U96" i="13" s="1"/>
  <c r="AJ96" i="13" s="1"/>
  <c r="AN96" i="13" s="1"/>
  <c r="O97" i="13"/>
  <c r="P142" i="33"/>
  <c r="Q142" i="33" s="1"/>
  <c r="S142" i="33" s="1"/>
  <c r="U142" i="33" s="1"/>
  <c r="AT142" i="33" s="1"/>
  <c r="AX142" i="33" s="1"/>
  <c r="O143" i="33"/>
  <c r="N131" i="31"/>
  <c r="P130" i="31"/>
  <c r="Q130" i="31" s="1"/>
  <c r="S130" i="31" s="1"/>
  <c r="U130" i="31" s="1"/>
  <c r="AT130" i="31" s="1"/>
  <c r="O131" i="31"/>
  <c r="P65" i="25"/>
  <c r="Q65" i="25" s="1"/>
  <c r="S65" i="25" s="1"/>
  <c r="U65" i="25" s="1"/>
  <c r="AQ65" i="25" s="1"/>
  <c r="AU65" i="25" s="1"/>
  <c r="P51" i="6"/>
  <c r="Q51" i="6" s="1"/>
  <c r="S51" i="6" s="1"/>
  <c r="U51" i="6" s="1"/>
  <c r="AQ51" i="6" s="1"/>
  <c r="AU51" i="6" s="1"/>
  <c r="O80" i="19"/>
  <c r="O34" i="11"/>
  <c r="P126" i="14"/>
  <c r="Q126" i="14" s="1"/>
  <c r="S126" i="14" s="1"/>
  <c r="U126" i="14" s="1"/>
  <c r="AT126" i="14" s="1"/>
  <c r="O141" i="3"/>
  <c r="O127" i="21"/>
  <c r="N83" i="27"/>
  <c r="P82" i="27"/>
  <c r="Q82" i="27" s="1"/>
  <c r="S82" i="27" s="1"/>
  <c r="U82" i="27" s="1"/>
  <c r="AQ82" i="27" s="1"/>
  <c r="AU82" i="27" s="1"/>
  <c r="P96" i="3"/>
  <c r="Q96" i="3" s="1"/>
  <c r="S96" i="3" s="1"/>
  <c r="U96" i="3" s="1"/>
  <c r="AJ96" i="3" s="1"/>
  <c r="AN96" i="3" s="1"/>
  <c r="O97" i="3"/>
  <c r="P126" i="5"/>
  <c r="Q126" i="5" s="1"/>
  <c r="S126" i="5" s="1"/>
  <c r="U126" i="5" s="1"/>
  <c r="AT126" i="5" s="1"/>
  <c r="O127" i="5"/>
  <c r="BA127" i="3"/>
  <c r="AX127" i="3"/>
  <c r="P142" i="9"/>
  <c r="Q142" i="9" s="1"/>
  <c r="S142" i="9" s="1"/>
  <c r="U142" i="9" s="1"/>
  <c r="AT142" i="9" s="1"/>
  <c r="AX142" i="9" s="1"/>
  <c r="P141" i="13"/>
  <c r="Q141" i="13" s="1"/>
  <c r="S141" i="13" s="1"/>
  <c r="U141" i="13" s="1"/>
  <c r="AT141" i="13" s="1"/>
  <c r="AX141" i="13" s="1"/>
  <c r="P143" i="7"/>
  <c r="Q143" i="7" s="1"/>
  <c r="S143" i="7" s="1"/>
  <c r="U143" i="7" s="1"/>
  <c r="AT143" i="7" s="1"/>
  <c r="AX143" i="7" s="1"/>
  <c r="O144" i="7"/>
  <c r="P111" i="6"/>
  <c r="Q111" i="6" s="1"/>
  <c r="S111" i="6" s="1"/>
  <c r="U111" i="6" s="1"/>
  <c r="AT111" i="6" s="1"/>
  <c r="AX111" i="6" s="1"/>
  <c r="O112" i="6"/>
  <c r="P143" i="8"/>
  <c r="Q143" i="8" s="1"/>
  <c r="S143" i="8" s="1"/>
  <c r="U143" i="8" s="1"/>
  <c r="AT143" i="8" s="1"/>
  <c r="AX143" i="8" s="1"/>
  <c r="P112" i="11"/>
  <c r="Q112" i="11" s="1"/>
  <c r="S112" i="11" s="1"/>
  <c r="U112" i="11" s="1"/>
  <c r="AT112" i="11" s="1"/>
  <c r="AX112" i="11" s="1"/>
  <c r="O113" i="11"/>
  <c r="P127" i="23"/>
  <c r="Q127" i="23" s="1"/>
  <c r="S127" i="23" s="1"/>
  <c r="U127" i="23" s="1"/>
  <c r="AT127" i="23" s="1"/>
  <c r="O128" i="23"/>
  <c r="P95" i="2"/>
  <c r="Q95" i="2" s="1"/>
  <c r="S95" i="2" s="1"/>
  <c r="U95" i="2" s="1"/>
  <c r="AJ95" i="2" s="1"/>
  <c r="AN95" i="2" s="1"/>
  <c r="P112" i="24"/>
  <c r="Q112" i="24" s="1"/>
  <c r="S112" i="24" s="1"/>
  <c r="U112" i="24" s="1"/>
  <c r="AT112" i="24" s="1"/>
  <c r="AX112" i="24" s="1"/>
  <c r="AX125" i="16"/>
  <c r="BA125" i="16"/>
  <c r="N83" i="21"/>
  <c r="O83" i="21" s="1"/>
  <c r="P82" i="21"/>
  <c r="Q82" i="21" s="1"/>
  <c r="S82" i="21" s="1"/>
  <c r="U82" i="21" s="1"/>
  <c r="AQ82" i="21" s="1"/>
  <c r="AU82" i="21" s="1"/>
  <c r="AX128" i="12"/>
  <c r="BA128" i="12"/>
  <c r="O97" i="22"/>
  <c r="O141" i="23"/>
  <c r="P49" i="14"/>
  <c r="Q49" i="14" s="1"/>
  <c r="S49" i="14" s="1"/>
  <c r="U49" i="14" s="1"/>
  <c r="AQ49" i="14" s="1"/>
  <c r="AU49" i="14" s="1"/>
  <c r="O50" i="14"/>
  <c r="P111" i="13"/>
  <c r="Q111" i="13" s="1"/>
  <c r="S111" i="13" s="1"/>
  <c r="U111" i="13" s="1"/>
  <c r="AT111" i="13" s="1"/>
  <c r="AX111" i="13" s="1"/>
  <c r="BA126" i="21"/>
  <c r="AX126" i="21"/>
  <c r="P97" i="23"/>
  <c r="Q97" i="23" s="1"/>
  <c r="S97" i="23" s="1"/>
  <c r="U97" i="23" s="1"/>
  <c r="AJ97" i="23" s="1"/>
  <c r="AN97" i="23" s="1"/>
  <c r="P33" i="2"/>
  <c r="Q33" i="2" s="1"/>
  <c r="S33" i="2" s="1"/>
  <c r="U33" i="2" s="1"/>
  <c r="AQ33" i="2" s="1"/>
  <c r="AU33" i="2" s="1"/>
  <c r="O34" i="2"/>
  <c r="P50" i="24"/>
  <c r="Q50" i="24" s="1"/>
  <c r="S50" i="24" s="1"/>
  <c r="U50" i="24" s="1"/>
  <c r="AQ50" i="24" s="1"/>
  <c r="AU50" i="24" s="1"/>
  <c r="O51" i="24"/>
  <c r="P96" i="12"/>
  <c r="Q96" i="12" s="1"/>
  <c r="S96" i="12" s="1"/>
  <c r="U96" i="12" s="1"/>
  <c r="AJ96" i="12" s="1"/>
  <c r="AN96" i="12" s="1"/>
  <c r="P96" i="8"/>
  <c r="Q96" i="8" s="1"/>
  <c r="S96" i="8" s="1"/>
  <c r="U96" i="8" s="1"/>
  <c r="AJ96" i="8" s="1"/>
  <c r="AN96" i="8" s="1"/>
  <c r="O97" i="8"/>
  <c r="P34" i="23"/>
  <c r="Q34" i="23" s="1"/>
  <c r="S34" i="23" s="1"/>
  <c r="U34" i="23" s="1"/>
  <c r="AQ34" i="23" s="1"/>
  <c r="AU34" i="23" s="1"/>
  <c r="O35" i="23"/>
  <c r="P111" i="10"/>
  <c r="Q111" i="10" s="1"/>
  <c r="S111" i="10" s="1"/>
  <c r="U111" i="10" s="1"/>
  <c r="AT111" i="10" s="1"/>
  <c r="AX111" i="10" s="1"/>
  <c r="N36" i="20"/>
  <c r="P35" i="20"/>
  <c r="Q35" i="20" s="1"/>
  <c r="S35" i="20" s="1"/>
  <c r="U35" i="20" s="1"/>
  <c r="AQ35" i="20" s="1"/>
  <c r="AU35" i="20" s="1"/>
  <c r="O36" i="20"/>
  <c r="P127" i="20"/>
  <c r="Q127" i="20" s="1"/>
  <c r="S127" i="20" s="1"/>
  <c r="U127" i="20" s="1"/>
  <c r="AT127" i="20" s="1"/>
  <c r="O128" i="20"/>
  <c r="P142" i="12"/>
  <c r="Q142" i="12" s="1"/>
  <c r="S142" i="12" s="1"/>
  <c r="U142" i="12" s="1"/>
  <c r="AT142" i="12" s="1"/>
  <c r="AX142" i="12" s="1"/>
  <c r="P50" i="15"/>
  <c r="Q50" i="15" s="1"/>
  <c r="S50" i="15" s="1"/>
  <c r="U50" i="15" s="1"/>
  <c r="AQ50" i="15" s="1"/>
  <c r="AU50" i="15" s="1"/>
  <c r="O51" i="15"/>
  <c r="P66" i="13"/>
  <c r="Q66" i="13" s="1"/>
  <c r="S66" i="13" s="1"/>
  <c r="U66" i="13" s="1"/>
  <c r="AQ66" i="13" s="1"/>
  <c r="AU66" i="13" s="1"/>
  <c r="O67" i="13"/>
  <c r="P33" i="17"/>
  <c r="Q33" i="17" s="1"/>
  <c r="S33" i="17" s="1"/>
  <c r="U33" i="17" s="1"/>
  <c r="AQ33" i="17" s="1"/>
  <c r="AU33" i="17" s="1"/>
  <c r="P33" i="29"/>
  <c r="Q33" i="29" s="1"/>
  <c r="S33" i="29" s="1"/>
  <c r="U33" i="29" s="1"/>
  <c r="AQ33" i="29" s="1"/>
  <c r="AU33" i="29" s="1"/>
  <c r="O34" i="29"/>
  <c r="P50" i="1"/>
  <c r="Q50" i="1" s="1"/>
  <c r="S50" i="1" s="1"/>
  <c r="U50" i="1" s="1"/>
  <c r="AQ50" i="1" s="1"/>
  <c r="AU50" i="1" s="1"/>
  <c r="O51" i="1"/>
  <c r="P128" i="10"/>
  <c r="Q128" i="10" s="1"/>
  <c r="S128" i="10" s="1"/>
  <c r="U128" i="10" s="1"/>
  <c r="AT128" i="10" s="1"/>
  <c r="O129" i="10"/>
  <c r="N52" i="30"/>
  <c r="O52" i="30" s="1"/>
  <c r="P67" i="24"/>
  <c r="Q67" i="24" s="1"/>
  <c r="S67" i="24" s="1"/>
  <c r="U67" i="24" s="1"/>
  <c r="AQ67" i="24" s="1"/>
  <c r="AU67" i="24" s="1"/>
  <c r="P140" i="17"/>
  <c r="Q140" i="17" s="1"/>
  <c r="S140" i="17" s="1"/>
  <c r="U140" i="17" s="1"/>
  <c r="AT140" i="17" s="1"/>
  <c r="AX140" i="17" s="1"/>
  <c r="O141" i="17"/>
  <c r="P143" i="21"/>
  <c r="Q143" i="21" s="1"/>
  <c r="S143" i="21" s="1"/>
  <c r="U143" i="21" s="1"/>
  <c r="AT143" i="21" s="1"/>
  <c r="AX143" i="21" s="1"/>
  <c r="O144" i="21"/>
  <c r="P141" i="4"/>
  <c r="Q141" i="4" s="1"/>
  <c r="S141" i="4" s="1"/>
  <c r="U141" i="4" s="1"/>
  <c r="AT141" i="4" s="1"/>
  <c r="AX141" i="4" s="1"/>
  <c r="O67" i="3"/>
  <c r="P95" i="17"/>
  <c r="Q95" i="17" s="1"/>
  <c r="S95" i="17" s="1"/>
  <c r="U95" i="17" s="1"/>
  <c r="AJ95" i="17" s="1"/>
  <c r="AN95" i="17" s="1"/>
  <c r="P49" i="11"/>
  <c r="Q49" i="11" s="1"/>
  <c r="S49" i="11" s="1"/>
  <c r="U49" i="11" s="1"/>
  <c r="AQ49" i="11" s="1"/>
  <c r="AU49" i="11" s="1"/>
  <c r="O50" i="11"/>
  <c r="P143" i="29"/>
  <c r="Q143" i="29" s="1"/>
  <c r="S143" i="29" s="1"/>
  <c r="U143" i="29" s="1"/>
  <c r="AT143" i="29" s="1"/>
  <c r="AX143" i="29" s="1"/>
  <c r="O144" i="29"/>
  <c r="P96" i="21"/>
  <c r="Q96" i="21" s="1"/>
  <c r="S96" i="21" s="1"/>
  <c r="U96" i="21" s="1"/>
  <c r="AJ96" i="21" s="1"/>
  <c r="AN96" i="21" s="1"/>
  <c r="P81" i="10"/>
  <c r="Q81" i="10" s="1"/>
  <c r="S81" i="10" s="1"/>
  <c r="U81" i="10" s="1"/>
  <c r="AQ81" i="10" s="1"/>
  <c r="AU81" i="10" s="1"/>
  <c r="O82" i="10"/>
  <c r="P81" i="6"/>
  <c r="Q81" i="6" s="1"/>
  <c r="S81" i="6" s="1"/>
  <c r="U81" i="6" s="1"/>
  <c r="AQ81" i="6" s="1"/>
  <c r="AU81" i="6" s="1"/>
  <c r="O82" i="6"/>
  <c r="AX126" i="20"/>
  <c r="BA126" i="20"/>
  <c r="P35" i="28"/>
  <c r="Q35" i="28" s="1"/>
  <c r="S35" i="28" s="1"/>
  <c r="U35" i="28" s="1"/>
  <c r="AQ35" i="28" s="1"/>
  <c r="AU35" i="28" s="1"/>
  <c r="P126" i="11"/>
  <c r="Q126" i="11" s="1"/>
  <c r="S126" i="11" s="1"/>
  <c r="U126" i="11" s="1"/>
  <c r="AT126" i="11" s="1"/>
  <c r="P113" i="19"/>
  <c r="Q113" i="19" s="1"/>
  <c r="S113" i="19" s="1"/>
  <c r="U113" i="19" s="1"/>
  <c r="AT113" i="19" s="1"/>
  <c r="AX113" i="19" s="1"/>
  <c r="P114" i="8"/>
  <c r="Q114" i="8" s="1"/>
  <c r="S114" i="8" s="1"/>
  <c r="U114" i="8" s="1"/>
  <c r="AT114" i="8" s="1"/>
  <c r="AX114" i="8" s="1"/>
  <c r="N115" i="8"/>
  <c r="AX127" i="33"/>
  <c r="BA127" i="33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66" i="4"/>
  <c r="Q66" i="4" s="1"/>
  <c r="S66" i="4" s="1"/>
  <c r="U66" i="4" s="1"/>
  <c r="AQ66" i="4" s="1"/>
  <c r="AU66" i="4" s="1"/>
  <c r="P112" i="22"/>
  <c r="Q112" i="22" s="1"/>
  <c r="S112" i="22" s="1"/>
  <c r="U112" i="22" s="1"/>
  <c r="AT112" i="22" s="1"/>
  <c r="AX112" i="22" s="1"/>
  <c r="O113" i="22"/>
  <c r="P80" i="17"/>
  <c r="Q80" i="17" s="1"/>
  <c r="S80" i="17" s="1"/>
  <c r="U80" i="17" s="1"/>
  <c r="AQ80" i="17" s="1"/>
  <c r="AU80" i="17" s="1"/>
  <c r="P33" i="19"/>
  <c r="Q33" i="19" s="1"/>
  <c r="S33" i="19" s="1"/>
  <c r="U33" i="19" s="1"/>
  <c r="AQ33" i="19" s="1"/>
  <c r="AU33" i="19" s="1"/>
  <c r="O34" i="19"/>
  <c r="O49" i="8"/>
  <c r="AX127" i="10"/>
  <c r="BA127" i="10"/>
  <c r="O81" i="22"/>
  <c r="O126" i="16"/>
  <c r="N52" i="33"/>
  <c r="P51" i="33"/>
  <c r="Q51" i="33" s="1"/>
  <c r="S51" i="33" s="1"/>
  <c r="U51" i="33" s="1"/>
  <c r="AQ51" i="33" s="1"/>
  <c r="AU51" i="33" s="1"/>
  <c r="O52" i="33"/>
  <c r="O66" i="26"/>
  <c r="P65" i="10"/>
  <c r="Q65" i="10" s="1"/>
  <c r="S65" i="10" s="1"/>
  <c r="U65" i="10" s="1"/>
  <c r="AQ65" i="10" s="1"/>
  <c r="AU65" i="10" s="1"/>
  <c r="O66" i="10"/>
  <c r="O51" i="18"/>
  <c r="O112" i="18"/>
  <c r="P141" i="14"/>
  <c r="Q141" i="14" s="1"/>
  <c r="S141" i="14" s="1"/>
  <c r="U141" i="14" s="1"/>
  <c r="AT141" i="14" s="1"/>
  <c r="AX141" i="14" s="1"/>
  <c r="O66" i="14"/>
  <c r="O80" i="14"/>
  <c r="P34" i="33"/>
  <c r="Q34" i="33" s="1"/>
  <c r="S34" i="33" s="1"/>
  <c r="U34" i="33" s="1"/>
  <c r="AQ34" i="33" s="1"/>
  <c r="AU34" i="33" s="1"/>
  <c r="O35" i="33"/>
  <c r="BA125" i="11"/>
  <c r="AX125" i="11"/>
  <c r="P144" i="34" l="1"/>
  <c r="Q144" i="34" s="1"/>
  <c r="S144" i="34" s="1"/>
  <c r="U144" i="34" s="1"/>
  <c r="AT144" i="34" s="1"/>
  <c r="AX144" i="34" s="1"/>
  <c r="O145" i="34"/>
  <c r="O114" i="34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129" i="34"/>
  <c r="Q129" i="34" s="1"/>
  <c r="S129" i="34" s="1"/>
  <c r="U129" i="34" s="1"/>
  <c r="AT129" i="34" s="1"/>
  <c r="O130" i="34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P83" i="21"/>
  <c r="Q83" i="21" s="1"/>
  <c r="S83" i="21" s="1"/>
  <c r="U83" i="21" s="1"/>
  <c r="AQ83" i="21" s="1"/>
  <c r="AU83" i="21" s="1"/>
  <c r="P82" i="6"/>
  <c r="Q82" i="6" s="1"/>
  <c r="S82" i="6" s="1"/>
  <c r="U82" i="6" s="1"/>
  <c r="AQ82" i="6" s="1"/>
  <c r="AU82" i="6" s="1"/>
  <c r="P144" i="21"/>
  <c r="Q144" i="21" s="1"/>
  <c r="S144" i="21" s="1"/>
  <c r="U144" i="21" s="1"/>
  <c r="AT144" i="21" s="1"/>
  <c r="AX144" i="21" s="1"/>
  <c r="P67" i="13"/>
  <c r="Q67" i="13" s="1"/>
  <c r="S67" i="13" s="1"/>
  <c r="U67" i="13" s="1"/>
  <c r="AQ67" i="13" s="1"/>
  <c r="AU67" i="13" s="1"/>
  <c r="N68" i="13"/>
  <c r="O68" i="13"/>
  <c r="P97" i="22"/>
  <c r="Q97" i="22" s="1"/>
  <c r="S97" i="22" s="1"/>
  <c r="U97" i="22" s="1"/>
  <c r="AJ97" i="22" s="1"/>
  <c r="AN97" i="22" s="1"/>
  <c r="O98" i="22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P81" i="30"/>
  <c r="Q81" i="30" s="1"/>
  <c r="S81" i="30" s="1"/>
  <c r="U81" i="30" s="1"/>
  <c r="AQ81" i="30" s="1"/>
  <c r="AU81" i="30" s="1"/>
  <c r="O82" i="30"/>
  <c r="N68" i="19"/>
  <c r="AX127" i="30"/>
  <c r="BA127" i="30"/>
  <c r="P97" i="10"/>
  <c r="Q97" i="10" s="1"/>
  <c r="S97" i="10" s="1"/>
  <c r="U97" i="10" s="1"/>
  <c r="AJ97" i="10" s="1"/>
  <c r="AN97" i="10" s="1"/>
  <c r="O98" i="10"/>
  <c r="P112" i="15"/>
  <c r="Q112" i="15" s="1"/>
  <c r="S112" i="15" s="1"/>
  <c r="U112" i="15" s="1"/>
  <c r="AT112" i="15" s="1"/>
  <c r="AX112" i="15" s="1"/>
  <c r="BA126" i="7"/>
  <c r="AX126" i="7"/>
  <c r="P96" i="9"/>
  <c r="Q96" i="9" s="1"/>
  <c r="S96" i="9" s="1"/>
  <c r="U96" i="9" s="1"/>
  <c r="AJ96" i="9" s="1"/>
  <c r="AN96" i="9" s="1"/>
  <c r="N83" i="9"/>
  <c r="P128" i="18"/>
  <c r="Q128" i="18" s="1"/>
  <c r="S128" i="18" s="1"/>
  <c r="U128" i="18" s="1"/>
  <c r="AT128" i="18" s="1"/>
  <c r="O129" i="18"/>
  <c r="P66" i="9"/>
  <c r="Q66" i="9" s="1"/>
  <c r="S66" i="9" s="1"/>
  <c r="U66" i="9" s="1"/>
  <c r="AQ66" i="9" s="1"/>
  <c r="AU66" i="9" s="1"/>
  <c r="O67" i="9"/>
  <c r="N52" i="2"/>
  <c r="O52" i="2" s="1"/>
  <c r="P51" i="2"/>
  <c r="Q51" i="2" s="1"/>
  <c r="S51" i="2" s="1"/>
  <c r="U51" i="2" s="1"/>
  <c r="AQ51" i="2" s="1"/>
  <c r="AU51" i="2" s="1"/>
  <c r="N52" i="23"/>
  <c r="AX128" i="27"/>
  <c r="BA128" i="27"/>
  <c r="O97" i="12"/>
  <c r="O144" i="8"/>
  <c r="O83" i="27"/>
  <c r="AX130" i="31"/>
  <c r="BA130" i="31"/>
  <c r="N146" i="1"/>
  <c r="O146" i="1" s="1"/>
  <c r="O80" i="20"/>
  <c r="O128" i="17"/>
  <c r="O112" i="12"/>
  <c r="P97" i="27"/>
  <c r="Q97" i="27" s="1"/>
  <c r="S97" i="27" s="1"/>
  <c r="U97" i="27" s="1"/>
  <c r="AJ97" i="27" s="1"/>
  <c r="AN97" i="27" s="1"/>
  <c r="N52" i="26"/>
  <c r="O52" i="26" s="1"/>
  <c r="O81" i="16"/>
  <c r="P111" i="9"/>
  <c r="Q111" i="9" s="1"/>
  <c r="S111" i="9" s="1"/>
  <c r="U111" i="9" s="1"/>
  <c r="AT111" i="9" s="1"/>
  <c r="AX111" i="9" s="1"/>
  <c r="O112" i="9"/>
  <c r="O82" i="26"/>
  <c r="P51" i="25"/>
  <c r="Q51" i="25" s="1"/>
  <c r="S51" i="25" s="1"/>
  <c r="U51" i="25" s="1"/>
  <c r="AQ51" i="25" s="1"/>
  <c r="AU51" i="25" s="1"/>
  <c r="AX127" i="18"/>
  <c r="BA127" i="18"/>
  <c r="O68" i="5"/>
  <c r="P98" i="16"/>
  <c r="Q98" i="16" s="1"/>
  <c r="S98" i="16" s="1"/>
  <c r="U98" i="16" s="1"/>
  <c r="AJ98" i="16" s="1"/>
  <c r="AN98" i="16" s="1"/>
  <c r="P66" i="26"/>
  <c r="Q66" i="26" s="1"/>
  <c r="S66" i="26" s="1"/>
  <c r="U66" i="26" s="1"/>
  <c r="AQ66" i="26" s="1"/>
  <c r="AU66" i="26" s="1"/>
  <c r="P141" i="23"/>
  <c r="Q141" i="23" s="1"/>
  <c r="S141" i="23" s="1"/>
  <c r="U141" i="23" s="1"/>
  <c r="AT141" i="23" s="1"/>
  <c r="AX141" i="23" s="1"/>
  <c r="P128" i="30"/>
  <c r="Q128" i="30" s="1"/>
  <c r="S128" i="30" s="1"/>
  <c r="U128" i="30" s="1"/>
  <c r="AT128" i="30" s="1"/>
  <c r="O129" i="30"/>
  <c r="P111" i="7"/>
  <c r="Q111" i="7" s="1"/>
  <c r="S111" i="7" s="1"/>
  <c r="U111" i="7" s="1"/>
  <c r="AT111" i="7" s="1"/>
  <c r="AX111" i="7" s="1"/>
  <c r="P82" i="10"/>
  <c r="Q82" i="10" s="1"/>
  <c r="S82" i="10" s="1"/>
  <c r="U82" i="10" s="1"/>
  <c r="AQ82" i="10" s="1"/>
  <c r="AU82" i="10" s="1"/>
  <c r="P141" i="17"/>
  <c r="Q141" i="17" s="1"/>
  <c r="S141" i="17" s="1"/>
  <c r="U141" i="17" s="1"/>
  <c r="AT141" i="17" s="1"/>
  <c r="AX141" i="17" s="1"/>
  <c r="O142" i="17"/>
  <c r="P51" i="15"/>
  <c r="Q51" i="15" s="1"/>
  <c r="S51" i="15" s="1"/>
  <c r="U51" i="15" s="1"/>
  <c r="AQ51" i="15" s="1"/>
  <c r="AU51" i="15" s="1"/>
  <c r="BA127" i="17"/>
  <c r="AX127" i="17"/>
  <c r="O143" i="20"/>
  <c r="O129" i="9"/>
  <c r="O50" i="9"/>
  <c r="O128" i="4"/>
  <c r="P96" i="6"/>
  <c r="Q96" i="6" s="1"/>
  <c r="S96" i="6" s="1"/>
  <c r="U96" i="6" s="1"/>
  <c r="AJ96" i="6" s="1"/>
  <c r="AN96" i="6" s="1"/>
  <c r="O36" i="6"/>
  <c r="P113" i="11"/>
  <c r="Q113" i="11" s="1"/>
  <c r="S113" i="11" s="1"/>
  <c r="U113" i="11" s="1"/>
  <c r="AT113" i="11" s="1"/>
  <c r="AX113" i="11" s="1"/>
  <c r="P51" i="24"/>
  <c r="Q51" i="24" s="1"/>
  <c r="S51" i="24" s="1"/>
  <c r="U51" i="24" s="1"/>
  <c r="AQ51" i="24" s="1"/>
  <c r="AU51" i="24" s="1"/>
  <c r="P112" i="6"/>
  <c r="Q112" i="6" s="1"/>
  <c r="S112" i="6" s="1"/>
  <c r="U112" i="6" s="1"/>
  <c r="AT112" i="6" s="1"/>
  <c r="AX112" i="6" s="1"/>
  <c r="O113" i="6"/>
  <c r="P143" i="33"/>
  <c r="Q143" i="33" s="1"/>
  <c r="S143" i="33" s="1"/>
  <c r="U143" i="33" s="1"/>
  <c r="AT143" i="33" s="1"/>
  <c r="AX143" i="33" s="1"/>
  <c r="O144" i="33"/>
  <c r="P143" i="5"/>
  <c r="Q143" i="5" s="1"/>
  <c r="S143" i="5" s="1"/>
  <c r="U143" i="5" s="1"/>
  <c r="AT143" i="5" s="1"/>
  <c r="AX143" i="5" s="1"/>
  <c r="O144" i="5"/>
  <c r="P51" i="22"/>
  <c r="Q51" i="22" s="1"/>
  <c r="S51" i="22" s="1"/>
  <c r="U51" i="22" s="1"/>
  <c r="AQ51" i="22" s="1"/>
  <c r="AU51" i="22" s="1"/>
  <c r="N52" i="22"/>
  <c r="P143" i="11"/>
  <c r="Q143" i="11" s="1"/>
  <c r="S143" i="11" s="1"/>
  <c r="U143" i="11" s="1"/>
  <c r="AT143" i="11" s="1"/>
  <c r="AX143" i="11" s="1"/>
  <c r="BA128" i="9"/>
  <c r="AX128" i="9"/>
  <c r="BA127" i="4"/>
  <c r="AX127" i="4"/>
  <c r="P96" i="14"/>
  <c r="Q96" i="14" s="1"/>
  <c r="S96" i="14" s="1"/>
  <c r="U96" i="14" s="1"/>
  <c r="AJ96" i="14" s="1"/>
  <c r="AN96" i="14" s="1"/>
  <c r="O97" i="14"/>
  <c r="P67" i="16"/>
  <c r="Q67" i="16" s="1"/>
  <c r="S67" i="16" s="1"/>
  <c r="U67" i="16" s="1"/>
  <c r="AQ67" i="16" s="1"/>
  <c r="AU67" i="16" s="1"/>
  <c r="P34" i="10"/>
  <c r="Q34" i="10" s="1"/>
  <c r="S34" i="10" s="1"/>
  <c r="U34" i="10" s="1"/>
  <c r="AQ34" i="10" s="1"/>
  <c r="AU34" i="10" s="1"/>
  <c r="O35" i="10"/>
  <c r="P97" i="15"/>
  <c r="Q97" i="15" s="1"/>
  <c r="S97" i="15" s="1"/>
  <c r="U97" i="15" s="1"/>
  <c r="AJ97" i="15" s="1"/>
  <c r="AN97" i="15" s="1"/>
  <c r="O98" i="15"/>
  <c r="P143" i="10"/>
  <c r="Q143" i="10" s="1"/>
  <c r="S143" i="10" s="1"/>
  <c r="U143" i="10" s="1"/>
  <c r="AT143" i="10" s="1"/>
  <c r="AX143" i="10" s="1"/>
  <c r="O144" i="10"/>
  <c r="P143" i="31"/>
  <c r="Q143" i="31" s="1"/>
  <c r="S143" i="31" s="1"/>
  <c r="U143" i="31" s="1"/>
  <c r="AT143" i="31" s="1"/>
  <c r="AX143" i="31" s="1"/>
  <c r="O144" i="31"/>
  <c r="P126" i="16"/>
  <c r="Q126" i="16" s="1"/>
  <c r="S126" i="16" s="1"/>
  <c r="U126" i="16" s="1"/>
  <c r="AT126" i="16" s="1"/>
  <c r="O127" i="16"/>
  <c r="P81" i="22"/>
  <c r="Q81" i="22" s="1"/>
  <c r="S81" i="22" s="1"/>
  <c r="U81" i="22" s="1"/>
  <c r="AQ81" i="22" s="1"/>
  <c r="AU81" i="22" s="1"/>
  <c r="O82" i="22"/>
  <c r="O115" i="8"/>
  <c r="O97" i="21"/>
  <c r="O143" i="12"/>
  <c r="P127" i="21"/>
  <c r="Q127" i="21" s="1"/>
  <c r="S127" i="21" s="1"/>
  <c r="U127" i="21" s="1"/>
  <c r="AT127" i="21" s="1"/>
  <c r="O128" i="21"/>
  <c r="O113" i="31"/>
  <c r="P66" i="27"/>
  <c r="Q66" i="27" s="1"/>
  <c r="S66" i="27" s="1"/>
  <c r="U66" i="27" s="1"/>
  <c r="AQ66" i="27" s="1"/>
  <c r="AU66" i="27" s="1"/>
  <c r="P80" i="11"/>
  <c r="Q80" i="11" s="1"/>
  <c r="S80" i="11" s="1"/>
  <c r="U80" i="11" s="1"/>
  <c r="AQ80" i="11" s="1"/>
  <c r="AU80" i="11" s="1"/>
  <c r="O83" i="2"/>
  <c r="O129" i="22"/>
  <c r="O144" i="27"/>
  <c r="O80" i="5"/>
  <c r="N52" i="29"/>
  <c r="O52" i="29" s="1"/>
  <c r="N36" i="6"/>
  <c r="N52" i="27"/>
  <c r="O52" i="27" s="1"/>
  <c r="O67" i="21"/>
  <c r="P127" i="7"/>
  <c r="Q127" i="7" s="1"/>
  <c r="S127" i="7" s="1"/>
  <c r="U127" i="7" s="1"/>
  <c r="AT127" i="7" s="1"/>
  <c r="O128" i="7"/>
  <c r="P34" i="2"/>
  <c r="Q34" i="2" s="1"/>
  <c r="S34" i="2" s="1"/>
  <c r="U34" i="2" s="1"/>
  <c r="AQ34" i="2" s="1"/>
  <c r="AU34" i="2" s="1"/>
  <c r="O35" i="2"/>
  <c r="P144" i="7"/>
  <c r="Q144" i="7" s="1"/>
  <c r="S144" i="7" s="1"/>
  <c r="U144" i="7" s="1"/>
  <c r="AT144" i="7" s="1"/>
  <c r="AX144" i="7" s="1"/>
  <c r="O145" i="7"/>
  <c r="P97" i="13"/>
  <c r="Q97" i="13" s="1"/>
  <c r="S97" i="13" s="1"/>
  <c r="U97" i="13" s="1"/>
  <c r="AJ97" i="13" s="1"/>
  <c r="AN97" i="13" s="1"/>
  <c r="O98" i="13"/>
  <c r="P128" i="3"/>
  <c r="Q128" i="3" s="1"/>
  <c r="S128" i="3" s="1"/>
  <c r="U128" i="3" s="1"/>
  <c r="AT128" i="3" s="1"/>
  <c r="O129" i="3"/>
  <c r="P96" i="18"/>
  <c r="Q96" i="18" s="1"/>
  <c r="S96" i="18" s="1"/>
  <c r="U96" i="18" s="1"/>
  <c r="AJ96" i="18" s="1"/>
  <c r="AN96" i="18" s="1"/>
  <c r="O97" i="18"/>
  <c r="P96" i="30"/>
  <c r="Q96" i="30" s="1"/>
  <c r="S96" i="30" s="1"/>
  <c r="U96" i="30" s="1"/>
  <c r="AJ96" i="30" s="1"/>
  <c r="AN96" i="30" s="1"/>
  <c r="O97" i="30"/>
  <c r="P81" i="29"/>
  <c r="Q81" i="29" s="1"/>
  <c r="S81" i="29" s="1"/>
  <c r="U81" i="29" s="1"/>
  <c r="AQ81" i="29" s="1"/>
  <c r="AU81" i="29" s="1"/>
  <c r="P82" i="24"/>
  <c r="Q82" i="24" s="1"/>
  <c r="S82" i="24" s="1"/>
  <c r="U82" i="24" s="1"/>
  <c r="AQ82" i="24" s="1"/>
  <c r="AU82" i="24" s="1"/>
  <c r="BA128" i="22"/>
  <c r="AX128" i="22"/>
  <c r="N68" i="15"/>
  <c r="O68" i="15" s="1"/>
  <c r="P67" i="15"/>
  <c r="Q67" i="15" s="1"/>
  <c r="S67" i="15" s="1"/>
  <c r="U67" i="15" s="1"/>
  <c r="AQ67" i="15" s="1"/>
  <c r="AU67" i="15" s="1"/>
  <c r="P130" i="2"/>
  <c r="Q130" i="2" s="1"/>
  <c r="S130" i="2" s="1"/>
  <c r="U130" i="2" s="1"/>
  <c r="AT130" i="2" s="1"/>
  <c r="P143" i="24"/>
  <c r="Q143" i="24" s="1"/>
  <c r="S143" i="24" s="1"/>
  <c r="U143" i="24" s="1"/>
  <c r="AT143" i="24" s="1"/>
  <c r="AX143" i="24" s="1"/>
  <c r="O144" i="24"/>
  <c r="P111" i="28"/>
  <c r="Q111" i="28" s="1"/>
  <c r="S111" i="28" s="1"/>
  <c r="U111" i="28" s="1"/>
  <c r="AT111" i="28" s="1"/>
  <c r="AX111" i="28" s="1"/>
  <c r="P144" i="29"/>
  <c r="Q144" i="29" s="1"/>
  <c r="S144" i="29" s="1"/>
  <c r="U144" i="29" s="1"/>
  <c r="AT144" i="29" s="1"/>
  <c r="AX144" i="29" s="1"/>
  <c r="O145" i="29"/>
  <c r="N68" i="24"/>
  <c r="O68" i="24" s="1"/>
  <c r="P128" i="20"/>
  <c r="Q128" i="20" s="1"/>
  <c r="S128" i="20" s="1"/>
  <c r="U128" i="20" s="1"/>
  <c r="AT128" i="20" s="1"/>
  <c r="P141" i="3"/>
  <c r="Q141" i="3" s="1"/>
  <c r="S141" i="3" s="1"/>
  <c r="U141" i="3" s="1"/>
  <c r="AT141" i="3" s="1"/>
  <c r="AX141" i="3" s="1"/>
  <c r="N68" i="29"/>
  <c r="O68" i="29" s="1"/>
  <c r="P67" i="29"/>
  <c r="Q67" i="29" s="1"/>
  <c r="S67" i="29" s="1"/>
  <c r="U67" i="29" s="1"/>
  <c r="AQ67" i="29" s="1"/>
  <c r="AU67" i="29" s="1"/>
  <c r="N83" i="2"/>
  <c r="O81" i="7"/>
  <c r="O129" i="6"/>
  <c r="O96" i="31"/>
  <c r="O129" i="15"/>
  <c r="AX129" i="2"/>
  <c r="BA129" i="2"/>
  <c r="N52" i="28"/>
  <c r="O52" i="28" s="1"/>
  <c r="O143" i="30"/>
  <c r="N36" i="7"/>
  <c r="O36" i="7" s="1"/>
  <c r="P35" i="7"/>
  <c r="Q35" i="7" s="1"/>
  <c r="S35" i="7" s="1"/>
  <c r="U35" i="7" s="1"/>
  <c r="AQ35" i="7" s="1"/>
  <c r="AU35" i="7" s="1"/>
  <c r="O34" i="1"/>
  <c r="P97" i="3"/>
  <c r="Q97" i="3" s="1"/>
  <c r="S97" i="3" s="1"/>
  <c r="U97" i="3" s="1"/>
  <c r="AJ97" i="3" s="1"/>
  <c r="AN97" i="3" s="1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80" i="14"/>
  <c r="Q80" i="14" s="1"/>
  <c r="S80" i="14" s="1"/>
  <c r="U80" i="14" s="1"/>
  <c r="AQ80" i="14" s="1"/>
  <c r="AU80" i="14" s="1"/>
  <c r="P49" i="8"/>
  <c r="Q49" i="8" s="1"/>
  <c r="S49" i="8" s="1"/>
  <c r="U49" i="8" s="1"/>
  <c r="AQ49" i="8" s="1"/>
  <c r="AU49" i="8" s="1"/>
  <c r="O114" i="19"/>
  <c r="BA127" i="20"/>
  <c r="AX127" i="20"/>
  <c r="O98" i="23"/>
  <c r="O142" i="13"/>
  <c r="O127" i="14"/>
  <c r="O128" i="24"/>
  <c r="O66" i="17"/>
  <c r="O114" i="33"/>
  <c r="O144" i="22"/>
  <c r="P112" i="4"/>
  <c r="Q112" i="4" s="1"/>
  <c r="S112" i="4" s="1"/>
  <c r="U112" i="4" s="1"/>
  <c r="AT112" i="4" s="1"/>
  <c r="AX112" i="4" s="1"/>
  <c r="O113" i="4"/>
  <c r="AX128" i="6"/>
  <c r="BA128" i="6"/>
  <c r="O112" i="21"/>
  <c r="AX128" i="15"/>
  <c r="BA128" i="15"/>
  <c r="O112" i="27"/>
  <c r="O127" i="26"/>
  <c r="P112" i="16"/>
  <c r="Q112" i="16" s="1"/>
  <c r="S112" i="16" s="1"/>
  <c r="U112" i="16" s="1"/>
  <c r="AT112" i="16" s="1"/>
  <c r="AX112" i="16" s="1"/>
  <c r="O113" i="16"/>
  <c r="P35" i="5"/>
  <c r="Q35" i="5" s="1"/>
  <c r="S35" i="5" s="1"/>
  <c r="U35" i="5" s="1"/>
  <c r="AQ35" i="5" s="1"/>
  <c r="AU35" i="5" s="1"/>
  <c r="P34" i="21"/>
  <c r="Q34" i="21" s="1"/>
  <c r="S34" i="21" s="1"/>
  <c r="U34" i="21" s="1"/>
  <c r="AQ34" i="21" s="1"/>
  <c r="AU34" i="21" s="1"/>
  <c r="P98" i="25"/>
  <c r="Q98" i="25" s="1"/>
  <c r="S98" i="25" s="1"/>
  <c r="U98" i="25" s="1"/>
  <c r="AJ98" i="25" s="1"/>
  <c r="AN98" i="25" s="1"/>
  <c r="P66" i="14"/>
  <c r="Q66" i="14" s="1"/>
  <c r="S66" i="14" s="1"/>
  <c r="U66" i="14" s="1"/>
  <c r="AQ66" i="14" s="1"/>
  <c r="AU66" i="14" s="1"/>
  <c r="O67" i="14"/>
  <c r="P129" i="10"/>
  <c r="Q129" i="10" s="1"/>
  <c r="S129" i="10" s="1"/>
  <c r="U129" i="10" s="1"/>
  <c r="AT129" i="10" s="1"/>
  <c r="AX126" i="14"/>
  <c r="BA126" i="14"/>
  <c r="BA127" i="24"/>
  <c r="AX127" i="24"/>
  <c r="P81" i="33"/>
  <c r="Q81" i="33" s="1"/>
  <c r="S81" i="33" s="1"/>
  <c r="U81" i="33" s="1"/>
  <c r="AQ81" i="33" s="1"/>
  <c r="AU81" i="33" s="1"/>
  <c r="O82" i="33"/>
  <c r="P97" i="7"/>
  <c r="Q97" i="7" s="1"/>
  <c r="S97" i="7" s="1"/>
  <c r="U97" i="7" s="1"/>
  <c r="AJ97" i="7" s="1"/>
  <c r="AN97" i="7" s="1"/>
  <c r="O98" i="7"/>
  <c r="P127" i="13"/>
  <c r="Q127" i="13" s="1"/>
  <c r="S127" i="13" s="1"/>
  <c r="U127" i="13" s="1"/>
  <c r="AT127" i="13" s="1"/>
  <c r="O128" i="13"/>
  <c r="BA126" i="26"/>
  <c r="AX126" i="26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50" i="13"/>
  <c r="Q50" i="13" s="1"/>
  <c r="S50" i="13" s="1"/>
  <c r="U50" i="13" s="1"/>
  <c r="AQ50" i="13" s="1"/>
  <c r="AU50" i="13" s="1"/>
  <c r="P34" i="15"/>
  <c r="Q34" i="15" s="1"/>
  <c r="S34" i="15" s="1"/>
  <c r="U34" i="15" s="1"/>
  <c r="AQ34" i="15" s="1"/>
  <c r="AU34" i="15" s="1"/>
  <c r="O35" i="15"/>
  <c r="P50" i="11"/>
  <c r="Q50" i="11" s="1"/>
  <c r="S50" i="11" s="1"/>
  <c r="U50" i="11" s="1"/>
  <c r="AQ50" i="11" s="1"/>
  <c r="AU50" i="11" s="1"/>
  <c r="P36" i="20"/>
  <c r="Q36" i="20" s="1"/>
  <c r="S36" i="20" s="1"/>
  <c r="U36" i="20" s="1"/>
  <c r="AQ36" i="20" s="1"/>
  <c r="AU36" i="20" s="1"/>
  <c r="O142" i="14"/>
  <c r="O127" i="11"/>
  <c r="AX128" i="10"/>
  <c r="BA128" i="10"/>
  <c r="O113" i="24"/>
  <c r="O143" i="9"/>
  <c r="P34" i="11"/>
  <c r="Q34" i="11" s="1"/>
  <c r="S34" i="11" s="1"/>
  <c r="U34" i="11" s="1"/>
  <c r="AQ34" i="11" s="1"/>
  <c r="AU34" i="11" s="1"/>
  <c r="O144" i="19"/>
  <c r="P35" i="12"/>
  <c r="Q35" i="12" s="1"/>
  <c r="S35" i="12" s="1"/>
  <c r="U35" i="12" s="1"/>
  <c r="AQ35" i="12" s="1"/>
  <c r="AU35" i="12" s="1"/>
  <c r="O141" i="26"/>
  <c r="O114" i="29"/>
  <c r="P97" i="24"/>
  <c r="Q97" i="24" s="1"/>
  <c r="S97" i="24" s="1"/>
  <c r="U97" i="24" s="1"/>
  <c r="AJ97" i="24" s="1"/>
  <c r="AN97" i="24" s="1"/>
  <c r="P81" i="23"/>
  <c r="Q81" i="23" s="1"/>
  <c r="S81" i="23" s="1"/>
  <c r="U81" i="23" s="1"/>
  <c r="AQ81" i="23" s="1"/>
  <c r="AU81" i="23" s="1"/>
  <c r="N68" i="18"/>
  <c r="O68" i="18" s="1"/>
  <c r="N131" i="25"/>
  <c r="O131" i="25" s="1"/>
  <c r="P130" i="25"/>
  <c r="Q130" i="25" s="1"/>
  <c r="S130" i="25" s="1"/>
  <c r="U130" i="25" s="1"/>
  <c r="AT130" i="25" s="1"/>
  <c r="BA130" i="1"/>
  <c r="AX130" i="1"/>
  <c r="P65" i="2"/>
  <c r="Q65" i="2" s="1"/>
  <c r="S65" i="2" s="1"/>
  <c r="U65" i="2" s="1"/>
  <c r="AQ65" i="2" s="1"/>
  <c r="AU65" i="2" s="1"/>
  <c r="O66" i="2"/>
  <c r="P111" i="30"/>
  <c r="Q111" i="30" s="1"/>
  <c r="S111" i="30" s="1"/>
  <c r="U111" i="30" s="1"/>
  <c r="AT111" i="30" s="1"/>
  <c r="AX111" i="30" s="1"/>
  <c r="O112" i="30"/>
  <c r="AX126" i="13"/>
  <c r="BA126" i="13"/>
  <c r="N68" i="33"/>
  <c r="O68" i="33" s="1"/>
  <c r="P67" i="33"/>
  <c r="Q67" i="33" s="1"/>
  <c r="S67" i="33" s="1"/>
  <c r="U67" i="33" s="1"/>
  <c r="AQ67" i="33" s="1"/>
  <c r="AU67" i="33" s="1"/>
  <c r="P96" i="29"/>
  <c r="Q96" i="29" s="1"/>
  <c r="S96" i="29" s="1"/>
  <c r="U96" i="29" s="1"/>
  <c r="AJ96" i="29" s="1"/>
  <c r="AN96" i="29" s="1"/>
  <c r="O97" i="29"/>
  <c r="P129" i="12"/>
  <c r="Q129" i="12" s="1"/>
  <c r="S129" i="12" s="1"/>
  <c r="U129" i="12" s="1"/>
  <c r="AT129" i="12" s="1"/>
  <c r="P141" i="18"/>
  <c r="Q141" i="18" s="1"/>
  <c r="S141" i="18" s="1"/>
  <c r="U141" i="18" s="1"/>
  <c r="AT141" i="18" s="1"/>
  <c r="AX141" i="18" s="1"/>
  <c r="O142" i="18"/>
  <c r="P97" i="8"/>
  <c r="Q97" i="8" s="1"/>
  <c r="S97" i="8" s="1"/>
  <c r="U97" i="8" s="1"/>
  <c r="AJ97" i="8" s="1"/>
  <c r="AN97" i="8" s="1"/>
  <c r="P35" i="33"/>
  <c r="Q35" i="33" s="1"/>
  <c r="S35" i="33" s="1"/>
  <c r="U35" i="33" s="1"/>
  <c r="AQ35" i="33" s="1"/>
  <c r="AU35" i="33" s="1"/>
  <c r="P34" i="19"/>
  <c r="Q34" i="19" s="1"/>
  <c r="S34" i="19" s="1"/>
  <c r="U34" i="19" s="1"/>
  <c r="AQ34" i="19" s="1"/>
  <c r="AU34" i="19" s="1"/>
  <c r="O81" i="17"/>
  <c r="AX126" i="11"/>
  <c r="BA126" i="11"/>
  <c r="O96" i="17"/>
  <c r="P51" i="1"/>
  <c r="Q51" i="1" s="1"/>
  <c r="S51" i="1" s="1"/>
  <c r="U51" i="1" s="1"/>
  <c r="AQ51" i="1" s="1"/>
  <c r="AU51" i="1" s="1"/>
  <c r="N52" i="1"/>
  <c r="O52" i="1" s="1"/>
  <c r="P80" i="19"/>
  <c r="Q80" i="19" s="1"/>
  <c r="S80" i="19" s="1"/>
  <c r="U80" i="19" s="1"/>
  <c r="AQ80" i="19" s="1"/>
  <c r="AU80" i="19" s="1"/>
  <c r="O81" i="19"/>
  <c r="O81" i="31"/>
  <c r="O142" i="16"/>
  <c r="BA129" i="25"/>
  <c r="AX129" i="25"/>
  <c r="N131" i="1"/>
  <c r="O131" i="1" s="1"/>
  <c r="P79" i="4"/>
  <c r="Q79" i="4" s="1"/>
  <c r="S79" i="4" s="1"/>
  <c r="U79" i="4" s="1"/>
  <c r="AQ79" i="4" s="1"/>
  <c r="AU79" i="4" s="1"/>
  <c r="P111" i="3"/>
  <c r="Q111" i="3" s="1"/>
  <c r="S111" i="3" s="1"/>
  <c r="U111" i="3" s="1"/>
  <c r="AT111" i="3" s="1"/>
  <c r="AX111" i="3" s="1"/>
  <c r="O37" i="27"/>
  <c r="P37" i="27" s="1"/>
  <c r="Q37" i="27" s="1"/>
  <c r="S37" i="27" s="1"/>
  <c r="U37" i="27" s="1"/>
  <c r="AQ37" i="27" s="1"/>
  <c r="AU37" i="27" s="1"/>
  <c r="AV37" i="27" s="1"/>
  <c r="O81" i="3"/>
  <c r="P80" i="25"/>
  <c r="Q80" i="25" s="1"/>
  <c r="S80" i="25" s="1"/>
  <c r="U80" i="25" s="1"/>
  <c r="AQ80" i="25" s="1"/>
  <c r="AU80" i="25" s="1"/>
  <c r="O81" i="25"/>
  <c r="O96" i="28"/>
  <c r="P67" i="22"/>
  <c r="Q67" i="22" s="1"/>
  <c r="S67" i="22" s="1"/>
  <c r="U67" i="22" s="1"/>
  <c r="AQ67" i="22" s="1"/>
  <c r="AU67" i="22" s="1"/>
  <c r="P114" i="2"/>
  <c r="Q114" i="2" s="1"/>
  <c r="S114" i="2" s="1"/>
  <c r="U114" i="2" s="1"/>
  <c r="AT114" i="2" s="1"/>
  <c r="AX114" i="2" s="1"/>
  <c r="N115" i="2"/>
  <c r="O115" i="2"/>
  <c r="P67" i="30"/>
  <c r="Q67" i="30" s="1"/>
  <c r="S67" i="30" s="1"/>
  <c r="U67" i="30" s="1"/>
  <c r="AQ67" i="30" s="1"/>
  <c r="AU67" i="30" s="1"/>
  <c r="P112" i="18"/>
  <c r="Q112" i="18" s="1"/>
  <c r="S112" i="18" s="1"/>
  <c r="U112" i="18" s="1"/>
  <c r="AT112" i="18" s="1"/>
  <c r="AX112" i="18" s="1"/>
  <c r="O36" i="28"/>
  <c r="O112" i="10"/>
  <c r="O112" i="13"/>
  <c r="O96" i="2"/>
  <c r="O80" i="15"/>
  <c r="O96" i="11"/>
  <c r="N83" i="13"/>
  <c r="O83" i="13" s="1"/>
  <c r="P82" i="13"/>
  <c r="Q82" i="13" s="1"/>
  <c r="S82" i="13" s="1"/>
  <c r="U82" i="13" s="1"/>
  <c r="AQ82" i="13" s="1"/>
  <c r="AU82" i="13" s="1"/>
  <c r="P35" i="13"/>
  <c r="Q35" i="13" s="1"/>
  <c r="S35" i="13" s="1"/>
  <c r="U35" i="13" s="1"/>
  <c r="AQ35" i="13" s="1"/>
  <c r="AU35" i="13" s="1"/>
  <c r="P113" i="5"/>
  <c r="Q113" i="5" s="1"/>
  <c r="S113" i="5" s="1"/>
  <c r="U113" i="5" s="1"/>
  <c r="AT113" i="5" s="1"/>
  <c r="AX113" i="5" s="1"/>
  <c r="O114" i="5"/>
  <c r="P143" i="28"/>
  <c r="Q143" i="28" s="1"/>
  <c r="S143" i="28" s="1"/>
  <c r="U143" i="28" s="1"/>
  <c r="AT143" i="28" s="1"/>
  <c r="AX143" i="28" s="1"/>
  <c r="O144" i="28"/>
  <c r="P113" i="26"/>
  <c r="Q113" i="26" s="1"/>
  <c r="S113" i="26" s="1"/>
  <c r="U113" i="26" s="1"/>
  <c r="AT113" i="26" s="1"/>
  <c r="AX113" i="26" s="1"/>
  <c r="O114" i="26"/>
  <c r="P145" i="6"/>
  <c r="Q145" i="6" s="1"/>
  <c r="S145" i="6" s="1"/>
  <c r="U145" i="6" s="1"/>
  <c r="AT145" i="6" s="1"/>
  <c r="AX145" i="6" s="1"/>
  <c r="O82" i="28"/>
  <c r="O33" i="26"/>
  <c r="P113" i="17"/>
  <c r="Q113" i="17" s="1"/>
  <c r="S113" i="17" s="1"/>
  <c r="U113" i="17" s="1"/>
  <c r="AT113" i="17" s="1"/>
  <c r="AX113" i="17" s="1"/>
  <c r="O114" i="17"/>
  <c r="P33" i="22"/>
  <c r="Q33" i="22" s="1"/>
  <c r="S33" i="22" s="1"/>
  <c r="U33" i="22" s="1"/>
  <c r="AQ33" i="22" s="1"/>
  <c r="AU33" i="22" s="1"/>
  <c r="P66" i="8"/>
  <c r="Q66" i="8" s="1"/>
  <c r="S66" i="8" s="1"/>
  <c r="U66" i="8" s="1"/>
  <c r="AQ66" i="8" s="1"/>
  <c r="AU66" i="8" s="1"/>
  <c r="P128" i="33"/>
  <c r="Q128" i="33" s="1"/>
  <c r="S128" i="33" s="1"/>
  <c r="U128" i="33" s="1"/>
  <c r="AT128" i="33" s="1"/>
  <c r="P96" i="20"/>
  <c r="Q96" i="20" s="1"/>
  <c r="S96" i="20" s="1"/>
  <c r="U96" i="20" s="1"/>
  <c r="AJ96" i="20" s="1"/>
  <c r="AN96" i="20" s="1"/>
  <c r="P67" i="3"/>
  <c r="Q67" i="3" s="1"/>
  <c r="S67" i="3" s="1"/>
  <c r="U67" i="3" s="1"/>
  <c r="AQ67" i="3" s="1"/>
  <c r="AU67" i="3" s="1"/>
  <c r="P34" i="29"/>
  <c r="Q34" i="29" s="1"/>
  <c r="S34" i="29" s="1"/>
  <c r="U34" i="29" s="1"/>
  <c r="AQ34" i="29" s="1"/>
  <c r="AU34" i="29" s="1"/>
  <c r="P50" i="12"/>
  <c r="Q50" i="12" s="1"/>
  <c r="S50" i="12" s="1"/>
  <c r="U50" i="12" s="1"/>
  <c r="AQ50" i="12" s="1"/>
  <c r="AU50" i="12" s="1"/>
  <c r="O51" i="12"/>
  <c r="P50" i="16"/>
  <c r="Q50" i="16" s="1"/>
  <c r="S50" i="16" s="1"/>
  <c r="U50" i="16" s="1"/>
  <c r="AQ50" i="16" s="1"/>
  <c r="AU50" i="16" s="1"/>
  <c r="O51" i="16"/>
  <c r="P114" i="1"/>
  <c r="Q114" i="1" s="1"/>
  <c r="S114" i="1" s="1"/>
  <c r="U114" i="1" s="1"/>
  <c r="AT114" i="1" s="1"/>
  <c r="AX114" i="1" s="1"/>
  <c r="N83" i="12"/>
  <c r="O83" i="12" s="1"/>
  <c r="P82" i="12"/>
  <c r="Q82" i="12" s="1"/>
  <c r="S82" i="12" s="1"/>
  <c r="U82" i="12" s="1"/>
  <c r="AQ82" i="12" s="1"/>
  <c r="AU82" i="12" s="1"/>
  <c r="N52" i="17"/>
  <c r="P51" i="17"/>
  <c r="Q51" i="17" s="1"/>
  <c r="S51" i="17" s="1"/>
  <c r="U51" i="17" s="1"/>
  <c r="AQ51" i="17" s="1"/>
  <c r="AU51" i="17" s="1"/>
  <c r="O52" i="17"/>
  <c r="P112" i="23"/>
  <c r="Q112" i="23" s="1"/>
  <c r="S112" i="23" s="1"/>
  <c r="U112" i="23" s="1"/>
  <c r="AT112" i="23" s="1"/>
  <c r="AX112" i="23" s="1"/>
  <c r="P127" i="19"/>
  <c r="Q127" i="19" s="1"/>
  <c r="S127" i="19" s="1"/>
  <c r="U127" i="19" s="1"/>
  <c r="AT127" i="19" s="1"/>
  <c r="O128" i="19"/>
  <c r="P96" i="19"/>
  <c r="Q96" i="19" s="1"/>
  <c r="S96" i="19" s="1"/>
  <c r="U96" i="19" s="1"/>
  <c r="AJ96" i="19" s="1"/>
  <c r="AN96" i="19" s="1"/>
  <c r="O97" i="19"/>
  <c r="P97" i="26"/>
  <c r="Q97" i="26" s="1"/>
  <c r="S97" i="26" s="1"/>
  <c r="U97" i="26" s="1"/>
  <c r="AJ97" i="26" s="1"/>
  <c r="AN97" i="26" s="1"/>
  <c r="P66" i="28"/>
  <c r="Q66" i="28" s="1"/>
  <c r="S66" i="28" s="1"/>
  <c r="U66" i="28" s="1"/>
  <c r="AQ66" i="28" s="1"/>
  <c r="AU66" i="28" s="1"/>
  <c r="N52" i="18"/>
  <c r="O52" i="18" s="1"/>
  <c r="P51" i="18"/>
  <c r="Q51" i="18" s="1"/>
  <c r="S51" i="18" s="1"/>
  <c r="U51" i="18" s="1"/>
  <c r="AQ51" i="18" s="1"/>
  <c r="AU51" i="18" s="1"/>
  <c r="P66" i="10"/>
  <c r="Q66" i="10" s="1"/>
  <c r="S66" i="10" s="1"/>
  <c r="U66" i="10" s="1"/>
  <c r="AQ66" i="10" s="1"/>
  <c r="AU66" i="10" s="1"/>
  <c r="O67" i="10"/>
  <c r="N36" i="28"/>
  <c r="P35" i="23"/>
  <c r="Q35" i="23" s="1"/>
  <c r="S35" i="23" s="1"/>
  <c r="U35" i="23" s="1"/>
  <c r="AQ35" i="23" s="1"/>
  <c r="AU35" i="23" s="1"/>
  <c r="P50" i="14"/>
  <c r="Q50" i="14" s="1"/>
  <c r="S50" i="14" s="1"/>
  <c r="U50" i="14" s="1"/>
  <c r="AQ50" i="14" s="1"/>
  <c r="AU50" i="14" s="1"/>
  <c r="O51" i="14"/>
  <c r="P128" i="23"/>
  <c r="Q128" i="23" s="1"/>
  <c r="S128" i="23" s="1"/>
  <c r="U128" i="23" s="1"/>
  <c r="AT128" i="23" s="1"/>
  <c r="O129" i="23"/>
  <c r="P127" i="5"/>
  <c r="Q127" i="5" s="1"/>
  <c r="S127" i="5" s="1"/>
  <c r="U127" i="5" s="1"/>
  <c r="AT127" i="5" s="1"/>
  <c r="O128" i="5"/>
  <c r="N52" i="6"/>
  <c r="O52" i="6" s="1"/>
  <c r="P112" i="14"/>
  <c r="Q112" i="14" s="1"/>
  <c r="S112" i="14" s="1"/>
  <c r="U112" i="14" s="1"/>
  <c r="AT112" i="14" s="1"/>
  <c r="AX112" i="14" s="1"/>
  <c r="P33" i="9"/>
  <c r="Q33" i="9" s="1"/>
  <c r="S33" i="9" s="1"/>
  <c r="U33" i="9" s="1"/>
  <c r="AQ33" i="9" s="1"/>
  <c r="AU33" i="9" s="1"/>
  <c r="P128" i="8"/>
  <c r="Q128" i="8" s="1"/>
  <c r="S128" i="8" s="1"/>
  <c r="U128" i="8" s="1"/>
  <c r="AT128" i="8" s="1"/>
  <c r="O129" i="8"/>
  <c r="P129" i="28"/>
  <c r="Q129" i="28" s="1"/>
  <c r="S129" i="28" s="1"/>
  <c r="U129" i="28" s="1"/>
  <c r="AT129" i="28" s="1"/>
  <c r="P33" i="25"/>
  <c r="Q33" i="25" s="1"/>
  <c r="S33" i="25" s="1"/>
  <c r="U33" i="25" s="1"/>
  <c r="AQ33" i="25" s="1"/>
  <c r="AU33" i="25" s="1"/>
  <c r="O34" i="25"/>
  <c r="P129" i="29"/>
  <c r="Q129" i="29" s="1"/>
  <c r="S129" i="29" s="1"/>
  <c r="U129" i="29" s="1"/>
  <c r="AT129" i="29" s="1"/>
  <c r="O130" i="29"/>
  <c r="N52" i="3"/>
  <c r="O52" i="3" s="1"/>
  <c r="P51" i="3"/>
  <c r="Q51" i="3" s="1"/>
  <c r="S51" i="3" s="1"/>
  <c r="U51" i="3" s="1"/>
  <c r="AQ51" i="3" s="1"/>
  <c r="AU51" i="3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N68" i="20"/>
  <c r="O68" i="20" s="1"/>
  <c r="N36" i="24"/>
  <c r="P35" i="24"/>
  <c r="Q35" i="24" s="1"/>
  <c r="S35" i="24" s="1"/>
  <c r="U35" i="24" s="1"/>
  <c r="AQ35" i="24" s="1"/>
  <c r="AU35" i="24" s="1"/>
  <c r="O36" i="24"/>
  <c r="BA126" i="19"/>
  <c r="AX126" i="19"/>
  <c r="P112" i="25"/>
  <c r="Q112" i="25" s="1"/>
  <c r="S112" i="25" s="1"/>
  <c r="U112" i="25" s="1"/>
  <c r="AT112" i="25" s="1"/>
  <c r="AX112" i="25" s="1"/>
  <c r="P113" i="22"/>
  <c r="Q113" i="22" s="1"/>
  <c r="S113" i="22" s="1"/>
  <c r="U113" i="22" s="1"/>
  <c r="AT113" i="22" s="1"/>
  <c r="AX113" i="22" s="1"/>
  <c r="O114" i="22"/>
  <c r="O67" i="4"/>
  <c r="O142" i="4"/>
  <c r="O34" i="17"/>
  <c r="AX127" i="23"/>
  <c r="BA127" i="23"/>
  <c r="AX126" i="5"/>
  <c r="BA126" i="5"/>
  <c r="O66" i="25"/>
  <c r="P111" i="20"/>
  <c r="Q111" i="20" s="1"/>
  <c r="S111" i="20" s="1"/>
  <c r="U111" i="20" s="1"/>
  <c r="AT111" i="20" s="1"/>
  <c r="AX111" i="20" s="1"/>
  <c r="O68" i="19"/>
  <c r="BA127" i="8"/>
  <c r="AX127" i="8"/>
  <c r="AX128" i="28"/>
  <c r="BA128" i="28"/>
  <c r="O96" i="4"/>
  <c r="O66" i="11"/>
  <c r="BA128" i="29"/>
  <c r="AX128" i="29"/>
  <c r="P50" i="19"/>
  <c r="Q50" i="19" s="1"/>
  <c r="S50" i="19" s="1"/>
  <c r="U50" i="19" s="1"/>
  <c r="AQ50" i="19" s="1"/>
  <c r="AU50" i="19" s="1"/>
  <c r="O83" i="18"/>
  <c r="O83" i="9"/>
  <c r="O129" i="27"/>
  <c r="O97" i="33"/>
  <c r="O97" i="5"/>
  <c r="P142" i="15"/>
  <c r="Q142" i="15" s="1"/>
  <c r="S142" i="15" s="1"/>
  <c r="U142" i="15" s="1"/>
  <c r="AT142" i="15" s="1"/>
  <c r="AX142" i="15" s="1"/>
  <c r="O143" i="15"/>
  <c r="O52" i="23"/>
  <c r="P145" i="2"/>
  <c r="Q145" i="2" s="1"/>
  <c r="S145" i="2" s="1"/>
  <c r="U145" i="2" s="1"/>
  <c r="AT145" i="2" s="1"/>
  <c r="AX145" i="2" s="1"/>
  <c r="N146" i="2"/>
  <c r="O146" i="2"/>
  <c r="P130" i="34" l="1"/>
  <c r="Q130" i="34" s="1"/>
  <c r="S130" i="34" s="1"/>
  <c r="U130" i="34" s="1"/>
  <c r="AT130" i="34" s="1"/>
  <c r="N131" i="34"/>
  <c r="O131" i="34"/>
  <c r="BA129" i="34"/>
  <c r="AX129" i="34"/>
  <c r="P114" i="34"/>
  <c r="Q114" i="34" s="1"/>
  <c r="S114" i="34" s="1"/>
  <c r="U114" i="34" s="1"/>
  <c r="AT114" i="34" s="1"/>
  <c r="AX114" i="34" s="1"/>
  <c r="P145" i="34"/>
  <c r="Q145" i="34" s="1"/>
  <c r="S145" i="34" s="1"/>
  <c r="U145" i="34" s="1"/>
  <c r="AT145" i="34" s="1"/>
  <c r="AX145" i="34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68" i="33"/>
  <c r="Q68" i="33" s="1"/>
  <c r="S68" i="33" s="1"/>
  <c r="U68" i="33" s="1"/>
  <c r="AQ68" i="33" s="1"/>
  <c r="AU68" i="33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52" i="1"/>
  <c r="Q52" i="1" s="1"/>
  <c r="S52" i="1" s="1"/>
  <c r="U52" i="1" s="1"/>
  <c r="AQ52" i="1" s="1"/>
  <c r="AU52" i="1" s="1"/>
  <c r="P68" i="15"/>
  <c r="Q68" i="15" s="1"/>
  <c r="S68" i="15" s="1"/>
  <c r="U68" i="15" s="1"/>
  <c r="AQ68" i="15" s="1"/>
  <c r="AU68" i="15" s="1"/>
  <c r="O69" i="15"/>
  <c r="P69" i="15" s="1"/>
  <c r="Q69" i="15" s="1"/>
  <c r="S69" i="15" s="1"/>
  <c r="U69" i="15" s="1"/>
  <c r="AQ69" i="15" s="1"/>
  <c r="AU69" i="15" s="1"/>
  <c r="AV69" i="15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83" i="13"/>
  <c r="Q83" i="13" s="1"/>
  <c r="S83" i="13" s="1"/>
  <c r="U83" i="13" s="1"/>
  <c r="AQ83" i="13" s="1"/>
  <c r="AU83" i="13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AV53" i="27" s="1"/>
  <c r="P68" i="29"/>
  <c r="Q68" i="29" s="1"/>
  <c r="S68" i="29" s="1"/>
  <c r="U68" i="29" s="1"/>
  <c r="AQ68" i="29" s="1"/>
  <c r="AU68" i="29" s="1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52" i="3"/>
  <c r="Q52" i="3" s="1"/>
  <c r="S52" i="3" s="1"/>
  <c r="U52" i="3" s="1"/>
  <c r="AQ52" i="3" s="1"/>
  <c r="AU52" i="3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P36" i="7"/>
  <c r="Q36" i="7" s="1"/>
  <c r="S36" i="7" s="1"/>
  <c r="U36" i="7" s="1"/>
  <c r="AQ36" i="7" s="1"/>
  <c r="AU36" i="7" s="1"/>
  <c r="P52" i="2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P67" i="4"/>
  <c r="Q67" i="4" s="1"/>
  <c r="S67" i="4" s="1"/>
  <c r="U67" i="4" s="1"/>
  <c r="AQ67" i="4" s="1"/>
  <c r="AU67" i="4" s="1"/>
  <c r="P98" i="23"/>
  <c r="Q98" i="23" s="1"/>
  <c r="S98" i="23" s="1"/>
  <c r="U98" i="23" s="1"/>
  <c r="AJ98" i="23" s="1"/>
  <c r="AN98" i="23" s="1"/>
  <c r="P83" i="18"/>
  <c r="Q83" i="18" s="1"/>
  <c r="S83" i="18" s="1"/>
  <c r="U83" i="18" s="1"/>
  <c r="AQ83" i="18" s="1"/>
  <c r="AU83" i="18" s="1"/>
  <c r="AX128" i="33"/>
  <c r="BA128" i="33"/>
  <c r="P144" i="28"/>
  <c r="Q144" i="28" s="1"/>
  <c r="S144" i="28" s="1"/>
  <c r="U144" i="28" s="1"/>
  <c r="AT144" i="28" s="1"/>
  <c r="AX144" i="28" s="1"/>
  <c r="O145" i="28"/>
  <c r="P36" i="28"/>
  <c r="Q36" i="28" s="1"/>
  <c r="S36" i="28" s="1"/>
  <c r="U36" i="28" s="1"/>
  <c r="AQ36" i="28" s="1"/>
  <c r="AU36" i="28" s="1"/>
  <c r="P142" i="14"/>
  <c r="Q142" i="14" s="1"/>
  <c r="S142" i="14" s="1"/>
  <c r="U142" i="14" s="1"/>
  <c r="AT142" i="14" s="1"/>
  <c r="AX142" i="14" s="1"/>
  <c r="P98" i="7"/>
  <c r="Q98" i="7" s="1"/>
  <c r="S98" i="7" s="1"/>
  <c r="U98" i="7" s="1"/>
  <c r="AJ98" i="7" s="1"/>
  <c r="AN98" i="7" s="1"/>
  <c r="P114" i="33"/>
  <c r="Q114" i="33" s="1"/>
  <c r="S114" i="33" s="1"/>
  <c r="U114" i="33" s="1"/>
  <c r="AT114" i="33" s="1"/>
  <c r="AX114" i="33" s="1"/>
  <c r="P98" i="13"/>
  <c r="Q98" i="13" s="1"/>
  <c r="S98" i="13" s="1"/>
  <c r="U98" i="13" s="1"/>
  <c r="AJ98" i="13" s="1"/>
  <c r="AN98" i="13" s="1"/>
  <c r="N99" i="13"/>
  <c r="O99" i="13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P144" i="31"/>
  <c r="Q144" i="31" s="1"/>
  <c r="S144" i="31" s="1"/>
  <c r="U144" i="31" s="1"/>
  <c r="AT144" i="31" s="1"/>
  <c r="AX144" i="31" s="1"/>
  <c r="O83" i="10"/>
  <c r="P68" i="13"/>
  <c r="Q68" i="13" s="1"/>
  <c r="S68" i="13" s="1"/>
  <c r="U68" i="13" s="1"/>
  <c r="AQ68" i="13" s="1"/>
  <c r="AU68" i="13" s="1"/>
  <c r="O51" i="19"/>
  <c r="O67" i="28"/>
  <c r="O67" i="8"/>
  <c r="O113" i="18"/>
  <c r="O112" i="3"/>
  <c r="O98" i="24"/>
  <c r="O37" i="20"/>
  <c r="P37" i="20" s="1"/>
  <c r="Q37" i="20" s="1"/>
  <c r="S37" i="20" s="1"/>
  <c r="U37" i="20" s="1"/>
  <c r="AQ37" i="20" s="1"/>
  <c r="AU37" i="20" s="1"/>
  <c r="AV37" i="20" s="1"/>
  <c r="P66" i="17"/>
  <c r="Q66" i="17" s="1"/>
  <c r="S66" i="17" s="1"/>
  <c r="U66" i="17" s="1"/>
  <c r="AQ66" i="17" s="1"/>
  <c r="AU66" i="17" s="1"/>
  <c r="P34" i="1"/>
  <c r="Q34" i="1" s="1"/>
  <c r="S34" i="1" s="1"/>
  <c r="U34" i="1" s="1"/>
  <c r="AQ34" i="1" s="1"/>
  <c r="AU34" i="1" s="1"/>
  <c r="O35" i="1"/>
  <c r="O142" i="3"/>
  <c r="O81" i="11"/>
  <c r="O144" i="11"/>
  <c r="N83" i="10"/>
  <c r="P83" i="27"/>
  <c r="Q83" i="27" s="1"/>
  <c r="S83" i="27" s="1"/>
  <c r="U83" i="27" s="1"/>
  <c r="AQ83" i="27" s="1"/>
  <c r="AU83" i="27" s="1"/>
  <c r="O84" i="27"/>
  <c r="P84" i="27" s="1"/>
  <c r="Q84" i="27" s="1"/>
  <c r="S84" i="27" s="1"/>
  <c r="U84" i="27" s="1"/>
  <c r="AQ84" i="27" s="1"/>
  <c r="AU84" i="27" s="1"/>
  <c r="AV84" i="27" s="1"/>
  <c r="N115" i="5"/>
  <c r="O115" i="5" s="1"/>
  <c r="P114" i="5"/>
  <c r="Q114" i="5" s="1"/>
  <c r="S114" i="5" s="1"/>
  <c r="U114" i="5" s="1"/>
  <c r="AT114" i="5" s="1"/>
  <c r="AX114" i="5" s="1"/>
  <c r="P81" i="17"/>
  <c r="Q81" i="17" s="1"/>
  <c r="S81" i="17" s="1"/>
  <c r="U81" i="17" s="1"/>
  <c r="AQ81" i="17" s="1"/>
  <c r="AU81" i="17" s="1"/>
  <c r="P82" i="33"/>
  <c r="Q82" i="33" s="1"/>
  <c r="S82" i="33" s="1"/>
  <c r="U82" i="33" s="1"/>
  <c r="AQ82" i="33" s="1"/>
  <c r="AU82" i="33" s="1"/>
  <c r="P128" i="24"/>
  <c r="Q128" i="24" s="1"/>
  <c r="S128" i="24" s="1"/>
  <c r="U128" i="24" s="1"/>
  <c r="AT128" i="24" s="1"/>
  <c r="O129" i="24"/>
  <c r="P145" i="7"/>
  <c r="Q145" i="7" s="1"/>
  <c r="S145" i="7" s="1"/>
  <c r="U145" i="7" s="1"/>
  <c r="AT145" i="7" s="1"/>
  <c r="AX145" i="7" s="1"/>
  <c r="P144" i="10"/>
  <c r="Q144" i="10" s="1"/>
  <c r="S144" i="10" s="1"/>
  <c r="U144" i="10" s="1"/>
  <c r="AT144" i="10" s="1"/>
  <c r="AX144" i="10" s="1"/>
  <c r="O145" i="10"/>
  <c r="P36" i="6"/>
  <c r="Q36" i="6" s="1"/>
  <c r="S36" i="6" s="1"/>
  <c r="U36" i="6" s="1"/>
  <c r="AQ36" i="6" s="1"/>
  <c r="AU36" i="6" s="1"/>
  <c r="P144" i="8"/>
  <c r="Q144" i="8" s="1"/>
  <c r="S144" i="8" s="1"/>
  <c r="U144" i="8" s="1"/>
  <c r="AT144" i="8" s="1"/>
  <c r="AX144" i="8" s="1"/>
  <c r="O145" i="8"/>
  <c r="BA128" i="20"/>
  <c r="AX128" i="20"/>
  <c r="P128" i="5"/>
  <c r="Q128" i="5" s="1"/>
  <c r="S128" i="5" s="1"/>
  <c r="U128" i="5" s="1"/>
  <c r="AT128" i="5" s="1"/>
  <c r="P34" i="17"/>
  <c r="Q34" i="17" s="1"/>
  <c r="S34" i="17" s="1"/>
  <c r="U34" i="17" s="1"/>
  <c r="AQ34" i="17" s="1"/>
  <c r="AU34" i="17" s="1"/>
  <c r="O35" i="17"/>
  <c r="AX127" i="5"/>
  <c r="BA127" i="5"/>
  <c r="O98" i="26"/>
  <c r="N115" i="1"/>
  <c r="O115" i="1" s="1"/>
  <c r="O34" i="22"/>
  <c r="O80" i="4"/>
  <c r="O35" i="19"/>
  <c r="P114" i="29"/>
  <c r="Q114" i="29" s="1"/>
  <c r="S114" i="29" s="1"/>
  <c r="U114" i="29" s="1"/>
  <c r="AT114" i="29" s="1"/>
  <c r="AX114" i="29" s="1"/>
  <c r="O51" i="11"/>
  <c r="N36" i="5"/>
  <c r="O36" i="5" s="1"/>
  <c r="P127" i="14"/>
  <c r="Q127" i="14" s="1"/>
  <c r="S127" i="14" s="1"/>
  <c r="U127" i="14" s="1"/>
  <c r="AT127" i="14" s="1"/>
  <c r="O129" i="20"/>
  <c r="O67" i="27"/>
  <c r="O52" i="22"/>
  <c r="O97" i="6"/>
  <c r="O112" i="7"/>
  <c r="N52" i="25"/>
  <c r="O52" i="25" s="1"/>
  <c r="P97" i="12"/>
  <c r="Q97" i="12" s="1"/>
  <c r="S97" i="12" s="1"/>
  <c r="U97" i="12" s="1"/>
  <c r="AJ97" i="12" s="1"/>
  <c r="AN97" i="12" s="1"/>
  <c r="O98" i="12"/>
  <c r="O113" i="15"/>
  <c r="O145" i="21"/>
  <c r="P51" i="12"/>
  <c r="Q51" i="12" s="1"/>
  <c r="S51" i="12" s="1"/>
  <c r="U51" i="12" s="1"/>
  <c r="AQ51" i="12" s="1"/>
  <c r="AU51" i="12" s="1"/>
  <c r="N52" i="12"/>
  <c r="O52" i="12" s="1"/>
  <c r="N36" i="13"/>
  <c r="O36" i="13" s="1"/>
  <c r="P115" i="2"/>
  <c r="Q115" i="2" s="1"/>
  <c r="S115" i="2" s="1"/>
  <c r="U115" i="2" s="1"/>
  <c r="AT115" i="2" s="1"/>
  <c r="AX115" i="2" s="1"/>
  <c r="P127" i="26"/>
  <c r="Q127" i="26" s="1"/>
  <c r="S127" i="26" s="1"/>
  <c r="U127" i="26" s="1"/>
  <c r="AT127" i="26" s="1"/>
  <c r="O128" i="26"/>
  <c r="P145" i="29"/>
  <c r="Q145" i="29" s="1"/>
  <c r="S145" i="29" s="1"/>
  <c r="U145" i="29" s="1"/>
  <c r="AT145" i="29" s="1"/>
  <c r="AX145" i="29" s="1"/>
  <c r="P128" i="7"/>
  <c r="Q128" i="7" s="1"/>
  <c r="S128" i="7" s="1"/>
  <c r="U128" i="7" s="1"/>
  <c r="AT128" i="7" s="1"/>
  <c r="O129" i="7"/>
  <c r="P128" i="21"/>
  <c r="Q128" i="21" s="1"/>
  <c r="S128" i="21" s="1"/>
  <c r="U128" i="21" s="1"/>
  <c r="AT128" i="21" s="1"/>
  <c r="P35" i="10"/>
  <c r="Q35" i="10" s="1"/>
  <c r="S35" i="10" s="1"/>
  <c r="U35" i="10" s="1"/>
  <c r="AQ35" i="10" s="1"/>
  <c r="AU35" i="10" s="1"/>
  <c r="P144" i="5"/>
  <c r="Q144" i="5" s="1"/>
  <c r="S144" i="5" s="1"/>
  <c r="U144" i="5" s="1"/>
  <c r="AT144" i="5" s="1"/>
  <c r="AX144" i="5" s="1"/>
  <c r="O145" i="5"/>
  <c r="P50" i="9"/>
  <c r="Q50" i="9" s="1"/>
  <c r="S50" i="9" s="1"/>
  <c r="U50" i="9" s="1"/>
  <c r="AQ50" i="9" s="1"/>
  <c r="AU50" i="9" s="1"/>
  <c r="BA128" i="30"/>
  <c r="AX128" i="30"/>
  <c r="P113" i="16"/>
  <c r="Q113" i="16" s="1"/>
  <c r="S113" i="16" s="1"/>
  <c r="U113" i="16" s="1"/>
  <c r="AT113" i="16" s="1"/>
  <c r="AX113" i="16" s="1"/>
  <c r="O114" i="16"/>
  <c r="BA128" i="23"/>
  <c r="AX128" i="23"/>
  <c r="P35" i="15"/>
  <c r="Q35" i="15" s="1"/>
  <c r="S35" i="15" s="1"/>
  <c r="U35" i="15" s="1"/>
  <c r="AQ35" i="15" s="1"/>
  <c r="AU35" i="15" s="1"/>
  <c r="P143" i="30"/>
  <c r="Q143" i="30" s="1"/>
  <c r="S143" i="30" s="1"/>
  <c r="U143" i="30" s="1"/>
  <c r="AT143" i="30" s="1"/>
  <c r="AX143" i="30" s="1"/>
  <c r="O144" i="30"/>
  <c r="P128" i="4"/>
  <c r="Q128" i="4" s="1"/>
  <c r="S128" i="4" s="1"/>
  <c r="U128" i="4" s="1"/>
  <c r="AT128" i="4" s="1"/>
  <c r="BA129" i="29"/>
  <c r="AX129" i="29"/>
  <c r="P128" i="19"/>
  <c r="Q128" i="19" s="1"/>
  <c r="S128" i="19" s="1"/>
  <c r="U128" i="19" s="1"/>
  <c r="AT128" i="19" s="1"/>
  <c r="O129" i="19"/>
  <c r="P33" i="26"/>
  <c r="Q33" i="26" s="1"/>
  <c r="S33" i="26" s="1"/>
  <c r="U33" i="26" s="1"/>
  <c r="AQ33" i="26" s="1"/>
  <c r="AU33" i="26" s="1"/>
  <c r="N36" i="33"/>
  <c r="O36" i="33" s="1"/>
  <c r="P66" i="2"/>
  <c r="Q66" i="2" s="1"/>
  <c r="S66" i="2" s="1"/>
  <c r="U66" i="2" s="1"/>
  <c r="AQ66" i="2" s="1"/>
  <c r="AU66" i="2" s="1"/>
  <c r="N36" i="12"/>
  <c r="O36" i="12" s="1"/>
  <c r="P112" i="27"/>
  <c r="Q112" i="27" s="1"/>
  <c r="S112" i="27" s="1"/>
  <c r="U112" i="27" s="1"/>
  <c r="AT112" i="27" s="1"/>
  <c r="AX112" i="27" s="1"/>
  <c r="N83" i="24"/>
  <c r="O83" i="24" s="1"/>
  <c r="BA127" i="7"/>
  <c r="AX127" i="7"/>
  <c r="AX127" i="21"/>
  <c r="BA127" i="21"/>
  <c r="P129" i="9"/>
  <c r="Q129" i="9" s="1"/>
  <c r="S129" i="9" s="1"/>
  <c r="U129" i="9" s="1"/>
  <c r="AT129" i="9" s="1"/>
  <c r="O142" i="23"/>
  <c r="P81" i="16"/>
  <c r="Q81" i="16" s="1"/>
  <c r="S81" i="16" s="1"/>
  <c r="U81" i="16" s="1"/>
  <c r="AQ81" i="16" s="1"/>
  <c r="AU81" i="16" s="1"/>
  <c r="N83" i="6"/>
  <c r="O83" i="6" s="1"/>
  <c r="P142" i="13"/>
  <c r="Q142" i="13" s="1"/>
  <c r="S142" i="13" s="1"/>
  <c r="U142" i="13" s="1"/>
  <c r="AT142" i="13" s="1"/>
  <c r="AX142" i="13" s="1"/>
  <c r="P114" i="17"/>
  <c r="Q114" i="17" s="1"/>
  <c r="S114" i="17" s="1"/>
  <c r="U114" i="17" s="1"/>
  <c r="AT114" i="17" s="1"/>
  <c r="AX114" i="17" s="1"/>
  <c r="N115" i="17"/>
  <c r="O115" i="17" s="1"/>
  <c r="P114" i="22"/>
  <c r="Q114" i="22" s="1"/>
  <c r="S114" i="22" s="1"/>
  <c r="U114" i="22" s="1"/>
  <c r="AT114" i="22" s="1"/>
  <c r="AX114" i="22" s="1"/>
  <c r="P34" i="25"/>
  <c r="Q34" i="25" s="1"/>
  <c r="S34" i="25" s="1"/>
  <c r="U34" i="25" s="1"/>
  <c r="AQ34" i="25" s="1"/>
  <c r="AU34" i="25" s="1"/>
  <c r="O35" i="25"/>
  <c r="O113" i="25"/>
  <c r="O36" i="23"/>
  <c r="BA127" i="19"/>
  <c r="AX127" i="19"/>
  <c r="O35" i="29"/>
  <c r="P142" i="16"/>
  <c r="Q142" i="16" s="1"/>
  <c r="S142" i="16" s="1"/>
  <c r="U142" i="16" s="1"/>
  <c r="AT142" i="16" s="1"/>
  <c r="AX142" i="16" s="1"/>
  <c r="O143" i="16"/>
  <c r="O98" i="8"/>
  <c r="P144" i="19"/>
  <c r="Q144" i="19" s="1"/>
  <c r="S144" i="19" s="1"/>
  <c r="U144" i="19" s="1"/>
  <c r="AT144" i="19" s="1"/>
  <c r="AX144" i="19" s="1"/>
  <c r="O145" i="19"/>
  <c r="O51" i="13"/>
  <c r="O130" i="10"/>
  <c r="P114" i="19"/>
  <c r="Q114" i="19" s="1"/>
  <c r="S114" i="19" s="1"/>
  <c r="U114" i="19" s="1"/>
  <c r="AT114" i="19" s="1"/>
  <c r="AX114" i="19" s="1"/>
  <c r="O82" i="29"/>
  <c r="N68" i="21"/>
  <c r="O68" i="21" s="1"/>
  <c r="P67" i="21"/>
  <c r="Q67" i="21" s="1"/>
  <c r="S67" i="21" s="1"/>
  <c r="U67" i="21" s="1"/>
  <c r="AQ67" i="21" s="1"/>
  <c r="AU67" i="21" s="1"/>
  <c r="P143" i="12"/>
  <c r="Q143" i="12" s="1"/>
  <c r="S143" i="12" s="1"/>
  <c r="U143" i="12" s="1"/>
  <c r="AT143" i="12" s="1"/>
  <c r="AX143" i="12" s="1"/>
  <c r="P144" i="33"/>
  <c r="Q144" i="33" s="1"/>
  <c r="S144" i="33" s="1"/>
  <c r="U144" i="33" s="1"/>
  <c r="AT144" i="33" s="1"/>
  <c r="AX144" i="33" s="1"/>
  <c r="P143" i="20"/>
  <c r="Q143" i="20" s="1"/>
  <c r="S143" i="20" s="1"/>
  <c r="U143" i="20" s="1"/>
  <c r="AT143" i="20" s="1"/>
  <c r="AX143" i="20" s="1"/>
  <c r="O144" i="20"/>
  <c r="P52" i="26"/>
  <c r="Q52" i="26" s="1"/>
  <c r="S52" i="26" s="1"/>
  <c r="U52" i="26" s="1"/>
  <c r="AQ52" i="26" s="1"/>
  <c r="AU52" i="26" s="1"/>
  <c r="O84" i="21"/>
  <c r="P84" i="21" s="1"/>
  <c r="Q84" i="21" s="1"/>
  <c r="S84" i="21" s="1"/>
  <c r="U84" i="21" s="1"/>
  <c r="AQ84" i="21" s="1"/>
  <c r="AU84" i="21" s="1"/>
  <c r="AV84" i="21" s="1"/>
  <c r="P112" i="30"/>
  <c r="Q112" i="30" s="1"/>
  <c r="S112" i="30" s="1"/>
  <c r="U112" i="30" s="1"/>
  <c r="AT112" i="30" s="1"/>
  <c r="AX112" i="30" s="1"/>
  <c r="P96" i="4"/>
  <c r="Q96" i="4" s="1"/>
  <c r="S96" i="4" s="1"/>
  <c r="U96" i="4" s="1"/>
  <c r="AJ96" i="4" s="1"/>
  <c r="AN96" i="4" s="1"/>
  <c r="N52" i="14"/>
  <c r="P51" i="14"/>
  <c r="Q51" i="14" s="1"/>
  <c r="S51" i="14" s="1"/>
  <c r="U51" i="14" s="1"/>
  <c r="AQ51" i="14" s="1"/>
  <c r="AU51" i="14" s="1"/>
  <c r="O52" i="14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O130" i="28"/>
  <c r="N36" i="23"/>
  <c r="O113" i="23"/>
  <c r="N83" i="28"/>
  <c r="P82" i="28"/>
  <c r="Q82" i="28" s="1"/>
  <c r="S82" i="28" s="1"/>
  <c r="U82" i="28" s="1"/>
  <c r="AQ82" i="28" s="1"/>
  <c r="AU82" i="28" s="1"/>
  <c r="P81" i="31"/>
  <c r="Q81" i="31" s="1"/>
  <c r="S81" i="31" s="1"/>
  <c r="U81" i="31" s="1"/>
  <c r="AQ81" i="31" s="1"/>
  <c r="AU81" i="31" s="1"/>
  <c r="O35" i="11"/>
  <c r="BA129" i="10"/>
  <c r="AX129" i="10"/>
  <c r="O50" i="8"/>
  <c r="P129" i="15"/>
  <c r="Q129" i="15" s="1"/>
  <c r="S129" i="15" s="1"/>
  <c r="U129" i="15" s="1"/>
  <c r="AT129" i="15" s="1"/>
  <c r="O112" i="28"/>
  <c r="N68" i="16"/>
  <c r="O68" i="16" s="1"/>
  <c r="O67" i="26"/>
  <c r="O98" i="27"/>
  <c r="P97" i="19"/>
  <c r="Q97" i="19" s="1"/>
  <c r="S97" i="19" s="1"/>
  <c r="U97" i="19" s="1"/>
  <c r="AJ97" i="19" s="1"/>
  <c r="AN97" i="19" s="1"/>
  <c r="P113" i="31"/>
  <c r="Q113" i="31" s="1"/>
  <c r="S113" i="31" s="1"/>
  <c r="U113" i="31" s="1"/>
  <c r="AT113" i="31" s="1"/>
  <c r="AX113" i="31" s="1"/>
  <c r="O114" i="31"/>
  <c r="P96" i="11"/>
  <c r="Q96" i="11" s="1"/>
  <c r="S96" i="11" s="1"/>
  <c r="U96" i="11" s="1"/>
  <c r="AJ96" i="11" s="1"/>
  <c r="AN96" i="11" s="1"/>
  <c r="P81" i="19"/>
  <c r="Q81" i="19" s="1"/>
  <c r="S81" i="19" s="1"/>
  <c r="U81" i="19" s="1"/>
  <c r="AQ81" i="19" s="1"/>
  <c r="AU81" i="19" s="1"/>
  <c r="P142" i="18"/>
  <c r="Q142" i="18" s="1"/>
  <c r="S142" i="18" s="1"/>
  <c r="U142" i="18" s="1"/>
  <c r="AT142" i="18" s="1"/>
  <c r="AX142" i="18" s="1"/>
  <c r="P67" i="14"/>
  <c r="Q67" i="14" s="1"/>
  <c r="S67" i="14" s="1"/>
  <c r="U67" i="14" s="1"/>
  <c r="AQ67" i="14" s="1"/>
  <c r="AU67" i="14" s="1"/>
  <c r="P112" i="21"/>
  <c r="Q112" i="21" s="1"/>
  <c r="S112" i="21" s="1"/>
  <c r="U112" i="21" s="1"/>
  <c r="AT112" i="21" s="1"/>
  <c r="AX112" i="21" s="1"/>
  <c r="O113" i="21"/>
  <c r="P96" i="31"/>
  <c r="Q96" i="31" s="1"/>
  <c r="S96" i="31" s="1"/>
  <c r="U96" i="31" s="1"/>
  <c r="AJ96" i="31" s="1"/>
  <c r="AN96" i="31" s="1"/>
  <c r="P97" i="30"/>
  <c r="Q97" i="30" s="1"/>
  <c r="S97" i="30" s="1"/>
  <c r="U97" i="30" s="1"/>
  <c r="AJ97" i="30" s="1"/>
  <c r="AN97" i="30" s="1"/>
  <c r="O98" i="30"/>
  <c r="P97" i="21"/>
  <c r="Q97" i="21" s="1"/>
  <c r="S97" i="21" s="1"/>
  <c r="U97" i="21" s="1"/>
  <c r="AJ97" i="21" s="1"/>
  <c r="AN97" i="21" s="1"/>
  <c r="P113" i="6"/>
  <c r="Q113" i="6" s="1"/>
  <c r="S113" i="6" s="1"/>
  <c r="U113" i="6" s="1"/>
  <c r="AT113" i="6" s="1"/>
  <c r="AX113" i="6" s="1"/>
  <c r="N68" i="9"/>
  <c r="P67" i="9"/>
  <c r="Q67" i="9" s="1"/>
  <c r="S67" i="9" s="1"/>
  <c r="U67" i="9" s="1"/>
  <c r="AQ67" i="9" s="1"/>
  <c r="AU67" i="9" s="1"/>
  <c r="O68" i="9"/>
  <c r="P82" i="30"/>
  <c r="Q82" i="30" s="1"/>
  <c r="S82" i="30" s="1"/>
  <c r="U82" i="30" s="1"/>
  <c r="AQ82" i="30" s="1"/>
  <c r="AU82" i="30" s="1"/>
  <c r="P51" i="16"/>
  <c r="Q51" i="16" s="1"/>
  <c r="S51" i="16" s="1"/>
  <c r="U51" i="16" s="1"/>
  <c r="AQ51" i="16" s="1"/>
  <c r="AU51" i="16" s="1"/>
  <c r="P141" i="26"/>
  <c r="Q141" i="26" s="1"/>
  <c r="S141" i="26" s="1"/>
  <c r="U141" i="26" s="1"/>
  <c r="AT141" i="26" s="1"/>
  <c r="AX141" i="26" s="1"/>
  <c r="P98" i="15"/>
  <c r="Q98" i="15" s="1"/>
  <c r="S98" i="15" s="1"/>
  <c r="U98" i="15" s="1"/>
  <c r="AJ98" i="15" s="1"/>
  <c r="AN98" i="15" s="1"/>
  <c r="N99" i="15"/>
  <c r="O99" i="15" s="1"/>
  <c r="N131" i="29"/>
  <c r="P130" i="29"/>
  <c r="Q130" i="29" s="1"/>
  <c r="S130" i="29" s="1"/>
  <c r="U130" i="29" s="1"/>
  <c r="AT130" i="29" s="1"/>
  <c r="P68" i="19"/>
  <c r="Q68" i="19" s="1"/>
  <c r="S68" i="19" s="1"/>
  <c r="U68" i="19" s="1"/>
  <c r="AQ68" i="19" s="1"/>
  <c r="AU68" i="19" s="1"/>
  <c r="O69" i="19"/>
  <c r="P69" i="19" s="1"/>
  <c r="Q69" i="19" s="1"/>
  <c r="S69" i="19" s="1"/>
  <c r="U69" i="19" s="1"/>
  <c r="AQ69" i="19" s="1"/>
  <c r="AU69" i="19" s="1"/>
  <c r="AV69" i="19" s="1"/>
  <c r="P129" i="8"/>
  <c r="Q129" i="8" s="1"/>
  <c r="S129" i="8" s="1"/>
  <c r="U129" i="8" s="1"/>
  <c r="AT129" i="8" s="1"/>
  <c r="O130" i="8"/>
  <c r="P52" i="17"/>
  <c r="Q52" i="17" s="1"/>
  <c r="S52" i="17" s="1"/>
  <c r="U52" i="17" s="1"/>
  <c r="AQ52" i="17" s="1"/>
  <c r="AU52" i="17" s="1"/>
  <c r="P80" i="15"/>
  <c r="Q80" i="15" s="1"/>
  <c r="S80" i="15" s="1"/>
  <c r="U80" i="15" s="1"/>
  <c r="AQ80" i="15" s="1"/>
  <c r="AU80" i="15" s="1"/>
  <c r="O81" i="15"/>
  <c r="N68" i="22"/>
  <c r="O68" i="22" s="1"/>
  <c r="P143" i="9"/>
  <c r="Q143" i="9" s="1"/>
  <c r="S143" i="9" s="1"/>
  <c r="U143" i="9" s="1"/>
  <c r="AT143" i="9" s="1"/>
  <c r="AX143" i="9" s="1"/>
  <c r="O144" i="9"/>
  <c r="O81" i="14"/>
  <c r="P129" i="6"/>
  <c r="Q129" i="6" s="1"/>
  <c r="S129" i="6" s="1"/>
  <c r="U129" i="6" s="1"/>
  <c r="AT129" i="6" s="1"/>
  <c r="O130" i="6"/>
  <c r="P144" i="24"/>
  <c r="Q144" i="24" s="1"/>
  <c r="S144" i="24" s="1"/>
  <c r="U144" i="24" s="1"/>
  <c r="AT144" i="24" s="1"/>
  <c r="AX144" i="24" s="1"/>
  <c r="P115" i="8"/>
  <c r="Q115" i="8" s="1"/>
  <c r="S115" i="8" s="1"/>
  <c r="U115" i="8" s="1"/>
  <c r="AT115" i="8" s="1"/>
  <c r="AX115" i="8" s="1"/>
  <c r="O116" i="8"/>
  <c r="P116" i="8" s="1"/>
  <c r="Q116" i="8" s="1"/>
  <c r="S116" i="8" s="1"/>
  <c r="U116" i="8" s="1"/>
  <c r="AT116" i="8" s="1"/>
  <c r="AX116" i="8" s="1"/>
  <c r="AY116" i="8" s="1"/>
  <c r="P97" i="14"/>
  <c r="Q97" i="14" s="1"/>
  <c r="S97" i="14" s="1"/>
  <c r="U97" i="14" s="1"/>
  <c r="AJ97" i="14" s="1"/>
  <c r="AN97" i="14" s="1"/>
  <c r="O98" i="14"/>
  <c r="P112" i="12"/>
  <c r="Q112" i="12" s="1"/>
  <c r="S112" i="12" s="1"/>
  <c r="U112" i="12" s="1"/>
  <c r="AT112" i="12" s="1"/>
  <c r="AX112" i="12" s="1"/>
  <c r="P129" i="23"/>
  <c r="Q129" i="23" s="1"/>
  <c r="S129" i="23" s="1"/>
  <c r="U129" i="23" s="1"/>
  <c r="AT129" i="23" s="1"/>
  <c r="O130" i="23"/>
  <c r="P131" i="1"/>
  <c r="Q131" i="1" s="1"/>
  <c r="S131" i="1" s="1"/>
  <c r="U131" i="1" s="1"/>
  <c r="AT131" i="1" s="1"/>
  <c r="P97" i="5"/>
  <c r="Q97" i="5" s="1"/>
  <c r="S97" i="5" s="1"/>
  <c r="U97" i="5" s="1"/>
  <c r="AJ97" i="5" s="1"/>
  <c r="AN97" i="5" s="1"/>
  <c r="O98" i="5"/>
  <c r="O112" i="20"/>
  <c r="P36" i="24"/>
  <c r="Q36" i="24" s="1"/>
  <c r="S36" i="24" s="1"/>
  <c r="U36" i="24" s="1"/>
  <c r="AQ36" i="24" s="1"/>
  <c r="AU36" i="24" s="1"/>
  <c r="BA128" i="8"/>
  <c r="AX128" i="8"/>
  <c r="N68" i="10"/>
  <c r="O68" i="10" s="1"/>
  <c r="P67" i="10"/>
  <c r="Q67" i="10" s="1"/>
  <c r="S67" i="10" s="1"/>
  <c r="U67" i="10" s="1"/>
  <c r="AQ67" i="10" s="1"/>
  <c r="AU67" i="10" s="1"/>
  <c r="N68" i="3"/>
  <c r="O68" i="3" s="1"/>
  <c r="N146" i="6"/>
  <c r="O146" i="6" s="1"/>
  <c r="P96" i="28"/>
  <c r="Q96" i="28" s="1"/>
  <c r="S96" i="28" s="1"/>
  <c r="U96" i="28" s="1"/>
  <c r="AJ96" i="28" s="1"/>
  <c r="AN96" i="28" s="1"/>
  <c r="O97" i="28"/>
  <c r="O130" i="12"/>
  <c r="BA130" i="25"/>
  <c r="AX130" i="25"/>
  <c r="P113" i="24"/>
  <c r="Q113" i="24" s="1"/>
  <c r="S113" i="24" s="1"/>
  <c r="U113" i="24" s="1"/>
  <c r="AT113" i="24" s="1"/>
  <c r="AX113" i="24" s="1"/>
  <c r="P81" i="7"/>
  <c r="Q81" i="7" s="1"/>
  <c r="S81" i="7" s="1"/>
  <c r="U81" i="7" s="1"/>
  <c r="AQ81" i="7" s="1"/>
  <c r="AU81" i="7" s="1"/>
  <c r="P97" i="18"/>
  <c r="Q97" i="18" s="1"/>
  <c r="S97" i="18" s="1"/>
  <c r="U97" i="18" s="1"/>
  <c r="AJ97" i="18" s="1"/>
  <c r="AN97" i="18" s="1"/>
  <c r="O98" i="18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N83" i="22"/>
  <c r="P82" i="22"/>
  <c r="Q82" i="22" s="1"/>
  <c r="S82" i="22" s="1"/>
  <c r="U82" i="22" s="1"/>
  <c r="AQ82" i="22" s="1"/>
  <c r="AU82" i="22" s="1"/>
  <c r="O83" i="22"/>
  <c r="P128" i="17"/>
  <c r="Q128" i="17" s="1"/>
  <c r="S128" i="17" s="1"/>
  <c r="U128" i="17" s="1"/>
  <c r="AT128" i="17" s="1"/>
  <c r="P129" i="18"/>
  <c r="Q129" i="18" s="1"/>
  <c r="S129" i="18" s="1"/>
  <c r="U129" i="18" s="1"/>
  <c r="AT129" i="18" s="1"/>
  <c r="O130" i="18"/>
  <c r="BA132" i="31"/>
  <c r="BB132" i="31" s="1"/>
  <c r="AX132" i="31"/>
  <c r="AY132" i="31" s="1"/>
  <c r="P35" i="2"/>
  <c r="Q35" i="2" s="1"/>
  <c r="S35" i="2" s="1"/>
  <c r="U35" i="2" s="1"/>
  <c r="AQ35" i="2" s="1"/>
  <c r="AU35" i="2" s="1"/>
  <c r="P112" i="9"/>
  <c r="Q112" i="9" s="1"/>
  <c r="S112" i="9" s="1"/>
  <c r="U112" i="9" s="1"/>
  <c r="AT112" i="9" s="1"/>
  <c r="AX112" i="9" s="1"/>
  <c r="O113" i="9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P143" i="15"/>
  <c r="Q143" i="15" s="1"/>
  <c r="S143" i="15" s="1"/>
  <c r="U143" i="15" s="1"/>
  <c r="AT143" i="15" s="1"/>
  <c r="AX143" i="15" s="1"/>
  <c r="O34" i="9"/>
  <c r="O97" i="20"/>
  <c r="P96" i="2"/>
  <c r="Q96" i="2" s="1"/>
  <c r="S96" i="2" s="1"/>
  <c r="U96" i="2" s="1"/>
  <c r="AJ96" i="2" s="1"/>
  <c r="AN96" i="2" s="1"/>
  <c r="P81" i="25"/>
  <c r="Q81" i="25" s="1"/>
  <c r="S81" i="25" s="1"/>
  <c r="U81" i="25" s="1"/>
  <c r="AQ81" i="25" s="1"/>
  <c r="AU81" i="25" s="1"/>
  <c r="O82" i="25"/>
  <c r="BA129" i="12"/>
  <c r="AX129" i="12"/>
  <c r="P113" i="4"/>
  <c r="Q113" i="4" s="1"/>
  <c r="S113" i="4" s="1"/>
  <c r="U113" i="4" s="1"/>
  <c r="AT113" i="4" s="1"/>
  <c r="AX113" i="4" s="1"/>
  <c r="P80" i="5"/>
  <c r="Q80" i="5" s="1"/>
  <c r="S80" i="5" s="1"/>
  <c r="U80" i="5" s="1"/>
  <c r="AQ80" i="5" s="1"/>
  <c r="AU80" i="5" s="1"/>
  <c r="N52" i="15"/>
  <c r="O52" i="15" s="1"/>
  <c r="N99" i="16"/>
  <c r="O99" i="16" s="1"/>
  <c r="P80" i="20"/>
  <c r="Q80" i="20" s="1"/>
  <c r="S80" i="20" s="1"/>
  <c r="U80" i="20" s="1"/>
  <c r="AQ80" i="20" s="1"/>
  <c r="AU80" i="20" s="1"/>
  <c r="O81" i="20"/>
  <c r="BA128" i="18"/>
  <c r="AX128" i="18"/>
  <c r="AX131" i="31"/>
  <c r="BA131" i="31"/>
  <c r="P82" i="26"/>
  <c r="Q82" i="26" s="1"/>
  <c r="S82" i="26" s="1"/>
  <c r="U82" i="26" s="1"/>
  <c r="AQ82" i="26" s="1"/>
  <c r="AU82" i="26" s="1"/>
  <c r="P66" i="11"/>
  <c r="Q66" i="11" s="1"/>
  <c r="S66" i="11" s="1"/>
  <c r="U66" i="11" s="1"/>
  <c r="AQ66" i="11" s="1"/>
  <c r="AU66" i="11" s="1"/>
  <c r="P129" i="30"/>
  <c r="Q129" i="30" s="1"/>
  <c r="S129" i="30" s="1"/>
  <c r="U129" i="30" s="1"/>
  <c r="AT129" i="30" s="1"/>
  <c r="O130" i="30"/>
  <c r="AX129" i="28"/>
  <c r="BA129" i="28"/>
  <c r="P129" i="27"/>
  <c r="Q129" i="27" s="1"/>
  <c r="S129" i="27" s="1"/>
  <c r="U129" i="27" s="1"/>
  <c r="AT129" i="27" s="1"/>
  <c r="P114" i="26"/>
  <c r="Q114" i="26" s="1"/>
  <c r="S114" i="26" s="1"/>
  <c r="U114" i="26" s="1"/>
  <c r="AT114" i="26" s="1"/>
  <c r="AX114" i="26" s="1"/>
  <c r="P112" i="13"/>
  <c r="Q112" i="13" s="1"/>
  <c r="S112" i="13" s="1"/>
  <c r="U112" i="13" s="1"/>
  <c r="AT112" i="13" s="1"/>
  <c r="AX112" i="13" s="1"/>
  <c r="O113" i="13"/>
  <c r="P97" i="29"/>
  <c r="Q97" i="29" s="1"/>
  <c r="S97" i="29" s="1"/>
  <c r="U97" i="29" s="1"/>
  <c r="AJ97" i="29" s="1"/>
  <c r="AN97" i="29" s="1"/>
  <c r="P68" i="18"/>
  <c r="Q68" i="18" s="1"/>
  <c r="S68" i="18" s="1"/>
  <c r="U68" i="18" s="1"/>
  <c r="AQ68" i="18" s="1"/>
  <c r="AU68" i="18" s="1"/>
  <c r="P128" i="13"/>
  <c r="Q128" i="13" s="1"/>
  <c r="S128" i="13" s="1"/>
  <c r="U128" i="13" s="1"/>
  <c r="AT128" i="13" s="1"/>
  <c r="O129" i="13"/>
  <c r="N99" i="25"/>
  <c r="O99" i="25" s="1"/>
  <c r="AX130" i="2"/>
  <c r="BA130" i="2"/>
  <c r="P129" i="3"/>
  <c r="Q129" i="3" s="1"/>
  <c r="S129" i="3" s="1"/>
  <c r="U129" i="3" s="1"/>
  <c r="AT129" i="3" s="1"/>
  <c r="P144" i="27"/>
  <c r="Q144" i="27" s="1"/>
  <c r="S144" i="27" s="1"/>
  <c r="U144" i="27" s="1"/>
  <c r="AT144" i="27" s="1"/>
  <c r="AX144" i="27" s="1"/>
  <c r="O145" i="27"/>
  <c r="P127" i="16"/>
  <c r="Q127" i="16" s="1"/>
  <c r="S127" i="16" s="1"/>
  <c r="U127" i="16" s="1"/>
  <c r="AT127" i="16" s="1"/>
  <c r="N52" i="24"/>
  <c r="O52" i="24" s="1"/>
  <c r="P142" i="17"/>
  <c r="Q142" i="17" s="1"/>
  <c r="S142" i="17" s="1"/>
  <c r="U142" i="17" s="1"/>
  <c r="AT142" i="17" s="1"/>
  <c r="AX142" i="17" s="1"/>
  <c r="P68" i="5"/>
  <c r="Q68" i="5" s="1"/>
  <c r="S68" i="5" s="1"/>
  <c r="U68" i="5" s="1"/>
  <c r="AQ68" i="5" s="1"/>
  <c r="AU68" i="5" s="1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P98" i="22"/>
  <c r="Q98" i="22" s="1"/>
  <c r="S98" i="22" s="1"/>
  <c r="U98" i="22" s="1"/>
  <c r="AJ98" i="22" s="1"/>
  <c r="AN98" i="22" s="1"/>
  <c r="P142" i="4"/>
  <c r="Q142" i="4" s="1"/>
  <c r="S142" i="4" s="1"/>
  <c r="U142" i="4" s="1"/>
  <c r="AT142" i="4" s="1"/>
  <c r="AX142" i="4" s="1"/>
  <c r="O143" i="4"/>
  <c r="N68" i="30"/>
  <c r="O68" i="30" s="1"/>
  <c r="P98" i="10"/>
  <c r="Q98" i="10" s="1"/>
  <c r="S98" i="10" s="1"/>
  <c r="U98" i="10" s="1"/>
  <c r="AJ98" i="10" s="1"/>
  <c r="AN98" i="10" s="1"/>
  <c r="P97" i="33"/>
  <c r="Q97" i="33" s="1"/>
  <c r="S97" i="33" s="1"/>
  <c r="U97" i="33" s="1"/>
  <c r="AJ97" i="33" s="1"/>
  <c r="AN97" i="33" s="1"/>
  <c r="P66" i="25"/>
  <c r="Q66" i="25" s="1"/>
  <c r="S66" i="25" s="1"/>
  <c r="U66" i="25" s="1"/>
  <c r="AQ66" i="25" s="1"/>
  <c r="AU66" i="25" s="1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O113" i="14"/>
  <c r="O129" i="33"/>
  <c r="P112" i="10"/>
  <c r="Q112" i="10" s="1"/>
  <c r="S112" i="10" s="1"/>
  <c r="U112" i="10" s="1"/>
  <c r="AT112" i="10" s="1"/>
  <c r="AX112" i="10" s="1"/>
  <c r="O113" i="10"/>
  <c r="P81" i="3"/>
  <c r="Q81" i="3" s="1"/>
  <c r="S81" i="3" s="1"/>
  <c r="U81" i="3" s="1"/>
  <c r="AQ81" i="3" s="1"/>
  <c r="AU81" i="3" s="1"/>
  <c r="O82" i="3"/>
  <c r="P96" i="17"/>
  <c r="Q96" i="17" s="1"/>
  <c r="S96" i="17" s="1"/>
  <c r="U96" i="17" s="1"/>
  <c r="AJ96" i="17" s="1"/>
  <c r="AN96" i="17" s="1"/>
  <c r="O82" i="23"/>
  <c r="P127" i="11"/>
  <c r="Q127" i="11" s="1"/>
  <c r="S127" i="11" s="1"/>
  <c r="U127" i="11" s="1"/>
  <c r="AT127" i="11" s="1"/>
  <c r="O128" i="11"/>
  <c r="AX127" i="13"/>
  <c r="BA127" i="13"/>
  <c r="O35" i="21"/>
  <c r="P144" i="22"/>
  <c r="Q144" i="22" s="1"/>
  <c r="S144" i="22" s="1"/>
  <c r="U144" i="22" s="1"/>
  <c r="AT144" i="22" s="1"/>
  <c r="AX144" i="22" s="1"/>
  <c r="O145" i="22"/>
  <c r="O98" i="3"/>
  <c r="N131" i="2"/>
  <c r="O131" i="2" s="1"/>
  <c r="BA128" i="3"/>
  <c r="AX128" i="3"/>
  <c r="P129" i="22"/>
  <c r="Q129" i="22" s="1"/>
  <c r="S129" i="22" s="1"/>
  <c r="U129" i="22" s="1"/>
  <c r="AT129" i="22" s="1"/>
  <c r="O130" i="22"/>
  <c r="AX126" i="16"/>
  <c r="BA126" i="16"/>
  <c r="O114" i="11"/>
  <c r="O97" i="9"/>
  <c r="N146" i="34" l="1"/>
  <c r="O146" i="34" s="1"/>
  <c r="N115" i="34"/>
  <c r="O115" i="34" s="1"/>
  <c r="P131" i="34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BA130" i="34"/>
  <c r="AX130" i="34"/>
  <c r="P68" i="30"/>
  <c r="Q68" i="30" s="1"/>
  <c r="S68" i="30" s="1"/>
  <c r="U68" i="30" s="1"/>
  <c r="AQ68" i="30" s="1"/>
  <c r="AU68" i="30" s="1"/>
  <c r="O69" i="30"/>
  <c r="P69" i="30" s="1"/>
  <c r="Q69" i="30" s="1"/>
  <c r="S69" i="30" s="1"/>
  <c r="U69" i="30" s="1"/>
  <c r="AQ69" i="30" s="1"/>
  <c r="AU69" i="30" s="1"/>
  <c r="AV69" i="30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P68" i="16"/>
  <c r="Q68" i="16" s="1"/>
  <c r="S68" i="16" s="1"/>
  <c r="U68" i="16" s="1"/>
  <c r="AQ68" i="16" s="1"/>
  <c r="AU68" i="16" s="1"/>
  <c r="P99" i="25"/>
  <c r="Q99" i="25" s="1"/>
  <c r="S99" i="25" s="1"/>
  <c r="U99" i="25" s="1"/>
  <c r="AJ99" i="25" s="1"/>
  <c r="AN99" i="25" s="1"/>
  <c r="O100" i="25"/>
  <c r="P100" i="25" s="1"/>
  <c r="Q100" i="25" s="1"/>
  <c r="S100" i="25" s="1"/>
  <c r="U100" i="25" s="1"/>
  <c r="AJ100" i="25" s="1"/>
  <c r="AN100" i="25" s="1"/>
  <c r="AO100" i="25" s="1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P115" i="1"/>
  <c r="Q115" i="1" s="1"/>
  <c r="S115" i="1" s="1"/>
  <c r="U115" i="1" s="1"/>
  <c r="AT115" i="1" s="1"/>
  <c r="AX115" i="1" s="1"/>
  <c r="P98" i="3"/>
  <c r="Q98" i="3" s="1"/>
  <c r="S98" i="3" s="1"/>
  <c r="U98" i="3" s="1"/>
  <c r="AJ98" i="3" s="1"/>
  <c r="AN98" i="3" s="1"/>
  <c r="P129" i="24"/>
  <c r="Q129" i="24" s="1"/>
  <c r="S129" i="24" s="1"/>
  <c r="U129" i="24" s="1"/>
  <c r="AT129" i="24" s="1"/>
  <c r="P142" i="3"/>
  <c r="Q142" i="3" s="1"/>
  <c r="S142" i="3" s="1"/>
  <c r="U142" i="3" s="1"/>
  <c r="AT142" i="3" s="1"/>
  <c r="AX142" i="3" s="1"/>
  <c r="P129" i="13"/>
  <c r="Q129" i="13" s="1"/>
  <c r="S129" i="13" s="1"/>
  <c r="U129" i="13" s="1"/>
  <c r="AT129" i="13" s="1"/>
  <c r="BA129" i="30"/>
  <c r="AX129" i="30"/>
  <c r="O143" i="18"/>
  <c r="P50" i="8"/>
  <c r="Q50" i="8" s="1"/>
  <c r="S50" i="8" s="1"/>
  <c r="U50" i="8" s="1"/>
  <c r="AQ50" i="8" s="1"/>
  <c r="AU50" i="8" s="1"/>
  <c r="O51" i="8"/>
  <c r="P142" i="23"/>
  <c r="Q142" i="23" s="1"/>
  <c r="S142" i="23" s="1"/>
  <c r="U142" i="23" s="1"/>
  <c r="AT142" i="23" s="1"/>
  <c r="AX142" i="23" s="1"/>
  <c r="P129" i="19"/>
  <c r="Q129" i="19" s="1"/>
  <c r="S129" i="19" s="1"/>
  <c r="U129" i="19" s="1"/>
  <c r="AT129" i="19" s="1"/>
  <c r="O130" i="19"/>
  <c r="BA127" i="26"/>
  <c r="AX127" i="26"/>
  <c r="P129" i="20"/>
  <c r="Q129" i="20" s="1"/>
  <c r="S129" i="20" s="1"/>
  <c r="U129" i="20" s="1"/>
  <c r="AT129" i="20" s="1"/>
  <c r="O130" i="20"/>
  <c r="P35" i="17"/>
  <c r="Q35" i="17" s="1"/>
  <c r="S35" i="17" s="1"/>
  <c r="U35" i="17" s="1"/>
  <c r="AQ35" i="17" s="1"/>
  <c r="AU35" i="17" s="1"/>
  <c r="N36" i="17"/>
  <c r="O36" i="17" s="1"/>
  <c r="AX128" i="24"/>
  <c r="BA128" i="24"/>
  <c r="N36" i="1"/>
  <c r="P35" i="1"/>
  <c r="Q35" i="1" s="1"/>
  <c r="S35" i="1" s="1"/>
  <c r="U35" i="1" s="1"/>
  <c r="AQ35" i="1" s="1"/>
  <c r="AU35" i="1" s="1"/>
  <c r="O36" i="1"/>
  <c r="P83" i="10"/>
  <c r="Q83" i="10" s="1"/>
  <c r="S83" i="10" s="1"/>
  <c r="U83" i="10" s="1"/>
  <c r="AQ83" i="10" s="1"/>
  <c r="AU83" i="10" s="1"/>
  <c r="P130" i="30"/>
  <c r="Q130" i="30" s="1"/>
  <c r="S130" i="30" s="1"/>
  <c r="U130" i="30" s="1"/>
  <c r="AT130" i="30" s="1"/>
  <c r="N131" i="30"/>
  <c r="N146" i="22"/>
  <c r="O146" i="22" s="1"/>
  <c r="P145" i="22"/>
  <c r="Q145" i="22" s="1"/>
  <c r="S145" i="22" s="1"/>
  <c r="U145" i="22" s="1"/>
  <c r="AT145" i="22" s="1"/>
  <c r="AX145" i="22" s="1"/>
  <c r="BA128" i="13"/>
  <c r="AX128" i="13"/>
  <c r="O67" i="11"/>
  <c r="O114" i="4"/>
  <c r="O82" i="7"/>
  <c r="O145" i="24"/>
  <c r="O131" i="29"/>
  <c r="P36" i="23"/>
  <c r="Q36" i="23" s="1"/>
  <c r="S36" i="23" s="1"/>
  <c r="U36" i="23" s="1"/>
  <c r="AQ36" i="23" s="1"/>
  <c r="AU36" i="23" s="1"/>
  <c r="O130" i="9"/>
  <c r="AX128" i="19"/>
  <c r="BA128" i="19"/>
  <c r="O51" i="9"/>
  <c r="O116" i="2"/>
  <c r="P116" i="2" s="1"/>
  <c r="Q116" i="2" s="1"/>
  <c r="S116" i="2" s="1"/>
  <c r="U116" i="2" s="1"/>
  <c r="AT116" i="2" s="1"/>
  <c r="AX116" i="2" s="1"/>
  <c r="AY116" i="2" s="1"/>
  <c r="O128" i="14"/>
  <c r="O145" i="31"/>
  <c r="O37" i="28"/>
  <c r="P37" i="28" s="1"/>
  <c r="Q37" i="28" s="1"/>
  <c r="S37" i="28" s="1"/>
  <c r="U37" i="28" s="1"/>
  <c r="AQ37" i="28" s="1"/>
  <c r="AU37" i="28" s="1"/>
  <c r="AV37" i="28" s="1"/>
  <c r="O37" i="7"/>
  <c r="P37" i="7" s="1"/>
  <c r="Q37" i="7" s="1"/>
  <c r="S37" i="7" s="1"/>
  <c r="U37" i="7" s="1"/>
  <c r="AQ37" i="7" s="1"/>
  <c r="AU37" i="7" s="1"/>
  <c r="AV37" i="7" s="1"/>
  <c r="O84" i="13"/>
  <c r="P84" i="13" s="1"/>
  <c r="Q84" i="13" s="1"/>
  <c r="S84" i="13" s="1"/>
  <c r="U84" i="13" s="1"/>
  <c r="AQ84" i="13" s="1"/>
  <c r="AU84" i="13" s="1"/>
  <c r="AV84" i="13" s="1"/>
  <c r="P113" i="14"/>
  <c r="Q113" i="14" s="1"/>
  <c r="S113" i="14" s="1"/>
  <c r="U113" i="14" s="1"/>
  <c r="AT113" i="14" s="1"/>
  <c r="AX113" i="14" s="1"/>
  <c r="O114" i="14"/>
  <c r="P52" i="14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AV53" i="14" s="1"/>
  <c r="P35" i="21"/>
  <c r="Q35" i="21" s="1"/>
  <c r="S35" i="21" s="1"/>
  <c r="U35" i="21" s="1"/>
  <c r="AQ35" i="21" s="1"/>
  <c r="AU35" i="21" s="1"/>
  <c r="N36" i="21"/>
  <c r="O36" i="21"/>
  <c r="O67" i="25"/>
  <c r="O69" i="5"/>
  <c r="P69" i="5" s="1"/>
  <c r="Q69" i="5" s="1"/>
  <c r="S69" i="5" s="1"/>
  <c r="U69" i="5" s="1"/>
  <c r="AQ69" i="5" s="1"/>
  <c r="AU69" i="5" s="1"/>
  <c r="AV69" i="5" s="1"/>
  <c r="O69" i="18"/>
  <c r="P69" i="18" s="1"/>
  <c r="Q69" i="18" s="1"/>
  <c r="S69" i="18" s="1"/>
  <c r="U69" i="18" s="1"/>
  <c r="AQ69" i="18" s="1"/>
  <c r="AU69" i="18" s="1"/>
  <c r="AV69" i="18" s="1"/>
  <c r="N36" i="2"/>
  <c r="O36" i="2" s="1"/>
  <c r="O37" i="24"/>
  <c r="P37" i="24" s="1"/>
  <c r="Q37" i="24" s="1"/>
  <c r="S37" i="24" s="1"/>
  <c r="U37" i="24" s="1"/>
  <c r="AQ37" i="24" s="1"/>
  <c r="AU37" i="24" s="1"/>
  <c r="AV37" i="24" s="1"/>
  <c r="AX130" i="29"/>
  <c r="BA130" i="29"/>
  <c r="O114" i="6"/>
  <c r="O82" i="19"/>
  <c r="O97" i="4"/>
  <c r="P113" i="25"/>
  <c r="Q113" i="25" s="1"/>
  <c r="S113" i="25" s="1"/>
  <c r="U113" i="25" s="1"/>
  <c r="AT113" i="25" s="1"/>
  <c r="AX113" i="25" s="1"/>
  <c r="O114" i="25"/>
  <c r="BA129" i="9"/>
  <c r="AX129" i="9"/>
  <c r="AX127" i="14"/>
  <c r="BA127" i="14"/>
  <c r="O129" i="5"/>
  <c r="N83" i="33"/>
  <c r="O83" i="33" s="1"/>
  <c r="O67" i="17"/>
  <c r="N146" i="5"/>
  <c r="P145" i="5"/>
  <c r="Q145" i="5" s="1"/>
  <c r="S145" i="5" s="1"/>
  <c r="U145" i="5" s="1"/>
  <c r="AT145" i="5" s="1"/>
  <c r="AX145" i="5" s="1"/>
  <c r="O98" i="33"/>
  <c r="O143" i="17"/>
  <c r="O98" i="29"/>
  <c r="N83" i="26"/>
  <c r="O83" i="26" s="1"/>
  <c r="O114" i="24"/>
  <c r="P112" i="20"/>
  <c r="Q112" i="20" s="1"/>
  <c r="S112" i="20" s="1"/>
  <c r="U112" i="20" s="1"/>
  <c r="AT112" i="20" s="1"/>
  <c r="AX112" i="20" s="1"/>
  <c r="O113" i="20"/>
  <c r="AX129" i="6"/>
  <c r="BA129" i="6"/>
  <c r="O98" i="21"/>
  <c r="O97" i="11"/>
  <c r="O82" i="31"/>
  <c r="O113" i="30"/>
  <c r="O129" i="4"/>
  <c r="P51" i="11"/>
  <c r="Q51" i="11" s="1"/>
  <c r="S51" i="11" s="1"/>
  <c r="U51" i="11" s="1"/>
  <c r="AQ51" i="11" s="1"/>
  <c r="AU51" i="11" s="1"/>
  <c r="O82" i="17"/>
  <c r="P98" i="18"/>
  <c r="Q98" i="18" s="1"/>
  <c r="S98" i="18" s="1"/>
  <c r="U98" i="18" s="1"/>
  <c r="AJ98" i="18" s="1"/>
  <c r="AN98" i="18" s="1"/>
  <c r="N99" i="18"/>
  <c r="O99" i="18"/>
  <c r="N36" i="25"/>
  <c r="O36" i="25" s="1"/>
  <c r="P35" i="25"/>
  <c r="Q35" i="25" s="1"/>
  <c r="S35" i="25" s="1"/>
  <c r="U35" i="25" s="1"/>
  <c r="AQ35" i="25" s="1"/>
  <c r="AU35" i="25" s="1"/>
  <c r="N99" i="5"/>
  <c r="P98" i="5"/>
  <c r="Q98" i="5" s="1"/>
  <c r="S98" i="5" s="1"/>
  <c r="U98" i="5" s="1"/>
  <c r="AJ98" i="5" s="1"/>
  <c r="AN98" i="5" s="1"/>
  <c r="O99" i="5"/>
  <c r="P81" i="14"/>
  <c r="Q81" i="14" s="1"/>
  <c r="S81" i="14" s="1"/>
  <c r="U81" i="14" s="1"/>
  <c r="AQ81" i="14" s="1"/>
  <c r="AU81" i="14" s="1"/>
  <c r="BA128" i="4"/>
  <c r="AX128" i="4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P113" i="9"/>
  <c r="Q113" i="9" s="1"/>
  <c r="S113" i="9" s="1"/>
  <c r="U113" i="9" s="1"/>
  <c r="AT113" i="9" s="1"/>
  <c r="AX113" i="9" s="1"/>
  <c r="P82" i="29"/>
  <c r="Q82" i="29" s="1"/>
  <c r="S82" i="29" s="1"/>
  <c r="U82" i="29" s="1"/>
  <c r="AQ82" i="29" s="1"/>
  <c r="AU82" i="29" s="1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AX127" i="11"/>
  <c r="BA127" i="11"/>
  <c r="P52" i="24"/>
  <c r="Q52" i="24" s="1"/>
  <c r="S52" i="24" s="1"/>
  <c r="U52" i="24" s="1"/>
  <c r="AQ52" i="24" s="1"/>
  <c r="AU52" i="24" s="1"/>
  <c r="P113" i="13"/>
  <c r="Q113" i="13" s="1"/>
  <c r="S113" i="13" s="1"/>
  <c r="U113" i="13" s="1"/>
  <c r="AT113" i="13" s="1"/>
  <c r="AX113" i="13" s="1"/>
  <c r="P130" i="18"/>
  <c r="Q130" i="18" s="1"/>
  <c r="S130" i="18" s="1"/>
  <c r="U130" i="18" s="1"/>
  <c r="AT130" i="18" s="1"/>
  <c r="P144" i="9"/>
  <c r="Q144" i="9" s="1"/>
  <c r="S144" i="9" s="1"/>
  <c r="U144" i="9" s="1"/>
  <c r="AT144" i="9" s="1"/>
  <c r="AX144" i="9" s="1"/>
  <c r="P98" i="30"/>
  <c r="Q98" i="30" s="1"/>
  <c r="S98" i="30" s="1"/>
  <c r="U98" i="30" s="1"/>
  <c r="AJ98" i="30" s="1"/>
  <c r="AN98" i="30" s="1"/>
  <c r="P114" i="31"/>
  <c r="Q114" i="31" s="1"/>
  <c r="S114" i="31" s="1"/>
  <c r="U114" i="31" s="1"/>
  <c r="AT114" i="31" s="1"/>
  <c r="AX114" i="31" s="1"/>
  <c r="N115" i="19"/>
  <c r="O115" i="19" s="1"/>
  <c r="P144" i="30"/>
  <c r="Q144" i="30" s="1"/>
  <c r="S144" i="30" s="1"/>
  <c r="U144" i="30" s="1"/>
  <c r="AT144" i="30" s="1"/>
  <c r="AX144" i="30" s="1"/>
  <c r="N146" i="8"/>
  <c r="O146" i="8" s="1"/>
  <c r="P145" i="8"/>
  <c r="Q145" i="8" s="1"/>
  <c r="S145" i="8" s="1"/>
  <c r="U145" i="8" s="1"/>
  <c r="AT145" i="8" s="1"/>
  <c r="AX145" i="8" s="1"/>
  <c r="P98" i="24"/>
  <c r="Q98" i="24" s="1"/>
  <c r="S98" i="24" s="1"/>
  <c r="U98" i="24" s="1"/>
  <c r="AJ98" i="24" s="1"/>
  <c r="AN98" i="24" s="1"/>
  <c r="BA128" i="5"/>
  <c r="AX128" i="5"/>
  <c r="N83" i="25"/>
  <c r="O83" i="25" s="1"/>
  <c r="P82" i="25"/>
  <c r="Q82" i="25" s="1"/>
  <c r="S82" i="25" s="1"/>
  <c r="U82" i="25" s="1"/>
  <c r="AQ82" i="25" s="1"/>
  <c r="AU82" i="25" s="1"/>
  <c r="P97" i="9"/>
  <c r="Q97" i="9" s="1"/>
  <c r="S97" i="9" s="1"/>
  <c r="U97" i="9" s="1"/>
  <c r="AJ97" i="9" s="1"/>
  <c r="AN97" i="9" s="1"/>
  <c r="N115" i="11"/>
  <c r="P114" i="11"/>
  <c r="Q114" i="11" s="1"/>
  <c r="S114" i="11" s="1"/>
  <c r="U114" i="11" s="1"/>
  <c r="AT114" i="11" s="1"/>
  <c r="AX114" i="11" s="1"/>
  <c r="P82" i="23"/>
  <c r="Q82" i="23" s="1"/>
  <c r="S82" i="23" s="1"/>
  <c r="U82" i="23" s="1"/>
  <c r="AQ82" i="23" s="1"/>
  <c r="AU82" i="23" s="1"/>
  <c r="N99" i="10"/>
  <c r="O99" i="10" s="1"/>
  <c r="O128" i="16"/>
  <c r="O97" i="2"/>
  <c r="AX129" i="18"/>
  <c r="BA129" i="18"/>
  <c r="O132" i="1"/>
  <c r="P132" i="1" s="1"/>
  <c r="Q132" i="1" s="1"/>
  <c r="S132" i="1" s="1"/>
  <c r="U132" i="1" s="1"/>
  <c r="AT132" i="1" s="1"/>
  <c r="O142" i="26"/>
  <c r="O83" i="28"/>
  <c r="O53" i="26"/>
  <c r="P53" i="26" s="1"/>
  <c r="Q53" i="26" s="1"/>
  <c r="S53" i="26" s="1"/>
  <c r="U53" i="26" s="1"/>
  <c r="AQ53" i="26" s="1"/>
  <c r="AU53" i="26" s="1"/>
  <c r="AV53" i="26" s="1"/>
  <c r="P130" i="10"/>
  <c r="Q130" i="10" s="1"/>
  <c r="S130" i="10" s="1"/>
  <c r="U130" i="10" s="1"/>
  <c r="AT130" i="10" s="1"/>
  <c r="N115" i="22"/>
  <c r="O115" i="22" s="1"/>
  <c r="P83" i="24"/>
  <c r="Q83" i="24" s="1"/>
  <c r="S83" i="24" s="1"/>
  <c r="U83" i="24" s="1"/>
  <c r="AQ83" i="24" s="1"/>
  <c r="AU83" i="24" s="1"/>
  <c r="N36" i="10"/>
  <c r="O36" i="10" s="1"/>
  <c r="P145" i="21"/>
  <c r="Q145" i="21" s="1"/>
  <c r="S145" i="21" s="1"/>
  <c r="U145" i="21" s="1"/>
  <c r="AT145" i="21" s="1"/>
  <c r="AX145" i="21" s="1"/>
  <c r="N115" i="29"/>
  <c r="O115" i="29" s="1"/>
  <c r="P112" i="3"/>
  <c r="Q112" i="3" s="1"/>
  <c r="S112" i="3" s="1"/>
  <c r="U112" i="3" s="1"/>
  <c r="AT112" i="3" s="1"/>
  <c r="AX112" i="3" s="1"/>
  <c r="O113" i="3"/>
  <c r="O84" i="18"/>
  <c r="P84" i="18" s="1"/>
  <c r="Q84" i="18" s="1"/>
  <c r="S84" i="18" s="1"/>
  <c r="U84" i="18" s="1"/>
  <c r="AQ84" i="18" s="1"/>
  <c r="AU84" i="18" s="1"/>
  <c r="AV84" i="18" s="1"/>
  <c r="O53" i="3"/>
  <c r="P53" i="3" s="1"/>
  <c r="Q53" i="3" s="1"/>
  <c r="S53" i="3" s="1"/>
  <c r="U53" i="3" s="1"/>
  <c r="AQ53" i="3" s="1"/>
  <c r="AU53" i="3" s="1"/>
  <c r="AV53" i="3" s="1"/>
  <c r="O53" i="1"/>
  <c r="P53" i="1" s="1"/>
  <c r="Q53" i="1" s="1"/>
  <c r="S53" i="1" s="1"/>
  <c r="U53" i="1" s="1"/>
  <c r="AQ53" i="1" s="1"/>
  <c r="AU53" i="1" s="1"/>
  <c r="AV53" i="1" s="1"/>
  <c r="O97" i="17"/>
  <c r="BA127" i="16"/>
  <c r="AX127" i="16"/>
  <c r="O129" i="17"/>
  <c r="P130" i="12"/>
  <c r="Q130" i="12" s="1"/>
  <c r="S130" i="12" s="1"/>
  <c r="U130" i="12" s="1"/>
  <c r="AT130" i="12" s="1"/>
  <c r="BA131" i="1"/>
  <c r="AX131" i="1"/>
  <c r="O97" i="31"/>
  <c r="O98" i="19"/>
  <c r="N52" i="13"/>
  <c r="O52" i="13" s="1"/>
  <c r="P51" i="13"/>
  <c r="Q51" i="13" s="1"/>
  <c r="S51" i="13" s="1"/>
  <c r="U51" i="13" s="1"/>
  <c r="AQ51" i="13" s="1"/>
  <c r="AU51" i="13" s="1"/>
  <c r="O113" i="27"/>
  <c r="O129" i="21"/>
  <c r="P113" i="15"/>
  <c r="Q113" i="15" s="1"/>
  <c r="S113" i="15" s="1"/>
  <c r="U113" i="15" s="1"/>
  <c r="AT113" i="15" s="1"/>
  <c r="AX113" i="15" s="1"/>
  <c r="N36" i="19"/>
  <c r="O36" i="19" s="1"/>
  <c r="P35" i="19"/>
  <c r="Q35" i="19" s="1"/>
  <c r="S35" i="19" s="1"/>
  <c r="U35" i="19" s="1"/>
  <c r="AQ35" i="19" s="1"/>
  <c r="AU35" i="19" s="1"/>
  <c r="O37" i="6"/>
  <c r="P37" i="6" s="1"/>
  <c r="Q37" i="6" s="1"/>
  <c r="S37" i="6" s="1"/>
  <c r="U37" i="6" s="1"/>
  <c r="AQ37" i="6" s="1"/>
  <c r="AU37" i="6" s="1"/>
  <c r="AV37" i="6" s="1"/>
  <c r="P113" i="18"/>
  <c r="Q113" i="18" s="1"/>
  <c r="S113" i="18" s="1"/>
  <c r="U113" i="18" s="1"/>
  <c r="AT113" i="18" s="1"/>
  <c r="AX113" i="18" s="1"/>
  <c r="AX129" i="15"/>
  <c r="BA129" i="15"/>
  <c r="P97" i="20"/>
  <c r="Q97" i="20" s="1"/>
  <c r="S97" i="20" s="1"/>
  <c r="U97" i="20" s="1"/>
  <c r="AJ97" i="20" s="1"/>
  <c r="AN97" i="20" s="1"/>
  <c r="BA128" i="17"/>
  <c r="AX128" i="17"/>
  <c r="P97" i="28"/>
  <c r="Q97" i="28" s="1"/>
  <c r="S97" i="28" s="1"/>
  <c r="U97" i="28" s="1"/>
  <c r="AJ97" i="28" s="1"/>
  <c r="AN97" i="28" s="1"/>
  <c r="O98" i="28"/>
  <c r="P130" i="23"/>
  <c r="Q130" i="23" s="1"/>
  <c r="S130" i="23" s="1"/>
  <c r="U130" i="23" s="1"/>
  <c r="AT130" i="23" s="1"/>
  <c r="P81" i="15"/>
  <c r="Q81" i="15" s="1"/>
  <c r="S81" i="15" s="1"/>
  <c r="U81" i="15" s="1"/>
  <c r="AQ81" i="15" s="1"/>
  <c r="AU81" i="15" s="1"/>
  <c r="O82" i="15"/>
  <c r="P144" i="20"/>
  <c r="Q144" i="20" s="1"/>
  <c r="S144" i="20" s="1"/>
  <c r="U144" i="20" s="1"/>
  <c r="AT144" i="20" s="1"/>
  <c r="AX144" i="20" s="1"/>
  <c r="O145" i="20"/>
  <c r="N146" i="19"/>
  <c r="P145" i="19"/>
  <c r="Q145" i="19" s="1"/>
  <c r="S145" i="19" s="1"/>
  <c r="U145" i="19" s="1"/>
  <c r="AT145" i="19" s="1"/>
  <c r="AX145" i="19" s="1"/>
  <c r="O146" i="19"/>
  <c r="AX128" i="21"/>
  <c r="BA128" i="21"/>
  <c r="P98" i="12"/>
  <c r="Q98" i="12" s="1"/>
  <c r="S98" i="12" s="1"/>
  <c r="U98" i="12" s="1"/>
  <c r="AJ98" i="12" s="1"/>
  <c r="AN98" i="12" s="1"/>
  <c r="P80" i="4"/>
  <c r="Q80" i="4" s="1"/>
  <c r="S80" i="4" s="1"/>
  <c r="U80" i="4" s="1"/>
  <c r="AQ80" i="4" s="1"/>
  <c r="AU80" i="4" s="1"/>
  <c r="N68" i="8"/>
  <c r="P67" i="8"/>
  <c r="Q67" i="8" s="1"/>
  <c r="S67" i="8" s="1"/>
  <c r="U67" i="8" s="1"/>
  <c r="AQ67" i="8" s="1"/>
  <c r="AU67" i="8" s="1"/>
  <c r="BA132" i="25"/>
  <c r="AX132" i="25"/>
  <c r="P128" i="26"/>
  <c r="Q128" i="26" s="1"/>
  <c r="S128" i="26" s="1"/>
  <c r="U128" i="26" s="1"/>
  <c r="AT128" i="26" s="1"/>
  <c r="P35" i="11"/>
  <c r="Q35" i="11" s="1"/>
  <c r="S35" i="11" s="1"/>
  <c r="U35" i="11" s="1"/>
  <c r="AQ35" i="11" s="1"/>
  <c r="AU35" i="11" s="1"/>
  <c r="P130" i="22"/>
  <c r="Q130" i="22" s="1"/>
  <c r="S130" i="22" s="1"/>
  <c r="U130" i="22" s="1"/>
  <c r="AT130" i="22" s="1"/>
  <c r="P143" i="4"/>
  <c r="Q143" i="4" s="1"/>
  <c r="S143" i="4" s="1"/>
  <c r="U143" i="4" s="1"/>
  <c r="AT143" i="4" s="1"/>
  <c r="AX143" i="4" s="1"/>
  <c r="O144" i="4"/>
  <c r="N115" i="26"/>
  <c r="O115" i="26" s="1"/>
  <c r="P81" i="20"/>
  <c r="Q81" i="20" s="1"/>
  <c r="S81" i="20" s="1"/>
  <c r="U81" i="20" s="1"/>
  <c r="AQ81" i="20" s="1"/>
  <c r="AU81" i="20" s="1"/>
  <c r="P34" i="9"/>
  <c r="Q34" i="9" s="1"/>
  <c r="S34" i="9" s="1"/>
  <c r="U34" i="9" s="1"/>
  <c r="AQ34" i="9" s="1"/>
  <c r="AU34" i="9" s="1"/>
  <c r="O35" i="9"/>
  <c r="P83" i="22"/>
  <c r="Q83" i="22" s="1"/>
  <c r="S83" i="22" s="1"/>
  <c r="U83" i="22" s="1"/>
  <c r="AQ83" i="22" s="1"/>
  <c r="AU83" i="22" s="1"/>
  <c r="O84" i="22"/>
  <c r="P84" i="22" s="1"/>
  <c r="Q84" i="22" s="1"/>
  <c r="S84" i="22" s="1"/>
  <c r="U84" i="22" s="1"/>
  <c r="AQ84" i="22" s="1"/>
  <c r="AU84" i="22" s="1"/>
  <c r="AV84" i="22" s="1"/>
  <c r="BA129" i="23"/>
  <c r="AX129" i="23"/>
  <c r="P113" i="21"/>
  <c r="Q113" i="21" s="1"/>
  <c r="S113" i="21" s="1"/>
  <c r="U113" i="21" s="1"/>
  <c r="AT113" i="21" s="1"/>
  <c r="AX113" i="21" s="1"/>
  <c r="O114" i="21"/>
  <c r="N99" i="27"/>
  <c r="P98" i="27"/>
  <c r="Q98" i="27" s="1"/>
  <c r="S98" i="27" s="1"/>
  <c r="U98" i="27" s="1"/>
  <c r="AJ98" i="27" s="1"/>
  <c r="AN98" i="27" s="1"/>
  <c r="O99" i="27"/>
  <c r="P113" i="23"/>
  <c r="Q113" i="23" s="1"/>
  <c r="S113" i="23" s="1"/>
  <c r="U113" i="23" s="1"/>
  <c r="AT113" i="23" s="1"/>
  <c r="AX113" i="23" s="1"/>
  <c r="O114" i="23"/>
  <c r="P36" i="12"/>
  <c r="Q36" i="12" s="1"/>
  <c r="S36" i="12" s="1"/>
  <c r="U36" i="12" s="1"/>
  <c r="AQ36" i="12" s="1"/>
  <c r="AU36" i="12" s="1"/>
  <c r="N36" i="15"/>
  <c r="O36" i="15" s="1"/>
  <c r="P129" i="7"/>
  <c r="Q129" i="7" s="1"/>
  <c r="S129" i="7" s="1"/>
  <c r="U129" i="7" s="1"/>
  <c r="AT129" i="7" s="1"/>
  <c r="O130" i="7"/>
  <c r="P145" i="10"/>
  <c r="Q145" i="10" s="1"/>
  <c r="S145" i="10" s="1"/>
  <c r="U145" i="10" s="1"/>
  <c r="AT145" i="10" s="1"/>
  <c r="AX145" i="10" s="1"/>
  <c r="N115" i="33"/>
  <c r="O115" i="33" s="1"/>
  <c r="BA131" i="25"/>
  <c r="AX131" i="25"/>
  <c r="P68" i="9"/>
  <c r="Q68" i="9" s="1"/>
  <c r="S68" i="9" s="1"/>
  <c r="U68" i="9" s="1"/>
  <c r="AQ68" i="9" s="1"/>
  <c r="AU68" i="9" s="1"/>
  <c r="P130" i="6"/>
  <c r="Q130" i="6" s="1"/>
  <c r="S130" i="6" s="1"/>
  <c r="U130" i="6" s="1"/>
  <c r="AT130" i="6" s="1"/>
  <c r="N83" i="3"/>
  <c r="P82" i="3"/>
  <c r="Q82" i="3" s="1"/>
  <c r="S82" i="3" s="1"/>
  <c r="U82" i="3" s="1"/>
  <c r="AQ82" i="3" s="1"/>
  <c r="AU82" i="3" s="1"/>
  <c r="BA129" i="22"/>
  <c r="AX129" i="22"/>
  <c r="O130" i="3"/>
  <c r="O130" i="27"/>
  <c r="O144" i="15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O113" i="12"/>
  <c r="O53" i="17"/>
  <c r="P53" i="17" s="1"/>
  <c r="Q53" i="17" s="1"/>
  <c r="S53" i="17" s="1"/>
  <c r="U53" i="17" s="1"/>
  <c r="AQ53" i="17" s="1"/>
  <c r="AU53" i="17" s="1"/>
  <c r="AV53" i="17" s="1"/>
  <c r="N52" i="16"/>
  <c r="O52" i="16" s="1"/>
  <c r="N68" i="26"/>
  <c r="P67" i="26"/>
  <c r="Q67" i="26" s="1"/>
  <c r="S67" i="26" s="1"/>
  <c r="U67" i="26" s="1"/>
  <c r="AQ67" i="26" s="1"/>
  <c r="AU67" i="26" s="1"/>
  <c r="O68" i="26"/>
  <c r="O145" i="33"/>
  <c r="N99" i="8"/>
  <c r="P98" i="8"/>
  <c r="Q98" i="8" s="1"/>
  <c r="S98" i="8" s="1"/>
  <c r="U98" i="8" s="1"/>
  <c r="AJ98" i="8" s="1"/>
  <c r="AN98" i="8" s="1"/>
  <c r="O143" i="13"/>
  <c r="O67" i="2"/>
  <c r="BA128" i="7"/>
  <c r="AX128" i="7"/>
  <c r="P34" i="22"/>
  <c r="Q34" i="22" s="1"/>
  <c r="S34" i="22" s="1"/>
  <c r="U34" i="22" s="1"/>
  <c r="AQ34" i="22" s="1"/>
  <c r="AU34" i="22" s="1"/>
  <c r="O35" i="22"/>
  <c r="P67" i="28"/>
  <c r="Q67" i="28" s="1"/>
  <c r="S67" i="28" s="1"/>
  <c r="U67" i="28" s="1"/>
  <c r="AQ67" i="28" s="1"/>
  <c r="AU67" i="28" s="1"/>
  <c r="O99" i="7"/>
  <c r="N99" i="23"/>
  <c r="O99" i="23" s="1"/>
  <c r="O69" i="29"/>
  <c r="P69" i="29" s="1"/>
  <c r="Q69" i="29" s="1"/>
  <c r="S69" i="29" s="1"/>
  <c r="U69" i="29" s="1"/>
  <c r="AQ69" i="29" s="1"/>
  <c r="AU69" i="29" s="1"/>
  <c r="AV69" i="29" s="1"/>
  <c r="O69" i="33"/>
  <c r="P69" i="33" s="1"/>
  <c r="Q69" i="33" s="1"/>
  <c r="S69" i="33" s="1"/>
  <c r="U69" i="33" s="1"/>
  <c r="AQ69" i="33" s="1"/>
  <c r="AU69" i="33" s="1"/>
  <c r="AV69" i="33" s="1"/>
  <c r="N68" i="27"/>
  <c r="P67" i="27"/>
  <c r="Q67" i="27" s="1"/>
  <c r="S67" i="27" s="1"/>
  <c r="U67" i="27" s="1"/>
  <c r="AQ67" i="27" s="1"/>
  <c r="AU67" i="27" s="1"/>
  <c r="P128" i="11"/>
  <c r="Q128" i="11" s="1"/>
  <c r="S128" i="11" s="1"/>
  <c r="U128" i="11" s="1"/>
  <c r="AT128" i="11" s="1"/>
  <c r="O129" i="11"/>
  <c r="P113" i="10"/>
  <c r="Q113" i="10" s="1"/>
  <c r="S113" i="10" s="1"/>
  <c r="U113" i="10" s="1"/>
  <c r="AT113" i="10" s="1"/>
  <c r="AX113" i="10" s="1"/>
  <c r="AX129" i="3"/>
  <c r="BA129" i="3"/>
  <c r="BA129" i="27"/>
  <c r="AX129" i="27"/>
  <c r="P99" i="16"/>
  <c r="Q99" i="16" s="1"/>
  <c r="S99" i="16" s="1"/>
  <c r="U99" i="16" s="1"/>
  <c r="AJ99" i="16" s="1"/>
  <c r="AN99" i="16" s="1"/>
  <c r="O100" i="16"/>
  <c r="P100" i="16" s="1"/>
  <c r="Q100" i="16" s="1"/>
  <c r="S100" i="16" s="1"/>
  <c r="U100" i="16" s="1"/>
  <c r="AJ100" i="16" s="1"/>
  <c r="AN100" i="16" s="1"/>
  <c r="AO100" i="16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O83" i="30"/>
  <c r="N131" i="28"/>
  <c r="P130" i="28"/>
  <c r="Q130" i="28" s="1"/>
  <c r="S130" i="28" s="1"/>
  <c r="U130" i="28" s="1"/>
  <c r="AT130" i="28" s="1"/>
  <c r="P143" i="16"/>
  <c r="Q143" i="16" s="1"/>
  <c r="S143" i="16" s="1"/>
  <c r="U143" i="16" s="1"/>
  <c r="AT143" i="16" s="1"/>
  <c r="AX143" i="16" s="1"/>
  <c r="O144" i="16"/>
  <c r="P112" i="7"/>
  <c r="Q112" i="7" s="1"/>
  <c r="S112" i="7" s="1"/>
  <c r="U112" i="7" s="1"/>
  <c r="AT112" i="7" s="1"/>
  <c r="AX112" i="7" s="1"/>
  <c r="P51" i="19"/>
  <c r="Q51" i="19" s="1"/>
  <c r="S51" i="19" s="1"/>
  <c r="U51" i="19" s="1"/>
  <c r="AQ51" i="19" s="1"/>
  <c r="AU51" i="19" s="1"/>
  <c r="N52" i="19"/>
  <c r="O52" i="19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P98" i="14"/>
  <c r="Q98" i="14" s="1"/>
  <c r="S98" i="14" s="1"/>
  <c r="U98" i="14" s="1"/>
  <c r="AJ98" i="14" s="1"/>
  <c r="AN98" i="14" s="1"/>
  <c r="P130" i="8"/>
  <c r="Q130" i="8" s="1"/>
  <c r="S130" i="8" s="1"/>
  <c r="U130" i="8" s="1"/>
  <c r="AT130" i="8" s="1"/>
  <c r="N131" i="8"/>
  <c r="P112" i="28"/>
  <c r="Q112" i="28" s="1"/>
  <c r="S112" i="28" s="1"/>
  <c r="U112" i="28" s="1"/>
  <c r="AT112" i="28" s="1"/>
  <c r="AX112" i="28" s="1"/>
  <c r="O113" i="28"/>
  <c r="P83" i="6"/>
  <c r="Q83" i="6" s="1"/>
  <c r="S83" i="6" s="1"/>
  <c r="U83" i="6" s="1"/>
  <c r="AQ83" i="6" s="1"/>
  <c r="AU83" i="6" s="1"/>
  <c r="P36" i="33"/>
  <c r="Q36" i="33" s="1"/>
  <c r="S36" i="33" s="1"/>
  <c r="U36" i="33" s="1"/>
  <c r="AQ36" i="33" s="1"/>
  <c r="AU36" i="33" s="1"/>
  <c r="O37" i="33"/>
  <c r="P37" i="33" s="1"/>
  <c r="Q37" i="33" s="1"/>
  <c r="S37" i="33" s="1"/>
  <c r="U37" i="33" s="1"/>
  <c r="AQ37" i="33" s="1"/>
  <c r="AU37" i="33" s="1"/>
  <c r="AV37" i="33" s="1"/>
  <c r="P114" i="16"/>
  <c r="Q114" i="16" s="1"/>
  <c r="S114" i="16" s="1"/>
  <c r="U114" i="16" s="1"/>
  <c r="AT114" i="16" s="1"/>
  <c r="AX114" i="16" s="1"/>
  <c r="P97" i="6"/>
  <c r="Q97" i="6" s="1"/>
  <c r="S97" i="6" s="1"/>
  <c r="U97" i="6" s="1"/>
  <c r="AJ97" i="6" s="1"/>
  <c r="AN97" i="6" s="1"/>
  <c r="N99" i="26"/>
  <c r="P98" i="26"/>
  <c r="Q98" i="26" s="1"/>
  <c r="S98" i="26" s="1"/>
  <c r="U98" i="26" s="1"/>
  <c r="AJ98" i="26" s="1"/>
  <c r="AN98" i="26" s="1"/>
  <c r="P144" i="11"/>
  <c r="Q144" i="11" s="1"/>
  <c r="S144" i="11" s="1"/>
  <c r="U144" i="11" s="1"/>
  <c r="AT144" i="11" s="1"/>
  <c r="AX144" i="11" s="1"/>
  <c r="N99" i="7"/>
  <c r="N146" i="28"/>
  <c r="O146" i="28" s="1"/>
  <c r="P145" i="28"/>
  <c r="Q145" i="28" s="1"/>
  <c r="S145" i="28" s="1"/>
  <c r="U145" i="28" s="1"/>
  <c r="AT145" i="28" s="1"/>
  <c r="AX145" i="28" s="1"/>
  <c r="P145" i="27"/>
  <c r="Q145" i="27" s="1"/>
  <c r="S145" i="27" s="1"/>
  <c r="U145" i="27" s="1"/>
  <c r="AT145" i="27" s="1"/>
  <c r="AX145" i="27" s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129" i="33"/>
  <c r="Q129" i="33" s="1"/>
  <c r="S129" i="33" s="1"/>
  <c r="U129" i="33" s="1"/>
  <c r="AT129" i="33" s="1"/>
  <c r="O130" i="33"/>
  <c r="N99" i="22"/>
  <c r="O99" i="22" s="1"/>
  <c r="O81" i="5"/>
  <c r="AX129" i="8"/>
  <c r="BA129" i="8"/>
  <c r="N83" i="30"/>
  <c r="N68" i="14"/>
  <c r="O68" i="14" s="1"/>
  <c r="O130" i="15"/>
  <c r="O144" i="12"/>
  <c r="P35" i="29"/>
  <c r="Q35" i="29" s="1"/>
  <c r="S35" i="29" s="1"/>
  <c r="U35" i="29" s="1"/>
  <c r="AQ35" i="29" s="1"/>
  <c r="AU35" i="29" s="1"/>
  <c r="O82" i="16"/>
  <c r="O34" i="26"/>
  <c r="N146" i="29"/>
  <c r="O146" i="29" s="1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N146" i="7"/>
  <c r="O146" i="7" s="1"/>
  <c r="P81" i="11"/>
  <c r="Q81" i="11" s="1"/>
  <c r="S81" i="11" s="1"/>
  <c r="U81" i="11" s="1"/>
  <c r="AQ81" i="11" s="1"/>
  <c r="AU81" i="11" s="1"/>
  <c r="O82" i="11"/>
  <c r="O69" i="13"/>
  <c r="P69" i="13" s="1"/>
  <c r="Q69" i="13" s="1"/>
  <c r="S69" i="13" s="1"/>
  <c r="U69" i="13" s="1"/>
  <c r="AQ69" i="13" s="1"/>
  <c r="AU69" i="13" s="1"/>
  <c r="AV69" i="13" s="1"/>
  <c r="O143" i="14"/>
  <c r="N68" i="4"/>
  <c r="O68" i="4" s="1"/>
  <c r="P115" i="34" l="1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BA132" i="34"/>
  <c r="AX132" i="34"/>
  <c r="BA131" i="34"/>
  <c r="AX131" i="34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146" i="8"/>
  <c r="Q146" i="8" s="1"/>
  <c r="S146" i="8" s="1"/>
  <c r="U146" i="8" s="1"/>
  <c r="AT146" i="8" s="1"/>
  <c r="AX146" i="8" s="1"/>
  <c r="O147" i="8"/>
  <c r="P147" i="8" s="1"/>
  <c r="Q147" i="8" s="1"/>
  <c r="S147" i="8" s="1"/>
  <c r="U147" i="8" s="1"/>
  <c r="AT147" i="8" s="1"/>
  <c r="AX147" i="8" s="1"/>
  <c r="AY147" i="8" s="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52" i="13"/>
  <c r="Q52" i="13" s="1"/>
  <c r="S52" i="13" s="1"/>
  <c r="U52" i="13" s="1"/>
  <c r="AQ52" i="13" s="1"/>
  <c r="AU52" i="13" s="1"/>
  <c r="O53" i="13"/>
  <c r="P53" i="13" s="1"/>
  <c r="Q53" i="13" s="1"/>
  <c r="S53" i="13" s="1"/>
  <c r="U53" i="13" s="1"/>
  <c r="AQ53" i="13" s="1"/>
  <c r="AU53" i="13" s="1"/>
  <c r="AV53" i="13" s="1"/>
  <c r="P36" i="25"/>
  <c r="Q36" i="25" s="1"/>
  <c r="S36" i="25" s="1"/>
  <c r="U36" i="25" s="1"/>
  <c r="AQ36" i="25" s="1"/>
  <c r="AU36" i="25" s="1"/>
  <c r="O37" i="25"/>
  <c r="P37" i="25" s="1"/>
  <c r="Q37" i="25" s="1"/>
  <c r="S37" i="25" s="1"/>
  <c r="U37" i="25" s="1"/>
  <c r="AQ37" i="25" s="1"/>
  <c r="AU37" i="25" s="1"/>
  <c r="AV37" i="25" s="1"/>
  <c r="P99" i="22"/>
  <c r="Q99" i="22" s="1"/>
  <c r="S99" i="22" s="1"/>
  <c r="U99" i="22" s="1"/>
  <c r="AJ99" i="22" s="1"/>
  <c r="AN99" i="22" s="1"/>
  <c r="O100" i="22"/>
  <c r="P100" i="22" s="1"/>
  <c r="Q100" i="22" s="1"/>
  <c r="S100" i="22" s="1"/>
  <c r="U100" i="22" s="1"/>
  <c r="AJ100" i="22" s="1"/>
  <c r="AN100" i="22" s="1"/>
  <c r="AO100" i="22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P114" i="23"/>
  <c r="Q114" i="23" s="1"/>
  <c r="S114" i="23" s="1"/>
  <c r="U114" i="23" s="1"/>
  <c r="AT114" i="23" s="1"/>
  <c r="AX114" i="23" s="1"/>
  <c r="P99" i="5"/>
  <c r="Q99" i="5" s="1"/>
  <c r="S99" i="5" s="1"/>
  <c r="U99" i="5" s="1"/>
  <c r="AJ99" i="5" s="1"/>
  <c r="AN99" i="5" s="1"/>
  <c r="P146" i="29"/>
  <c r="Q146" i="29" s="1"/>
  <c r="S146" i="29" s="1"/>
  <c r="U146" i="29" s="1"/>
  <c r="AT146" i="29" s="1"/>
  <c r="AX146" i="29" s="1"/>
  <c r="P99" i="7"/>
  <c r="Q99" i="7" s="1"/>
  <c r="S99" i="7" s="1"/>
  <c r="U99" i="7" s="1"/>
  <c r="AJ99" i="7" s="1"/>
  <c r="AN99" i="7" s="1"/>
  <c r="P130" i="19"/>
  <c r="Q130" i="19" s="1"/>
  <c r="S130" i="19" s="1"/>
  <c r="U130" i="19" s="1"/>
  <c r="AT130" i="19" s="1"/>
  <c r="P81" i="5"/>
  <c r="Q81" i="5" s="1"/>
  <c r="S81" i="5" s="1"/>
  <c r="U81" i="5" s="1"/>
  <c r="AQ81" i="5" s="1"/>
  <c r="AU81" i="5" s="1"/>
  <c r="O82" i="5"/>
  <c r="O99" i="26"/>
  <c r="AX130" i="8"/>
  <c r="BA130" i="8"/>
  <c r="O37" i="12"/>
  <c r="P37" i="12" s="1"/>
  <c r="Q37" i="12" s="1"/>
  <c r="S37" i="12" s="1"/>
  <c r="U37" i="12" s="1"/>
  <c r="AQ37" i="12" s="1"/>
  <c r="AU37" i="12" s="1"/>
  <c r="AV37" i="12" s="1"/>
  <c r="N131" i="23"/>
  <c r="O114" i="15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O115" i="11"/>
  <c r="O145" i="30"/>
  <c r="O53" i="24"/>
  <c r="P53" i="24" s="1"/>
  <c r="Q53" i="24" s="1"/>
  <c r="S53" i="24" s="1"/>
  <c r="U53" i="24" s="1"/>
  <c r="AQ53" i="24" s="1"/>
  <c r="AU53" i="24" s="1"/>
  <c r="AV53" i="24" s="1"/>
  <c r="O82" i="14"/>
  <c r="P128" i="14"/>
  <c r="Q128" i="14" s="1"/>
  <c r="S128" i="14" s="1"/>
  <c r="U128" i="14" s="1"/>
  <c r="AT128" i="14" s="1"/>
  <c r="O129" i="14"/>
  <c r="P130" i="20"/>
  <c r="Q130" i="20" s="1"/>
  <c r="S130" i="20" s="1"/>
  <c r="U130" i="20" s="1"/>
  <c r="AT130" i="20" s="1"/>
  <c r="N131" i="20"/>
  <c r="P146" i="7"/>
  <c r="Q146" i="7" s="1"/>
  <c r="S146" i="7" s="1"/>
  <c r="U146" i="7" s="1"/>
  <c r="AT146" i="7" s="1"/>
  <c r="AX146" i="7" s="1"/>
  <c r="O147" i="7"/>
  <c r="P147" i="7" s="1"/>
  <c r="Q147" i="7" s="1"/>
  <c r="S147" i="7" s="1"/>
  <c r="U147" i="7" s="1"/>
  <c r="AT147" i="7" s="1"/>
  <c r="AX147" i="7" s="1"/>
  <c r="AY147" i="7" s="1"/>
  <c r="O99" i="14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N146" i="33"/>
  <c r="O146" i="33" s="1"/>
  <c r="P145" i="33"/>
  <c r="Q145" i="33" s="1"/>
  <c r="S145" i="33" s="1"/>
  <c r="U145" i="33" s="1"/>
  <c r="AT145" i="33" s="1"/>
  <c r="AX145" i="33" s="1"/>
  <c r="O81" i="4"/>
  <c r="BA130" i="23"/>
  <c r="AX130" i="23"/>
  <c r="P113" i="30"/>
  <c r="Q113" i="30" s="1"/>
  <c r="S113" i="30" s="1"/>
  <c r="U113" i="30" s="1"/>
  <c r="AT113" i="30" s="1"/>
  <c r="AX113" i="30" s="1"/>
  <c r="O114" i="30"/>
  <c r="P67" i="17"/>
  <c r="Q67" i="17" s="1"/>
  <c r="S67" i="17" s="1"/>
  <c r="U67" i="17" s="1"/>
  <c r="AQ67" i="17" s="1"/>
  <c r="AU67" i="17" s="1"/>
  <c r="N68" i="17"/>
  <c r="O68" i="17"/>
  <c r="AX129" i="20"/>
  <c r="BA129" i="20"/>
  <c r="O130" i="24"/>
  <c r="P144" i="4"/>
  <c r="Q144" i="4" s="1"/>
  <c r="S144" i="4" s="1"/>
  <c r="U144" i="4" s="1"/>
  <c r="AT144" i="4" s="1"/>
  <c r="AX144" i="4" s="1"/>
  <c r="O145" i="4"/>
  <c r="BA129" i="33"/>
  <c r="AX129" i="33"/>
  <c r="O98" i="6"/>
  <c r="N99" i="14"/>
  <c r="P99" i="23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N131" i="6"/>
  <c r="O131" i="6" s="1"/>
  <c r="P97" i="17"/>
  <c r="Q97" i="17" s="1"/>
  <c r="S97" i="17" s="1"/>
  <c r="U97" i="17" s="1"/>
  <c r="AJ97" i="17" s="1"/>
  <c r="AN97" i="17" s="1"/>
  <c r="O98" i="17"/>
  <c r="N131" i="10"/>
  <c r="O131" i="10" s="1"/>
  <c r="O98" i="9"/>
  <c r="O115" i="31"/>
  <c r="P97" i="11"/>
  <c r="Q97" i="11" s="1"/>
  <c r="S97" i="11" s="1"/>
  <c r="U97" i="11" s="1"/>
  <c r="AJ97" i="11" s="1"/>
  <c r="AN97" i="11" s="1"/>
  <c r="O98" i="11"/>
  <c r="P129" i="5"/>
  <c r="Q129" i="5" s="1"/>
  <c r="S129" i="5" s="1"/>
  <c r="U129" i="5" s="1"/>
  <c r="AT129" i="5" s="1"/>
  <c r="O130" i="5"/>
  <c r="P67" i="25"/>
  <c r="Q67" i="25" s="1"/>
  <c r="S67" i="25" s="1"/>
  <c r="U67" i="25" s="1"/>
  <c r="AQ67" i="25" s="1"/>
  <c r="AU67" i="25" s="1"/>
  <c r="O131" i="30"/>
  <c r="O99" i="3"/>
  <c r="N131" i="33"/>
  <c r="O131" i="33" s="1"/>
  <c r="P130" i="33"/>
  <c r="Q130" i="33" s="1"/>
  <c r="S130" i="33" s="1"/>
  <c r="U130" i="33" s="1"/>
  <c r="AT130" i="33" s="1"/>
  <c r="P129" i="21"/>
  <c r="Q129" i="21" s="1"/>
  <c r="S129" i="21" s="1"/>
  <c r="U129" i="21" s="1"/>
  <c r="AT129" i="21" s="1"/>
  <c r="O130" i="21"/>
  <c r="BA132" i="2"/>
  <c r="BB132" i="2" s="1"/>
  <c r="AX132" i="2"/>
  <c r="AY132" i="2" s="1"/>
  <c r="P34" i="26"/>
  <c r="Q34" i="26" s="1"/>
  <c r="S34" i="26" s="1"/>
  <c r="U34" i="26" s="1"/>
  <c r="AQ34" i="26" s="1"/>
  <c r="AU34" i="26" s="1"/>
  <c r="O35" i="26"/>
  <c r="AX131" i="2"/>
  <c r="BA131" i="2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O69" i="9"/>
  <c r="P69" i="9" s="1"/>
  <c r="Q69" i="9" s="1"/>
  <c r="S69" i="9" s="1"/>
  <c r="U69" i="9" s="1"/>
  <c r="AQ69" i="9" s="1"/>
  <c r="AU69" i="9" s="1"/>
  <c r="AV69" i="9" s="1"/>
  <c r="N131" i="22"/>
  <c r="O131" i="22" s="1"/>
  <c r="N99" i="12"/>
  <c r="O99" i="12" s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N115" i="31"/>
  <c r="N131" i="9"/>
  <c r="O131" i="9" s="1"/>
  <c r="P130" i="9"/>
  <c r="Q130" i="9" s="1"/>
  <c r="S130" i="9" s="1"/>
  <c r="U130" i="9" s="1"/>
  <c r="AT130" i="9" s="1"/>
  <c r="AX130" i="30"/>
  <c r="BA130" i="30"/>
  <c r="AX129" i="19"/>
  <c r="BA129" i="19"/>
  <c r="N99" i="3"/>
  <c r="P82" i="16"/>
  <c r="Q82" i="16" s="1"/>
  <c r="S82" i="16" s="1"/>
  <c r="U82" i="16" s="1"/>
  <c r="AQ82" i="16" s="1"/>
  <c r="AU82" i="16" s="1"/>
  <c r="N115" i="16"/>
  <c r="O115" i="16" s="1"/>
  <c r="N68" i="28"/>
  <c r="O68" i="28" s="1"/>
  <c r="AX130" i="22"/>
  <c r="BA130" i="22"/>
  <c r="O98" i="20"/>
  <c r="P142" i="26"/>
  <c r="Q142" i="26" s="1"/>
  <c r="S142" i="26" s="1"/>
  <c r="U142" i="26" s="1"/>
  <c r="AT142" i="26" s="1"/>
  <c r="AX142" i="26" s="1"/>
  <c r="O37" i="23"/>
  <c r="P37" i="23" s="1"/>
  <c r="Q37" i="23" s="1"/>
  <c r="S37" i="23" s="1"/>
  <c r="U37" i="23" s="1"/>
  <c r="AQ37" i="23" s="1"/>
  <c r="AU37" i="23" s="1"/>
  <c r="AV37" i="23" s="1"/>
  <c r="O84" i="10"/>
  <c r="P84" i="10" s="1"/>
  <c r="Q84" i="10" s="1"/>
  <c r="S84" i="10" s="1"/>
  <c r="U84" i="10" s="1"/>
  <c r="AQ84" i="10" s="1"/>
  <c r="AU84" i="10" s="1"/>
  <c r="AV84" i="10" s="1"/>
  <c r="O143" i="23"/>
  <c r="O116" i="1"/>
  <c r="P116" i="1" s="1"/>
  <c r="Q116" i="1" s="1"/>
  <c r="S116" i="1" s="1"/>
  <c r="U116" i="1" s="1"/>
  <c r="AT116" i="1" s="1"/>
  <c r="AX116" i="1" s="1"/>
  <c r="AY116" i="1" s="1"/>
  <c r="O69" i="16"/>
  <c r="P69" i="16" s="1"/>
  <c r="Q69" i="16" s="1"/>
  <c r="S69" i="16" s="1"/>
  <c r="U69" i="16" s="1"/>
  <c r="AQ69" i="16" s="1"/>
  <c r="AU69" i="16" s="1"/>
  <c r="AV69" i="16" s="1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P113" i="12"/>
  <c r="Q113" i="12" s="1"/>
  <c r="S113" i="12" s="1"/>
  <c r="U113" i="12" s="1"/>
  <c r="AT113" i="12" s="1"/>
  <c r="AX113" i="12" s="1"/>
  <c r="O114" i="12"/>
  <c r="P114" i="21"/>
  <c r="Q114" i="21" s="1"/>
  <c r="S114" i="21" s="1"/>
  <c r="U114" i="21" s="1"/>
  <c r="AT114" i="21" s="1"/>
  <c r="AX114" i="21" s="1"/>
  <c r="P113" i="3"/>
  <c r="Q113" i="3" s="1"/>
  <c r="S113" i="3" s="1"/>
  <c r="U113" i="3" s="1"/>
  <c r="AT113" i="3" s="1"/>
  <c r="AX113" i="3" s="1"/>
  <c r="BA132" i="1"/>
  <c r="BB132" i="1" s="1"/>
  <c r="AX132" i="1"/>
  <c r="AY132" i="1" s="1"/>
  <c r="P113" i="20"/>
  <c r="Q113" i="20" s="1"/>
  <c r="S113" i="20" s="1"/>
  <c r="U113" i="20" s="1"/>
  <c r="AT113" i="20" s="1"/>
  <c r="AX113" i="20" s="1"/>
  <c r="O114" i="20"/>
  <c r="P35" i="22"/>
  <c r="Q35" i="22" s="1"/>
  <c r="S35" i="22" s="1"/>
  <c r="U35" i="22" s="1"/>
  <c r="AQ35" i="22" s="1"/>
  <c r="AU35" i="22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N99" i="19"/>
  <c r="O99" i="19" s="1"/>
  <c r="P98" i="19"/>
  <c r="Q98" i="19" s="1"/>
  <c r="S98" i="19" s="1"/>
  <c r="U98" i="19" s="1"/>
  <c r="AJ98" i="19" s="1"/>
  <c r="AN98" i="19" s="1"/>
  <c r="N99" i="30"/>
  <c r="O99" i="30" s="1"/>
  <c r="N83" i="29"/>
  <c r="O83" i="29" s="1"/>
  <c r="P99" i="18"/>
  <c r="Q99" i="18" s="1"/>
  <c r="S99" i="18" s="1"/>
  <c r="U99" i="18" s="1"/>
  <c r="AJ99" i="18" s="1"/>
  <c r="AN99" i="18" s="1"/>
  <c r="O100" i="18"/>
  <c r="P100" i="18" s="1"/>
  <c r="Q100" i="18" s="1"/>
  <c r="S100" i="18" s="1"/>
  <c r="U100" i="18" s="1"/>
  <c r="AJ100" i="18" s="1"/>
  <c r="AN100" i="18" s="1"/>
  <c r="AO100" i="18" s="1"/>
  <c r="P114" i="25"/>
  <c r="Q114" i="25" s="1"/>
  <c r="S114" i="25" s="1"/>
  <c r="U114" i="25" s="1"/>
  <c r="AT114" i="25" s="1"/>
  <c r="AX114" i="25" s="1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P36" i="1"/>
  <c r="Q36" i="1" s="1"/>
  <c r="S36" i="1" s="1"/>
  <c r="U36" i="1" s="1"/>
  <c r="AQ36" i="1" s="1"/>
  <c r="AU36" i="1" s="1"/>
  <c r="P51" i="8"/>
  <c r="Q51" i="8" s="1"/>
  <c r="S51" i="8" s="1"/>
  <c r="U51" i="8" s="1"/>
  <c r="AQ51" i="8" s="1"/>
  <c r="AU51" i="8" s="1"/>
  <c r="N52" i="8"/>
  <c r="O52" i="8"/>
  <c r="P68" i="26"/>
  <c r="Q68" i="26" s="1"/>
  <c r="S68" i="26" s="1"/>
  <c r="U68" i="26" s="1"/>
  <c r="AQ68" i="26" s="1"/>
  <c r="AU68" i="26" s="1"/>
  <c r="O69" i="26"/>
  <c r="P69" i="26" s="1"/>
  <c r="Q69" i="26" s="1"/>
  <c r="S69" i="26" s="1"/>
  <c r="U69" i="26" s="1"/>
  <c r="AQ69" i="26" s="1"/>
  <c r="AU69" i="26" s="1"/>
  <c r="AV69" i="26" s="1"/>
  <c r="P82" i="31"/>
  <c r="Q82" i="31" s="1"/>
  <c r="S82" i="31" s="1"/>
  <c r="U82" i="31" s="1"/>
  <c r="AQ82" i="31" s="1"/>
  <c r="AU82" i="31" s="1"/>
  <c r="P113" i="27"/>
  <c r="Q113" i="27" s="1"/>
  <c r="S113" i="27" s="1"/>
  <c r="U113" i="27" s="1"/>
  <c r="AT113" i="27" s="1"/>
  <c r="AX113" i="27" s="1"/>
  <c r="P36" i="21"/>
  <c r="Q36" i="21" s="1"/>
  <c r="S36" i="21" s="1"/>
  <c r="U36" i="21" s="1"/>
  <c r="AQ36" i="21" s="1"/>
  <c r="AU36" i="21" s="1"/>
  <c r="N36" i="29"/>
  <c r="O36" i="29" s="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N36" i="11"/>
  <c r="O36" i="11" s="1"/>
  <c r="P97" i="31"/>
  <c r="Q97" i="31" s="1"/>
  <c r="S97" i="31" s="1"/>
  <c r="U97" i="31" s="1"/>
  <c r="AJ97" i="31" s="1"/>
  <c r="AN97" i="31" s="1"/>
  <c r="O98" i="31"/>
  <c r="P115" i="29"/>
  <c r="Q115" i="29" s="1"/>
  <c r="S115" i="29" s="1"/>
  <c r="U115" i="29" s="1"/>
  <c r="AT115" i="29" s="1"/>
  <c r="AX115" i="29" s="1"/>
  <c r="O145" i="9"/>
  <c r="O114" i="9"/>
  <c r="N115" i="24"/>
  <c r="O115" i="24" s="1"/>
  <c r="P114" i="24"/>
  <c r="Q114" i="24" s="1"/>
  <c r="S114" i="24" s="1"/>
  <c r="U114" i="24" s="1"/>
  <c r="AT114" i="24" s="1"/>
  <c r="AX114" i="24" s="1"/>
  <c r="P114" i="14"/>
  <c r="Q114" i="14" s="1"/>
  <c r="S114" i="14" s="1"/>
  <c r="U114" i="14" s="1"/>
  <c r="AT114" i="14" s="1"/>
  <c r="AX114" i="14" s="1"/>
  <c r="P145" i="24"/>
  <c r="Q145" i="24" s="1"/>
  <c r="S145" i="24" s="1"/>
  <c r="U145" i="24" s="1"/>
  <c r="AT145" i="24" s="1"/>
  <c r="AX145" i="24" s="1"/>
  <c r="N146" i="24"/>
  <c r="O146" i="24"/>
  <c r="P51" i="9"/>
  <c r="Q51" i="9" s="1"/>
  <c r="S51" i="9" s="1"/>
  <c r="U51" i="9" s="1"/>
  <c r="AQ51" i="9" s="1"/>
  <c r="AU51" i="9" s="1"/>
  <c r="N52" i="9"/>
  <c r="O52" i="9"/>
  <c r="N146" i="27"/>
  <c r="O146" i="27" s="1"/>
  <c r="P144" i="12"/>
  <c r="Q144" i="12" s="1"/>
  <c r="S144" i="12" s="1"/>
  <c r="U144" i="12" s="1"/>
  <c r="AT144" i="12" s="1"/>
  <c r="AX144" i="12" s="1"/>
  <c r="O145" i="12"/>
  <c r="O84" i="6"/>
  <c r="P84" i="6" s="1"/>
  <c r="Q84" i="6" s="1"/>
  <c r="S84" i="6" s="1"/>
  <c r="U84" i="6" s="1"/>
  <c r="AQ84" i="6" s="1"/>
  <c r="AU84" i="6" s="1"/>
  <c r="AV84" i="6" s="1"/>
  <c r="O113" i="7"/>
  <c r="O114" i="10"/>
  <c r="P144" i="15"/>
  <c r="Q144" i="15" s="1"/>
  <c r="S144" i="15" s="1"/>
  <c r="U144" i="15" s="1"/>
  <c r="AT144" i="15" s="1"/>
  <c r="AX144" i="15" s="1"/>
  <c r="O146" i="10"/>
  <c r="O129" i="26"/>
  <c r="O114" i="18"/>
  <c r="P97" i="2"/>
  <c r="Q97" i="2" s="1"/>
  <c r="S97" i="2" s="1"/>
  <c r="U97" i="2" s="1"/>
  <c r="AJ97" i="2" s="1"/>
  <c r="AN97" i="2" s="1"/>
  <c r="O98" i="2"/>
  <c r="P83" i="26"/>
  <c r="Q83" i="26" s="1"/>
  <c r="S83" i="26" s="1"/>
  <c r="U83" i="26" s="1"/>
  <c r="AQ83" i="26" s="1"/>
  <c r="AU83" i="26" s="1"/>
  <c r="O84" i="26"/>
  <c r="P84" i="26" s="1"/>
  <c r="Q84" i="26" s="1"/>
  <c r="S84" i="26" s="1"/>
  <c r="U84" i="26" s="1"/>
  <c r="AQ84" i="26" s="1"/>
  <c r="AU84" i="26" s="1"/>
  <c r="AV84" i="26" s="1"/>
  <c r="P97" i="4"/>
  <c r="Q97" i="4" s="1"/>
  <c r="S97" i="4" s="1"/>
  <c r="U97" i="4" s="1"/>
  <c r="AJ97" i="4" s="1"/>
  <c r="AN97" i="4" s="1"/>
  <c r="O98" i="4"/>
  <c r="P82" i="7"/>
  <c r="Q82" i="7" s="1"/>
  <c r="S82" i="7" s="1"/>
  <c r="U82" i="7" s="1"/>
  <c r="AQ82" i="7" s="1"/>
  <c r="AU82" i="7" s="1"/>
  <c r="P143" i="18"/>
  <c r="Q143" i="18" s="1"/>
  <c r="S143" i="18" s="1"/>
  <c r="U143" i="18" s="1"/>
  <c r="AT143" i="18" s="1"/>
  <c r="AX143" i="18" s="1"/>
  <c r="AX130" i="10"/>
  <c r="BA130" i="10"/>
  <c r="N99" i="21"/>
  <c r="O99" i="21" s="1"/>
  <c r="P98" i="21"/>
  <c r="Q98" i="21" s="1"/>
  <c r="S98" i="21" s="1"/>
  <c r="U98" i="21" s="1"/>
  <c r="AJ98" i="21" s="1"/>
  <c r="AN98" i="21" s="1"/>
  <c r="P130" i="27"/>
  <c r="Q130" i="27" s="1"/>
  <c r="S130" i="27" s="1"/>
  <c r="U130" i="27" s="1"/>
  <c r="AT130" i="27" s="1"/>
  <c r="N131" i="27"/>
  <c r="AX128" i="26"/>
  <c r="BA128" i="26"/>
  <c r="N146" i="20"/>
  <c r="O146" i="20" s="1"/>
  <c r="P145" i="20"/>
  <c r="Q145" i="20" s="1"/>
  <c r="S145" i="20" s="1"/>
  <c r="U145" i="20" s="1"/>
  <c r="AT145" i="20" s="1"/>
  <c r="AX145" i="20" s="1"/>
  <c r="P128" i="16"/>
  <c r="Q128" i="16" s="1"/>
  <c r="S128" i="16" s="1"/>
  <c r="U128" i="16" s="1"/>
  <c r="AT128" i="16" s="1"/>
  <c r="O129" i="16"/>
  <c r="P82" i="17"/>
  <c r="Q82" i="17" s="1"/>
  <c r="S82" i="17" s="1"/>
  <c r="U82" i="17" s="1"/>
  <c r="AQ82" i="17" s="1"/>
  <c r="AU82" i="17" s="1"/>
  <c r="N83" i="17"/>
  <c r="P98" i="29"/>
  <c r="Q98" i="29" s="1"/>
  <c r="S98" i="29" s="1"/>
  <c r="U98" i="29" s="1"/>
  <c r="AJ98" i="29" s="1"/>
  <c r="AN98" i="29" s="1"/>
  <c r="P82" i="19"/>
  <c r="Q82" i="19" s="1"/>
  <c r="S82" i="19" s="1"/>
  <c r="U82" i="19" s="1"/>
  <c r="AQ82" i="19" s="1"/>
  <c r="AU82" i="19" s="1"/>
  <c r="P98" i="28"/>
  <c r="Q98" i="28" s="1"/>
  <c r="S98" i="28" s="1"/>
  <c r="U98" i="28" s="1"/>
  <c r="AJ98" i="28" s="1"/>
  <c r="AN98" i="28" s="1"/>
  <c r="N99" i="28"/>
  <c r="O99" i="28"/>
  <c r="AX129" i="24"/>
  <c r="BA129" i="24"/>
  <c r="AX130" i="6"/>
  <c r="BA130" i="6"/>
  <c r="P130" i="15"/>
  <c r="Q130" i="15" s="1"/>
  <c r="S130" i="15" s="1"/>
  <c r="U130" i="15" s="1"/>
  <c r="AT130" i="15" s="1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P113" i="28"/>
  <c r="Q113" i="28" s="1"/>
  <c r="S113" i="28" s="1"/>
  <c r="U113" i="28" s="1"/>
  <c r="AT113" i="28" s="1"/>
  <c r="AX113" i="28" s="1"/>
  <c r="O114" i="28"/>
  <c r="P144" i="16"/>
  <c r="Q144" i="16" s="1"/>
  <c r="S144" i="16" s="1"/>
  <c r="U144" i="16" s="1"/>
  <c r="AT144" i="16" s="1"/>
  <c r="AX144" i="16" s="1"/>
  <c r="P129" i="11"/>
  <c r="Q129" i="11" s="1"/>
  <c r="S129" i="11" s="1"/>
  <c r="U129" i="11" s="1"/>
  <c r="AT129" i="11" s="1"/>
  <c r="O130" i="11"/>
  <c r="P67" i="2"/>
  <c r="Q67" i="2" s="1"/>
  <c r="S67" i="2" s="1"/>
  <c r="U67" i="2" s="1"/>
  <c r="AQ67" i="2" s="1"/>
  <c r="AU67" i="2" s="1"/>
  <c r="P130" i="3"/>
  <c r="Q130" i="3" s="1"/>
  <c r="S130" i="3" s="1"/>
  <c r="U130" i="3" s="1"/>
  <c r="AT130" i="3" s="1"/>
  <c r="N146" i="10"/>
  <c r="AY132" i="25"/>
  <c r="N146" i="21"/>
  <c r="O146" i="21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N99" i="24"/>
  <c r="O99" i="24" s="1"/>
  <c r="BA130" i="18"/>
  <c r="AX130" i="18"/>
  <c r="P143" i="17"/>
  <c r="Q143" i="17" s="1"/>
  <c r="S143" i="17" s="1"/>
  <c r="U143" i="17" s="1"/>
  <c r="AT143" i="17" s="1"/>
  <c r="AX143" i="17" s="1"/>
  <c r="O144" i="17"/>
  <c r="P114" i="6"/>
  <c r="Q114" i="6" s="1"/>
  <c r="S114" i="6" s="1"/>
  <c r="U114" i="6" s="1"/>
  <c r="AT114" i="6" s="1"/>
  <c r="AX114" i="6" s="1"/>
  <c r="P114" i="4"/>
  <c r="Q114" i="4" s="1"/>
  <c r="S114" i="4" s="1"/>
  <c r="U114" i="4" s="1"/>
  <c r="AT114" i="4" s="1"/>
  <c r="AX114" i="4" s="1"/>
  <c r="N115" i="4"/>
  <c r="BA128" i="11"/>
  <c r="AX128" i="11"/>
  <c r="P143" i="13"/>
  <c r="Q143" i="13" s="1"/>
  <c r="S143" i="13" s="1"/>
  <c r="U143" i="13" s="1"/>
  <c r="AT143" i="13" s="1"/>
  <c r="AX143" i="13" s="1"/>
  <c r="O144" i="13"/>
  <c r="P130" i="7"/>
  <c r="Q130" i="7" s="1"/>
  <c r="S130" i="7" s="1"/>
  <c r="U130" i="7" s="1"/>
  <c r="AT130" i="7" s="1"/>
  <c r="P35" i="9"/>
  <c r="Q35" i="9" s="1"/>
  <c r="S35" i="9" s="1"/>
  <c r="U35" i="9" s="1"/>
  <c r="AQ35" i="9" s="1"/>
  <c r="AU35" i="9" s="1"/>
  <c r="BB132" i="25"/>
  <c r="P82" i="15"/>
  <c r="Q82" i="15" s="1"/>
  <c r="S82" i="15" s="1"/>
  <c r="U82" i="15" s="1"/>
  <c r="AQ82" i="15" s="1"/>
  <c r="AU82" i="15" s="1"/>
  <c r="N83" i="15"/>
  <c r="O83" i="15" s="1"/>
  <c r="AX130" i="12"/>
  <c r="BA130" i="12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N131" i="18"/>
  <c r="O131" i="18" s="1"/>
  <c r="P98" i="33"/>
  <c r="Q98" i="33" s="1"/>
  <c r="S98" i="33" s="1"/>
  <c r="U98" i="33" s="1"/>
  <c r="AJ98" i="33" s="1"/>
  <c r="AN98" i="33" s="1"/>
  <c r="N68" i="11"/>
  <c r="O68" i="11" s="1"/>
  <c r="P67" i="11"/>
  <c r="Q67" i="11" s="1"/>
  <c r="S67" i="11" s="1"/>
  <c r="U67" i="11" s="1"/>
  <c r="AQ67" i="11" s="1"/>
  <c r="AU67" i="11" s="1"/>
  <c r="O130" i="13"/>
  <c r="P68" i="4"/>
  <c r="Q68" i="4" s="1"/>
  <c r="S68" i="4" s="1"/>
  <c r="U68" i="4" s="1"/>
  <c r="AQ68" i="4" s="1"/>
  <c r="AU68" i="4" s="1"/>
  <c r="P143" i="14"/>
  <c r="Q143" i="14" s="1"/>
  <c r="S143" i="14" s="1"/>
  <c r="U143" i="14" s="1"/>
  <c r="AT143" i="14" s="1"/>
  <c r="AX143" i="14" s="1"/>
  <c r="O145" i="11"/>
  <c r="O131" i="8"/>
  <c r="O131" i="28"/>
  <c r="O68" i="27"/>
  <c r="O99" i="8"/>
  <c r="AX129" i="7"/>
  <c r="BA129" i="7"/>
  <c r="O68" i="8"/>
  <c r="N131" i="12"/>
  <c r="O131" i="12" s="1"/>
  <c r="O84" i="24"/>
  <c r="P84" i="24" s="1"/>
  <c r="Q84" i="24" s="1"/>
  <c r="S84" i="24" s="1"/>
  <c r="U84" i="24" s="1"/>
  <c r="AQ84" i="24" s="1"/>
  <c r="AU84" i="24" s="1"/>
  <c r="AV84" i="24" s="1"/>
  <c r="N83" i="23"/>
  <c r="O83" i="23" s="1"/>
  <c r="O114" i="13"/>
  <c r="N52" i="11"/>
  <c r="O52" i="11" s="1"/>
  <c r="O146" i="5"/>
  <c r="P145" i="31"/>
  <c r="Q145" i="31" s="1"/>
  <c r="S145" i="31" s="1"/>
  <c r="U145" i="31" s="1"/>
  <c r="AT145" i="31" s="1"/>
  <c r="AX145" i="31" s="1"/>
  <c r="BA129" i="13"/>
  <c r="AX129" i="13"/>
  <c r="P99" i="27"/>
  <c r="Q99" i="27" s="1"/>
  <c r="S99" i="27" s="1"/>
  <c r="U99" i="27" s="1"/>
  <c r="AJ99" i="27" s="1"/>
  <c r="AN99" i="27" s="1"/>
  <c r="P82" i="11"/>
  <c r="Q82" i="11" s="1"/>
  <c r="S82" i="11" s="1"/>
  <c r="U82" i="11" s="1"/>
  <c r="AQ82" i="11" s="1"/>
  <c r="AU82" i="11" s="1"/>
  <c r="N83" i="11"/>
  <c r="O83" i="11"/>
  <c r="BA130" i="28"/>
  <c r="AX130" i="28"/>
  <c r="O83" i="3"/>
  <c r="O82" i="20"/>
  <c r="O131" i="23"/>
  <c r="P129" i="17"/>
  <c r="Q129" i="17" s="1"/>
  <c r="S129" i="17" s="1"/>
  <c r="U129" i="17" s="1"/>
  <c r="AT129" i="17" s="1"/>
  <c r="P129" i="4"/>
  <c r="Q129" i="4" s="1"/>
  <c r="S129" i="4" s="1"/>
  <c r="U129" i="4" s="1"/>
  <c r="AT129" i="4" s="1"/>
  <c r="O130" i="4"/>
  <c r="O143" i="3"/>
  <c r="AY132" i="34" l="1"/>
  <c r="BB132" i="34"/>
  <c r="I13" i="34"/>
  <c r="K13" i="34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P131" i="33"/>
  <c r="Q131" i="33" s="1"/>
  <c r="S131" i="33" s="1"/>
  <c r="U131" i="33" s="1"/>
  <c r="AT131" i="33" s="1"/>
  <c r="P68" i="11"/>
  <c r="Q68" i="11" s="1"/>
  <c r="S68" i="11" s="1"/>
  <c r="U68" i="11" s="1"/>
  <c r="AQ68" i="11" s="1"/>
  <c r="AU68" i="11" s="1"/>
  <c r="O69" i="11"/>
  <c r="P69" i="11" s="1"/>
  <c r="Q69" i="11" s="1"/>
  <c r="S69" i="11" s="1"/>
  <c r="U69" i="11" s="1"/>
  <c r="AQ69" i="11" s="1"/>
  <c r="AU69" i="11" s="1"/>
  <c r="AV69" i="11" s="1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P115" i="24"/>
  <c r="Q115" i="24" s="1"/>
  <c r="S115" i="24" s="1"/>
  <c r="U115" i="24" s="1"/>
  <c r="AT115" i="24" s="1"/>
  <c r="AX115" i="24" s="1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83" i="29"/>
  <c r="Q83" i="29" s="1"/>
  <c r="S83" i="29" s="1"/>
  <c r="U83" i="29" s="1"/>
  <c r="AQ83" i="29" s="1"/>
  <c r="AU83" i="29" s="1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146" i="27"/>
  <c r="Q146" i="27" s="1"/>
  <c r="S146" i="27" s="1"/>
  <c r="U146" i="27" s="1"/>
  <c r="AT146" i="27" s="1"/>
  <c r="AX146" i="27" s="1"/>
  <c r="O147" i="27"/>
  <c r="P147" i="27" s="1"/>
  <c r="Q147" i="27" s="1"/>
  <c r="S147" i="27" s="1"/>
  <c r="U147" i="27" s="1"/>
  <c r="AT147" i="27" s="1"/>
  <c r="AX147" i="27" s="1"/>
  <c r="AY147" i="27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P145" i="12"/>
  <c r="Q145" i="12" s="1"/>
  <c r="S145" i="12" s="1"/>
  <c r="U145" i="12" s="1"/>
  <c r="AT145" i="12" s="1"/>
  <c r="AX145" i="12" s="1"/>
  <c r="P145" i="9"/>
  <c r="Q145" i="9" s="1"/>
  <c r="S145" i="9" s="1"/>
  <c r="U145" i="9" s="1"/>
  <c r="AT145" i="9" s="1"/>
  <c r="AX145" i="9" s="1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P130" i="24"/>
  <c r="Q130" i="24" s="1"/>
  <c r="S130" i="24" s="1"/>
  <c r="U130" i="24" s="1"/>
  <c r="AT130" i="24" s="1"/>
  <c r="P114" i="15"/>
  <c r="Q114" i="15" s="1"/>
  <c r="S114" i="15" s="1"/>
  <c r="U114" i="15" s="1"/>
  <c r="AT114" i="15" s="1"/>
  <c r="AX114" i="15" s="1"/>
  <c r="N115" i="6"/>
  <c r="N68" i="2"/>
  <c r="O68" i="2" s="1"/>
  <c r="N83" i="7"/>
  <c r="O116" i="29"/>
  <c r="P116" i="29" s="1"/>
  <c r="Q116" i="29" s="1"/>
  <c r="S116" i="29" s="1"/>
  <c r="U116" i="29" s="1"/>
  <c r="AT116" i="29" s="1"/>
  <c r="AX116" i="29" s="1"/>
  <c r="AY116" i="29" s="1"/>
  <c r="N115" i="21"/>
  <c r="P98" i="9"/>
  <c r="Q98" i="9" s="1"/>
  <c r="S98" i="9" s="1"/>
  <c r="U98" i="9" s="1"/>
  <c r="AJ98" i="9" s="1"/>
  <c r="AN98" i="9" s="1"/>
  <c r="O115" i="23"/>
  <c r="P130" i="21"/>
  <c r="Q130" i="21" s="1"/>
  <c r="S130" i="21" s="1"/>
  <c r="U130" i="21" s="1"/>
  <c r="AT130" i="21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BA129" i="21"/>
  <c r="AX129" i="21"/>
  <c r="P98" i="17"/>
  <c r="Q98" i="17" s="1"/>
  <c r="S98" i="17" s="1"/>
  <c r="U98" i="17" s="1"/>
  <c r="AJ98" i="17" s="1"/>
  <c r="AN98" i="17" s="1"/>
  <c r="P68" i="17"/>
  <c r="Q68" i="17" s="1"/>
  <c r="S68" i="17" s="1"/>
  <c r="U68" i="17" s="1"/>
  <c r="AQ68" i="17" s="1"/>
  <c r="AU68" i="17" s="1"/>
  <c r="O69" i="17"/>
  <c r="P69" i="17" s="1"/>
  <c r="Q69" i="17" s="1"/>
  <c r="S69" i="17" s="1"/>
  <c r="U69" i="17" s="1"/>
  <c r="AQ69" i="17" s="1"/>
  <c r="AU69" i="17" s="1"/>
  <c r="AV69" i="17" s="1"/>
  <c r="N115" i="23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P98" i="31"/>
  <c r="Q98" i="31" s="1"/>
  <c r="S98" i="31" s="1"/>
  <c r="U98" i="31" s="1"/>
  <c r="AJ98" i="31" s="1"/>
  <c r="AN98" i="31" s="1"/>
  <c r="AX129" i="11"/>
  <c r="BA129" i="11"/>
  <c r="P99" i="28"/>
  <c r="Q99" i="28" s="1"/>
  <c r="S99" i="28" s="1"/>
  <c r="U99" i="28" s="1"/>
  <c r="AJ99" i="28" s="1"/>
  <c r="AN99" i="28" s="1"/>
  <c r="N36" i="9"/>
  <c r="O36" i="9" s="1"/>
  <c r="N131" i="11"/>
  <c r="P130" i="11"/>
  <c r="Q130" i="11" s="1"/>
  <c r="S130" i="11" s="1"/>
  <c r="U130" i="11" s="1"/>
  <c r="AT130" i="11" s="1"/>
  <c r="O131" i="11"/>
  <c r="O100" i="27"/>
  <c r="P100" i="27" s="1"/>
  <c r="Q100" i="27" s="1"/>
  <c r="S100" i="27" s="1"/>
  <c r="U100" i="27" s="1"/>
  <c r="AJ100" i="27" s="1"/>
  <c r="AN100" i="27" s="1"/>
  <c r="AO100" i="27" s="1"/>
  <c r="N99" i="33"/>
  <c r="O99" i="33" s="1"/>
  <c r="N131" i="7"/>
  <c r="O131" i="7" s="1"/>
  <c r="O145" i="16"/>
  <c r="O131" i="27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O37" i="1"/>
  <c r="P37" i="1" s="1"/>
  <c r="Q37" i="1" s="1"/>
  <c r="S37" i="1" s="1"/>
  <c r="U37" i="1" s="1"/>
  <c r="AQ37" i="1" s="1"/>
  <c r="AU37" i="1" s="1"/>
  <c r="AV37" i="1" s="1"/>
  <c r="I13" i="1" s="1"/>
  <c r="K13" i="1" s="1"/>
  <c r="O36" i="22"/>
  <c r="AX130" i="33"/>
  <c r="BA130" i="33"/>
  <c r="O131" i="20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P99" i="8"/>
  <c r="Q99" i="8" s="1"/>
  <c r="S99" i="8" s="1"/>
  <c r="U99" i="8" s="1"/>
  <c r="AJ99" i="8" s="1"/>
  <c r="AN99" i="8" s="1"/>
  <c r="O100" i="8"/>
  <c r="P100" i="8" s="1"/>
  <c r="Q100" i="8" s="1"/>
  <c r="S100" i="8" s="1"/>
  <c r="U100" i="8" s="1"/>
  <c r="AJ100" i="8" s="1"/>
  <c r="AN100" i="8" s="1"/>
  <c r="AO100" i="8" s="1"/>
  <c r="P114" i="28"/>
  <c r="Q114" i="28" s="1"/>
  <c r="S114" i="28" s="1"/>
  <c r="U114" i="28" s="1"/>
  <c r="AT114" i="28" s="1"/>
  <c r="AX114" i="28" s="1"/>
  <c r="N115" i="28"/>
  <c r="N83" i="19"/>
  <c r="O83" i="19" s="1"/>
  <c r="AX130" i="27"/>
  <c r="BA130" i="27"/>
  <c r="BA132" i="29"/>
  <c r="AX132" i="29"/>
  <c r="N36" i="22"/>
  <c r="N83" i="16"/>
  <c r="O83" i="16" s="1"/>
  <c r="P99" i="3"/>
  <c r="Q99" i="3" s="1"/>
  <c r="S99" i="3" s="1"/>
  <c r="U99" i="3" s="1"/>
  <c r="AJ99" i="3" s="1"/>
  <c r="AN99" i="3" s="1"/>
  <c r="BA130" i="20"/>
  <c r="AX130" i="20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O99" i="29"/>
  <c r="N115" i="18"/>
  <c r="O115" i="18" s="1"/>
  <c r="P114" i="18"/>
  <c r="Q114" i="18" s="1"/>
  <c r="S114" i="18" s="1"/>
  <c r="U114" i="18" s="1"/>
  <c r="AT114" i="18" s="1"/>
  <c r="AX114" i="18" s="1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BA131" i="29"/>
  <c r="AX131" i="29"/>
  <c r="P143" i="23"/>
  <c r="Q143" i="23" s="1"/>
  <c r="S143" i="23" s="1"/>
  <c r="U143" i="23" s="1"/>
  <c r="AT143" i="23" s="1"/>
  <c r="AX143" i="23" s="1"/>
  <c r="O144" i="23"/>
  <c r="P131" i="30"/>
  <c r="Q131" i="30" s="1"/>
  <c r="S131" i="30" s="1"/>
  <c r="U131" i="30" s="1"/>
  <c r="AT131" i="30" s="1"/>
  <c r="O132" i="30"/>
  <c r="P132" i="30" s="1"/>
  <c r="Q132" i="30" s="1"/>
  <c r="S132" i="30" s="1"/>
  <c r="U132" i="30" s="1"/>
  <c r="AT132" i="30" s="1"/>
  <c r="P129" i="14"/>
  <c r="Q129" i="14" s="1"/>
  <c r="S129" i="14" s="1"/>
  <c r="U129" i="14" s="1"/>
  <c r="AT129" i="14" s="1"/>
  <c r="P129" i="26"/>
  <c r="Q129" i="26" s="1"/>
  <c r="S129" i="26" s="1"/>
  <c r="U129" i="26" s="1"/>
  <c r="AT129" i="26" s="1"/>
  <c r="O115" i="14"/>
  <c r="O37" i="21"/>
  <c r="P37" i="21" s="1"/>
  <c r="Q37" i="21" s="1"/>
  <c r="S37" i="21" s="1"/>
  <c r="U37" i="21" s="1"/>
  <c r="AQ37" i="21" s="1"/>
  <c r="AU37" i="21" s="1"/>
  <c r="AV37" i="21" s="1"/>
  <c r="P114" i="20"/>
  <c r="Q114" i="20" s="1"/>
  <c r="S114" i="20" s="1"/>
  <c r="U114" i="20" s="1"/>
  <c r="AT114" i="20" s="1"/>
  <c r="AX114" i="20" s="1"/>
  <c r="AX128" i="14"/>
  <c r="BA128" i="14"/>
  <c r="N131" i="19"/>
  <c r="O131" i="19" s="1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P144" i="13"/>
  <c r="Q144" i="13" s="1"/>
  <c r="S144" i="13" s="1"/>
  <c r="U144" i="13" s="1"/>
  <c r="AT144" i="13" s="1"/>
  <c r="AX144" i="13" s="1"/>
  <c r="BA129" i="4"/>
  <c r="AX129" i="4"/>
  <c r="N146" i="11"/>
  <c r="P145" i="11"/>
  <c r="Q145" i="11" s="1"/>
  <c r="S145" i="11" s="1"/>
  <c r="U145" i="11" s="1"/>
  <c r="AT145" i="11" s="1"/>
  <c r="AX145" i="11" s="1"/>
  <c r="N99" i="29"/>
  <c r="P98" i="6"/>
  <c r="Q98" i="6" s="1"/>
  <c r="S98" i="6" s="1"/>
  <c r="U98" i="6" s="1"/>
  <c r="AJ98" i="6" s="1"/>
  <c r="AN98" i="6" s="1"/>
  <c r="N83" i="14"/>
  <c r="P82" i="14"/>
  <c r="Q82" i="14" s="1"/>
  <c r="S82" i="14" s="1"/>
  <c r="U82" i="14" s="1"/>
  <c r="AQ82" i="14" s="1"/>
  <c r="AU82" i="14" s="1"/>
  <c r="BA130" i="19"/>
  <c r="AX130" i="19"/>
  <c r="P83" i="11"/>
  <c r="Q83" i="11" s="1"/>
  <c r="S83" i="11" s="1"/>
  <c r="U83" i="11" s="1"/>
  <c r="AQ83" i="11" s="1"/>
  <c r="AU83" i="11" s="1"/>
  <c r="P98" i="4"/>
  <c r="Q98" i="4" s="1"/>
  <c r="S98" i="4" s="1"/>
  <c r="U98" i="4" s="1"/>
  <c r="AJ98" i="4" s="1"/>
  <c r="AN98" i="4" s="1"/>
  <c r="BA130" i="7"/>
  <c r="AX130" i="7"/>
  <c r="P82" i="5"/>
  <c r="Q82" i="5" s="1"/>
  <c r="S82" i="5" s="1"/>
  <c r="U82" i="5" s="1"/>
  <c r="AQ82" i="5" s="1"/>
  <c r="AU82" i="5" s="1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O130" i="17"/>
  <c r="N146" i="31"/>
  <c r="O146" i="31" s="1"/>
  <c r="O144" i="14"/>
  <c r="O115" i="4"/>
  <c r="O131" i="15"/>
  <c r="O83" i="17"/>
  <c r="O145" i="15"/>
  <c r="N115" i="14"/>
  <c r="O114" i="27"/>
  <c r="N115" i="25"/>
  <c r="O115" i="25" s="1"/>
  <c r="N68" i="25"/>
  <c r="O68" i="25" s="1"/>
  <c r="P81" i="4"/>
  <c r="Q81" i="4" s="1"/>
  <c r="S81" i="4" s="1"/>
  <c r="U81" i="4" s="1"/>
  <c r="AQ81" i="4" s="1"/>
  <c r="AU81" i="4" s="1"/>
  <c r="O82" i="4"/>
  <c r="O100" i="7"/>
  <c r="P100" i="7" s="1"/>
  <c r="Q100" i="7" s="1"/>
  <c r="S100" i="7" s="1"/>
  <c r="U100" i="7" s="1"/>
  <c r="AJ100" i="7" s="1"/>
  <c r="AN100" i="7" s="1"/>
  <c r="AO100" i="7" s="1"/>
  <c r="P146" i="24"/>
  <c r="Q146" i="24" s="1"/>
  <c r="S146" i="24" s="1"/>
  <c r="U146" i="24" s="1"/>
  <c r="AT146" i="24" s="1"/>
  <c r="AX146" i="24" s="1"/>
  <c r="P114" i="30"/>
  <c r="Q114" i="30" s="1"/>
  <c r="S114" i="30" s="1"/>
  <c r="U114" i="30" s="1"/>
  <c r="AT114" i="30" s="1"/>
  <c r="AX114" i="30" s="1"/>
  <c r="P143" i="3"/>
  <c r="Q143" i="3" s="1"/>
  <c r="S143" i="3" s="1"/>
  <c r="U143" i="3" s="1"/>
  <c r="AT143" i="3" s="1"/>
  <c r="AX143" i="3" s="1"/>
  <c r="P131" i="28"/>
  <c r="Q131" i="28" s="1"/>
  <c r="S131" i="28" s="1"/>
  <c r="U131" i="28" s="1"/>
  <c r="AT131" i="28" s="1"/>
  <c r="P146" i="21"/>
  <c r="Q146" i="21" s="1"/>
  <c r="S146" i="21" s="1"/>
  <c r="U146" i="21" s="1"/>
  <c r="AT146" i="21" s="1"/>
  <c r="AX146" i="21" s="1"/>
  <c r="BA130" i="15"/>
  <c r="AX130" i="15"/>
  <c r="P130" i="5"/>
  <c r="Q130" i="5" s="1"/>
  <c r="S130" i="5" s="1"/>
  <c r="U130" i="5" s="1"/>
  <c r="AT130" i="5" s="1"/>
  <c r="N131" i="5"/>
  <c r="O131" i="5"/>
  <c r="P145" i="30"/>
  <c r="Q145" i="30" s="1"/>
  <c r="S145" i="30" s="1"/>
  <c r="U145" i="30" s="1"/>
  <c r="AT145" i="30" s="1"/>
  <c r="AX145" i="30" s="1"/>
  <c r="P98" i="2"/>
  <c r="Q98" i="2" s="1"/>
  <c r="S98" i="2" s="1"/>
  <c r="U98" i="2" s="1"/>
  <c r="AJ98" i="2" s="1"/>
  <c r="AN98" i="2" s="1"/>
  <c r="AX129" i="17"/>
  <c r="BA129" i="17"/>
  <c r="P131" i="23"/>
  <c r="Q131" i="23" s="1"/>
  <c r="S131" i="23" s="1"/>
  <c r="U131" i="23" s="1"/>
  <c r="AT131" i="23" s="1"/>
  <c r="P146" i="5"/>
  <c r="Q146" i="5" s="1"/>
  <c r="S146" i="5" s="1"/>
  <c r="U146" i="5" s="1"/>
  <c r="AT146" i="5" s="1"/>
  <c r="AX146" i="5" s="1"/>
  <c r="O69" i="4"/>
  <c r="P69" i="4" s="1"/>
  <c r="Q69" i="4" s="1"/>
  <c r="S69" i="4" s="1"/>
  <c r="U69" i="4" s="1"/>
  <c r="AQ69" i="4" s="1"/>
  <c r="AU69" i="4" s="1"/>
  <c r="AV69" i="4" s="1"/>
  <c r="O131" i="3"/>
  <c r="N131" i="15"/>
  <c r="O144" i="18"/>
  <c r="P114" i="10"/>
  <c r="Q114" i="10" s="1"/>
  <c r="S114" i="10" s="1"/>
  <c r="U114" i="10" s="1"/>
  <c r="AT114" i="10" s="1"/>
  <c r="AX114" i="10" s="1"/>
  <c r="O114" i="3"/>
  <c r="O143" i="26"/>
  <c r="BA129" i="5"/>
  <c r="AX129" i="5"/>
  <c r="P115" i="11"/>
  <c r="Q115" i="11" s="1"/>
  <c r="S115" i="11" s="1"/>
  <c r="U115" i="11" s="1"/>
  <c r="AT115" i="11" s="1"/>
  <c r="AX115" i="11" s="1"/>
  <c r="O147" i="29"/>
  <c r="P147" i="29" s="1"/>
  <c r="Q147" i="29" s="1"/>
  <c r="S147" i="29" s="1"/>
  <c r="U147" i="29" s="1"/>
  <c r="AT147" i="29" s="1"/>
  <c r="AX147" i="29" s="1"/>
  <c r="AY147" i="29" s="1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P99" i="14"/>
  <c r="Q99" i="14" s="1"/>
  <c r="S99" i="14" s="1"/>
  <c r="U99" i="14" s="1"/>
  <c r="AJ99" i="14" s="1"/>
  <c r="AN99" i="14" s="1"/>
  <c r="P99" i="24"/>
  <c r="Q99" i="24" s="1"/>
  <c r="S99" i="24" s="1"/>
  <c r="U99" i="24" s="1"/>
  <c r="AJ99" i="24" s="1"/>
  <c r="AN99" i="24" s="1"/>
  <c r="O100" i="24"/>
  <c r="P100" i="24" s="1"/>
  <c r="Q100" i="24" s="1"/>
  <c r="S100" i="24" s="1"/>
  <c r="U100" i="24" s="1"/>
  <c r="AJ100" i="24" s="1"/>
  <c r="AN100" i="24" s="1"/>
  <c r="AO100" i="24" s="1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P131" i="18"/>
  <c r="Q131" i="18" s="1"/>
  <c r="S131" i="18" s="1"/>
  <c r="U131" i="18" s="1"/>
  <c r="AT131" i="18" s="1"/>
  <c r="O132" i="18"/>
  <c r="P132" i="18" s="1"/>
  <c r="Q132" i="18" s="1"/>
  <c r="S132" i="18" s="1"/>
  <c r="U132" i="18" s="1"/>
  <c r="AT132" i="18" s="1"/>
  <c r="P130" i="4"/>
  <c r="Q130" i="4" s="1"/>
  <c r="S130" i="4" s="1"/>
  <c r="U130" i="4" s="1"/>
  <c r="AT130" i="4" s="1"/>
  <c r="P131" i="8"/>
  <c r="Q131" i="8" s="1"/>
  <c r="S131" i="8" s="1"/>
  <c r="U131" i="8" s="1"/>
  <c r="AT131" i="8" s="1"/>
  <c r="N83" i="20"/>
  <c r="P82" i="20"/>
  <c r="Q82" i="20" s="1"/>
  <c r="S82" i="20" s="1"/>
  <c r="U82" i="20" s="1"/>
  <c r="AQ82" i="20" s="1"/>
  <c r="AU82" i="20" s="1"/>
  <c r="O83" i="20"/>
  <c r="P52" i="11"/>
  <c r="Q52" i="11" s="1"/>
  <c r="S52" i="11" s="1"/>
  <c r="U52" i="11" s="1"/>
  <c r="AQ52" i="11" s="1"/>
  <c r="AU52" i="11" s="1"/>
  <c r="AX130" i="3"/>
  <c r="BA130" i="3"/>
  <c r="P129" i="16"/>
  <c r="Q129" i="16" s="1"/>
  <c r="S129" i="16" s="1"/>
  <c r="U129" i="16" s="1"/>
  <c r="AT129" i="16" s="1"/>
  <c r="O130" i="16"/>
  <c r="P113" i="7"/>
  <c r="Q113" i="7" s="1"/>
  <c r="S113" i="7" s="1"/>
  <c r="U113" i="7" s="1"/>
  <c r="AT113" i="7" s="1"/>
  <c r="AX113" i="7" s="1"/>
  <c r="O114" i="7"/>
  <c r="P35" i="26"/>
  <c r="Q35" i="26" s="1"/>
  <c r="S35" i="26" s="1"/>
  <c r="U35" i="26" s="1"/>
  <c r="AQ35" i="26" s="1"/>
  <c r="AU35" i="26" s="1"/>
  <c r="P98" i="11"/>
  <c r="Q98" i="11" s="1"/>
  <c r="S98" i="11" s="1"/>
  <c r="U98" i="11" s="1"/>
  <c r="AJ98" i="11" s="1"/>
  <c r="AN98" i="11" s="1"/>
  <c r="P145" i="4"/>
  <c r="Q145" i="4" s="1"/>
  <c r="S145" i="4" s="1"/>
  <c r="U145" i="4" s="1"/>
  <c r="AT145" i="4" s="1"/>
  <c r="AX145" i="4" s="1"/>
  <c r="P144" i="17"/>
  <c r="Q144" i="17" s="1"/>
  <c r="S144" i="17" s="1"/>
  <c r="U144" i="17" s="1"/>
  <c r="AT144" i="17" s="1"/>
  <c r="AX144" i="17" s="1"/>
  <c r="O145" i="17"/>
  <c r="N115" i="12"/>
  <c r="P114" i="12"/>
  <c r="Q114" i="12" s="1"/>
  <c r="S114" i="12" s="1"/>
  <c r="U114" i="12" s="1"/>
  <c r="AT114" i="12" s="1"/>
  <c r="AX114" i="12" s="1"/>
  <c r="O115" i="12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P114" i="13"/>
  <c r="Q114" i="13" s="1"/>
  <c r="S114" i="13" s="1"/>
  <c r="U114" i="13" s="1"/>
  <c r="AT114" i="13" s="1"/>
  <c r="AX114" i="13" s="1"/>
  <c r="N115" i="13"/>
  <c r="O115" i="13" s="1"/>
  <c r="P130" i="13"/>
  <c r="Q130" i="13" s="1"/>
  <c r="S130" i="13" s="1"/>
  <c r="U130" i="13" s="1"/>
  <c r="AT130" i="13" s="1"/>
  <c r="O115" i="6"/>
  <c r="N131" i="3"/>
  <c r="BA128" i="16"/>
  <c r="AX128" i="16"/>
  <c r="O83" i="7"/>
  <c r="N115" i="9"/>
  <c r="P114" i="9"/>
  <c r="Q114" i="9" s="1"/>
  <c r="S114" i="9" s="1"/>
  <c r="U114" i="9" s="1"/>
  <c r="AT114" i="9" s="1"/>
  <c r="AX114" i="9" s="1"/>
  <c r="O115" i="9"/>
  <c r="N83" i="31"/>
  <c r="O83" i="31" s="1"/>
  <c r="O115" i="21"/>
  <c r="P98" i="20"/>
  <c r="Q98" i="20" s="1"/>
  <c r="S98" i="20" s="1"/>
  <c r="U98" i="20" s="1"/>
  <c r="AJ98" i="20" s="1"/>
  <c r="AN98" i="20" s="1"/>
  <c r="AX130" i="9"/>
  <c r="BA130" i="9"/>
  <c r="O100" i="5"/>
  <c r="P100" i="5" s="1"/>
  <c r="Q100" i="5" s="1"/>
  <c r="S100" i="5" s="1"/>
  <c r="U100" i="5" s="1"/>
  <c r="AJ100" i="5" s="1"/>
  <c r="AN100" i="5" s="1"/>
  <c r="AO100" i="5" s="1"/>
  <c r="P115" i="13" l="1"/>
  <c r="Q115" i="13" s="1"/>
  <c r="S115" i="13" s="1"/>
  <c r="U115" i="13" s="1"/>
  <c r="AT115" i="13" s="1"/>
  <c r="AX115" i="13" s="1"/>
  <c r="O116" i="13"/>
  <c r="P116" i="13" s="1"/>
  <c r="Q116" i="13" s="1"/>
  <c r="S116" i="13" s="1"/>
  <c r="U116" i="13" s="1"/>
  <c r="AT116" i="13" s="1"/>
  <c r="AX116" i="13" s="1"/>
  <c r="AY116" i="13" s="1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68" i="2"/>
  <c r="Q68" i="2" s="1"/>
  <c r="S68" i="2" s="1"/>
  <c r="U68" i="2" s="1"/>
  <c r="AQ68" i="2" s="1"/>
  <c r="AU68" i="2" s="1"/>
  <c r="P115" i="25"/>
  <c r="Q115" i="25" s="1"/>
  <c r="S115" i="25" s="1"/>
  <c r="U115" i="25" s="1"/>
  <c r="AT115" i="25" s="1"/>
  <c r="AX115" i="25" s="1"/>
  <c r="P83" i="31"/>
  <c r="Q83" i="31" s="1"/>
  <c r="S83" i="31" s="1"/>
  <c r="U83" i="31" s="1"/>
  <c r="AQ83" i="31" s="1"/>
  <c r="AU83" i="31" s="1"/>
  <c r="P68" i="25"/>
  <c r="Q68" i="25" s="1"/>
  <c r="S68" i="25" s="1"/>
  <c r="U68" i="25" s="1"/>
  <c r="AQ68" i="25" s="1"/>
  <c r="AU68" i="25" s="1"/>
  <c r="P36" i="9"/>
  <c r="Q36" i="9" s="1"/>
  <c r="S36" i="9" s="1"/>
  <c r="U36" i="9" s="1"/>
  <c r="AQ36" i="9" s="1"/>
  <c r="AU36" i="9" s="1"/>
  <c r="P83" i="19"/>
  <c r="Q83" i="19" s="1"/>
  <c r="S83" i="19" s="1"/>
  <c r="U83" i="19" s="1"/>
  <c r="AQ83" i="19" s="1"/>
  <c r="AU83" i="19" s="1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99" i="33"/>
  <c r="Q99" i="33" s="1"/>
  <c r="S99" i="33" s="1"/>
  <c r="U99" i="33" s="1"/>
  <c r="AJ99" i="33" s="1"/>
  <c r="AN99" i="33" s="1"/>
  <c r="BA131" i="18"/>
  <c r="AX131" i="18"/>
  <c r="N99" i="2"/>
  <c r="O99" i="2" s="1"/>
  <c r="O144" i="3"/>
  <c r="P83" i="17"/>
  <c r="Q83" i="17" s="1"/>
  <c r="S83" i="17" s="1"/>
  <c r="U83" i="17" s="1"/>
  <c r="AQ83" i="17" s="1"/>
  <c r="AU83" i="17" s="1"/>
  <c r="O84" i="11"/>
  <c r="P84" i="11" s="1"/>
  <c r="Q84" i="11" s="1"/>
  <c r="S84" i="11" s="1"/>
  <c r="U84" i="11" s="1"/>
  <c r="AQ84" i="11" s="1"/>
  <c r="AU84" i="11" s="1"/>
  <c r="AV84" i="11" s="1"/>
  <c r="O130" i="26"/>
  <c r="P99" i="29"/>
  <c r="Q99" i="29" s="1"/>
  <c r="S99" i="29" s="1"/>
  <c r="U99" i="29" s="1"/>
  <c r="AJ99" i="29" s="1"/>
  <c r="AN99" i="29" s="1"/>
  <c r="N99" i="31"/>
  <c r="N131" i="21"/>
  <c r="N131" i="24"/>
  <c r="P83" i="7"/>
  <c r="Q83" i="7" s="1"/>
  <c r="S83" i="7" s="1"/>
  <c r="U83" i="7" s="1"/>
  <c r="AQ83" i="7" s="1"/>
  <c r="AU83" i="7" s="1"/>
  <c r="BA129" i="16"/>
  <c r="AX129" i="16"/>
  <c r="BA131" i="22"/>
  <c r="AX131" i="22"/>
  <c r="N115" i="10"/>
  <c r="O115" i="10" s="1"/>
  <c r="P115" i="4"/>
  <c r="Q115" i="4" s="1"/>
  <c r="S115" i="4" s="1"/>
  <c r="U115" i="4" s="1"/>
  <c r="AT115" i="4" s="1"/>
  <c r="AX115" i="4" s="1"/>
  <c r="O145" i="13"/>
  <c r="O130" i="14"/>
  <c r="P114" i="7"/>
  <c r="Q114" i="7" s="1"/>
  <c r="S114" i="7" s="1"/>
  <c r="U114" i="7" s="1"/>
  <c r="AT114" i="7" s="1"/>
  <c r="AX114" i="7" s="1"/>
  <c r="N146" i="16"/>
  <c r="O146" i="16" s="1"/>
  <c r="P145" i="16"/>
  <c r="Q145" i="16" s="1"/>
  <c r="S145" i="16" s="1"/>
  <c r="U145" i="16" s="1"/>
  <c r="AT145" i="16" s="1"/>
  <c r="AX145" i="16" s="1"/>
  <c r="P115" i="12"/>
  <c r="Q115" i="12" s="1"/>
  <c r="S115" i="12" s="1"/>
  <c r="U115" i="12" s="1"/>
  <c r="AT115" i="12" s="1"/>
  <c r="AX115" i="12" s="1"/>
  <c r="O116" i="12"/>
  <c r="P116" i="12" s="1"/>
  <c r="Q116" i="12" s="1"/>
  <c r="S116" i="12" s="1"/>
  <c r="U116" i="12" s="1"/>
  <c r="AT116" i="12" s="1"/>
  <c r="AX116" i="12" s="1"/>
  <c r="AY116" i="12" s="1"/>
  <c r="BA129" i="26"/>
  <c r="AX129" i="26"/>
  <c r="P115" i="23"/>
  <c r="Q115" i="23" s="1"/>
  <c r="S115" i="23" s="1"/>
  <c r="U115" i="23" s="1"/>
  <c r="AT115" i="23" s="1"/>
  <c r="AX115" i="23" s="1"/>
  <c r="O116" i="23"/>
  <c r="P116" i="23" s="1"/>
  <c r="Q116" i="23" s="1"/>
  <c r="S116" i="23" s="1"/>
  <c r="U116" i="23" s="1"/>
  <c r="AT116" i="23" s="1"/>
  <c r="AX116" i="23" s="1"/>
  <c r="AY116" i="23" s="1"/>
  <c r="P144" i="18"/>
  <c r="Q144" i="18" s="1"/>
  <c r="S144" i="18" s="1"/>
  <c r="U144" i="18" s="1"/>
  <c r="AT144" i="18" s="1"/>
  <c r="AX144" i="18" s="1"/>
  <c r="O145" i="18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AX132" i="6"/>
  <c r="BA132" i="6"/>
  <c r="BA132" i="30"/>
  <c r="BB132" i="30" s="1"/>
  <c r="AX132" i="30"/>
  <c r="AY132" i="30" s="1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N99" i="9"/>
  <c r="O99" i="9" s="1"/>
  <c r="P145" i="17"/>
  <c r="Q145" i="17" s="1"/>
  <c r="S145" i="17" s="1"/>
  <c r="U145" i="17" s="1"/>
  <c r="AT145" i="17" s="1"/>
  <c r="AX145" i="17" s="1"/>
  <c r="N115" i="30"/>
  <c r="O115" i="30" s="1"/>
  <c r="O53" i="11"/>
  <c r="P53" i="11" s="1"/>
  <c r="Q53" i="11" s="1"/>
  <c r="S53" i="11" s="1"/>
  <c r="U53" i="11" s="1"/>
  <c r="AQ53" i="11" s="1"/>
  <c r="AU53" i="11" s="1"/>
  <c r="AV53" i="11" s="1"/>
  <c r="O100" i="14"/>
  <c r="P100" i="14" s="1"/>
  <c r="Q100" i="14" s="1"/>
  <c r="S100" i="14" s="1"/>
  <c r="U100" i="14" s="1"/>
  <c r="AJ100" i="14" s="1"/>
  <c r="AN100" i="14" s="1"/>
  <c r="AO100" i="14" s="1"/>
  <c r="N146" i="30"/>
  <c r="O146" i="30" s="1"/>
  <c r="O147" i="24"/>
  <c r="P147" i="24" s="1"/>
  <c r="Q147" i="24" s="1"/>
  <c r="S147" i="24" s="1"/>
  <c r="U147" i="24" s="1"/>
  <c r="AT147" i="24" s="1"/>
  <c r="AX147" i="24" s="1"/>
  <c r="AY147" i="24" s="1"/>
  <c r="N131" i="17"/>
  <c r="P130" i="17"/>
  <c r="Q130" i="17" s="1"/>
  <c r="S130" i="17" s="1"/>
  <c r="U130" i="17" s="1"/>
  <c r="AT130" i="17" s="1"/>
  <c r="O131" i="17"/>
  <c r="O83" i="14"/>
  <c r="AX131" i="6"/>
  <c r="BA131" i="6"/>
  <c r="AX131" i="30"/>
  <c r="BA131" i="30"/>
  <c r="O100" i="3"/>
  <c r="P100" i="3" s="1"/>
  <c r="Q100" i="3" s="1"/>
  <c r="S100" i="3" s="1"/>
  <c r="U100" i="3" s="1"/>
  <c r="AJ100" i="3" s="1"/>
  <c r="AN100" i="3" s="1"/>
  <c r="AO100" i="3" s="1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AX130" i="11"/>
  <c r="BA130" i="11"/>
  <c r="N146" i="9"/>
  <c r="O146" i="9" s="1"/>
  <c r="O84" i="29"/>
  <c r="P84" i="29" s="1"/>
  <c r="Q84" i="29" s="1"/>
  <c r="S84" i="29" s="1"/>
  <c r="U84" i="29" s="1"/>
  <c r="AQ84" i="29" s="1"/>
  <c r="AU84" i="29" s="1"/>
  <c r="AV84" i="29" s="1"/>
  <c r="O132" i="33"/>
  <c r="P132" i="33" s="1"/>
  <c r="Q132" i="33" s="1"/>
  <c r="S132" i="33" s="1"/>
  <c r="U132" i="33" s="1"/>
  <c r="AT132" i="33" s="1"/>
  <c r="AX130" i="24"/>
  <c r="BA130" i="24"/>
  <c r="P130" i="16"/>
  <c r="Q130" i="16" s="1"/>
  <c r="S130" i="16" s="1"/>
  <c r="U130" i="16" s="1"/>
  <c r="AT130" i="16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O146" i="12"/>
  <c r="BA131" i="33"/>
  <c r="AX131" i="33"/>
  <c r="P145" i="15"/>
  <c r="Q145" i="15" s="1"/>
  <c r="S145" i="15" s="1"/>
  <c r="U145" i="15" s="1"/>
  <c r="AT145" i="15" s="1"/>
  <c r="AX145" i="15" s="1"/>
  <c r="P83" i="20"/>
  <c r="Q83" i="20" s="1"/>
  <c r="S83" i="20" s="1"/>
  <c r="U83" i="20" s="1"/>
  <c r="AQ83" i="20" s="1"/>
  <c r="AU83" i="20" s="1"/>
  <c r="P144" i="23"/>
  <c r="Q144" i="23" s="1"/>
  <c r="S144" i="23" s="1"/>
  <c r="U144" i="23" s="1"/>
  <c r="AT144" i="23" s="1"/>
  <c r="AX144" i="23" s="1"/>
  <c r="O145" i="23"/>
  <c r="N115" i="3"/>
  <c r="O115" i="3" s="1"/>
  <c r="P114" i="3"/>
  <c r="Q114" i="3" s="1"/>
  <c r="S114" i="3" s="1"/>
  <c r="U114" i="3" s="1"/>
  <c r="AT114" i="3" s="1"/>
  <c r="AX114" i="3" s="1"/>
  <c r="BA130" i="13"/>
  <c r="AX130" i="13"/>
  <c r="N146" i="4"/>
  <c r="O146" i="4" s="1"/>
  <c r="AX131" i="12"/>
  <c r="BA131" i="12"/>
  <c r="O147" i="5"/>
  <c r="P147" i="5" s="1"/>
  <c r="Q147" i="5" s="1"/>
  <c r="S147" i="5" s="1"/>
  <c r="U147" i="5" s="1"/>
  <c r="AT147" i="5" s="1"/>
  <c r="AX147" i="5" s="1"/>
  <c r="AY147" i="5" s="1"/>
  <c r="BA130" i="5"/>
  <c r="AX130" i="5"/>
  <c r="O83" i="5"/>
  <c r="O100" i="28"/>
  <c r="P100" i="28" s="1"/>
  <c r="Q100" i="28" s="1"/>
  <c r="S100" i="28" s="1"/>
  <c r="U100" i="28" s="1"/>
  <c r="AJ100" i="28" s="1"/>
  <c r="AN100" i="28" s="1"/>
  <c r="AO100" i="28" s="1"/>
  <c r="N99" i="17"/>
  <c r="O99" i="17" s="1"/>
  <c r="N146" i="12"/>
  <c r="AX130" i="21"/>
  <c r="BA130" i="21"/>
  <c r="P82" i="4"/>
  <c r="Q82" i="4" s="1"/>
  <c r="S82" i="4" s="1"/>
  <c r="U82" i="4" s="1"/>
  <c r="AQ82" i="4" s="1"/>
  <c r="AU82" i="4" s="1"/>
  <c r="AY132" i="29"/>
  <c r="P36" i="22"/>
  <c r="Q36" i="22" s="1"/>
  <c r="S36" i="22" s="1"/>
  <c r="U36" i="22" s="1"/>
  <c r="AQ36" i="22" s="1"/>
  <c r="AU36" i="22" s="1"/>
  <c r="BA132" i="9"/>
  <c r="AX132" i="9"/>
  <c r="AY132" i="9" s="1"/>
  <c r="BA131" i="28"/>
  <c r="AX131" i="28"/>
  <c r="P144" i="14"/>
  <c r="Q144" i="14" s="1"/>
  <c r="S144" i="14" s="1"/>
  <c r="U144" i="14" s="1"/>
  <c r="AT144" i="14" s="1"/>
  <c r="AX144" i="14" s="1"/>
  <c r="O145" i="14"/>
  <c r="BA132" i="12"/>
  <c r="BB132" i="12" s="1"/>
  <c r="AX132" i="12"/>
  <c r="AY132" i="12" s="1"/>
  <c r="N131" i="13"/>
  <c r="O131" i="13" s="1"/>
  <c r="N99" i="11"/>
  <c r="O99" i="11" s="1"/>
  <c r="O132" i="8"/>
  <c r="P132" i="8" s="1"/>
  <c r="Q132" i="8" s="1"/>
  <c r="S132" i="8" s="1"/>
  <c r="U132" i="8" s="1"/>
  <c r="AT132" i="8" s="1"/>
  <c r="O116" i="11"/>
  <c r="P116" i="11" s="1"/>
  <c r="Q116" i="11" s="1"/>
  <c r="S116" i="11" s="1"/>
  <c r="U116" i="11" s="1"/>
  <c r="AT116" i="11" s="1"/>
  <c r="AX116" i="11" s="1"/>
  <c r="AY116" i="11" s="1"/>
  <c r="O132" i="23"/>
  <c r="P132" i="23" s="1"/>
  <c r="Q132" i="23" s="1"/>
  <c r="S132" i="23" s="1"/>
  <c r="U132" i="23" s="1"/>
  <c r="AT132" i="23" s="1"/>
  <c r="N83" i="5"/>
  <c r="N99" i="6"/>
  <c r="O99" i="6" s="1"/>
  <c r="O115" i="20"/>
  <c r="BB132" i="29"/>
  <c r="O116" i="24"/>
  <c r="P116" i="24" s="1"/>
  <c r="Q116" i="24" s="1"/>
  <c r="S116" i="24" s="1"/>
  <c r="U116" i="24" s="1"/>
  <c r="AT116" i="24" s="1"/>
  <c r="AX116" i="24" s="1"/>
  <c r="AY116" i="24" s="1"/>
  <c r="AX131" i="9"/>
  <c r="BA131" i="9"/>
  <c r="AX129" i="14"/>
  <c r="BA129" i="14"/>
  <c r="BA131" i="23"/>
  <c r="AX131" i="23"/>
  <c r="AX132" i="10"/>
  <c r="AY132" i="10" s="1"/>
  <c r="BA132" i="10"/>
  <c r="BA132" i="18"/>
  <c r="BB132" i="18" s="1"/>
  <c r="AX132" i="18"/>
  <c r="AY132" i="18" s="1"/>
  <c r="P115" i="6"/>
  <c r="Q115" i="6" s="1"/>
  <c r="S115" i="6" s="1"/>
  <c r="U115" i="6" s="1"/>
  <c r="AT115" i="6" s="1"/>
  <c r="AX115" i="6" s="1"/>
  <c r="AX131" i="8"/>
  <c r="BA131" i="8"/>
  <c r="N99" i="20"/>
  <c r="O99" i="20" s="1"/>
  <c r="O36" i="26"/>
  <c r="O147" i="21"/>
  <c r="P147" i="21" s="1"/>
  <c r="Q147" i="21" s="1"/>
  <c r="S147" i="21" s="1"/>
  <c r="U147" i="21" s="1"/>
  <c r="AT147" i="21" s="1"/>
  <c r="AX147" i="21" s="1"/>
  <c r="AY147" i="21" s="1"/>
  <c r="N115" i="20"/>
  <c r="N115" i="15"/>
  <c r="O115" i="15" s="1"/>
  <c r="AX131" i="10"/>
  <c r="BA131" i="10"/>
  <c r="AX132" i="22"/>
  <c r="AY132" i="22" s="1"/>
  <c r="BA132" i="22"/>
  <c r="BA130" i="4"/>
  <c r="AX130" i="4"/>
  <c r="N115" i="27"/>
  <c r="O115" i="27" s="1"/>
  <c r="P114" i="27"/>
  <c r="Q114" i="27" s="1"/>
  <c r="S114" i="27" s="1"/>
  <c r="U114" i="27" s="1"/>
  <c r="AT114" i="27" s="1"/>
  <c r="AX114" i="27" s="1"/>
  <c r="O146" i="1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P115" i="9"/>
  <c r="Q115" i="9" s="1"/>
  <c r="S115" i="9" s="1"/>
  <c r="U115" i="9" s="1"/>
  <c r="AT115" i="9" s="1"/>
  <c r="AX115" i="9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P115" i="21"/>
  <c r="Q115" i="21" s="1"/>
  <c r="S115" i="21" s="1"/>
  <c r="U115" i="21" s="1"/>
  <c r="AT115" i="21" s="1"/>
  <c r="AX115" i="21" s="1"/>
  <c r="N36" i="26"/>
  <c r="N131" i="4"/>
  <c r="O131" i="4" s="1"/>
  <c r="P143" i="26"/>
  <c r="Q143" i="26" s="1"/>
  <c r="S143" i="26" s="1"/>
  <c r="U143" i="26" s="1"/>
  <c r="AT143" i="26" s="1"/>
  <c r="AX143" i="26" s="1"/>
  <c r="O144" i="26"/>
  <c r="O132" i="28"/>
  <c r="P132" i="28" s="1"/>
  <c r="Q132" i="28" s="1"/>
  <c r="S132" i="28" s="1"/>
  <c r="U132" i="28" s="1"/>
  <c r="AT132" i="28" s="1"/>
  <c r="N99" i="4"/>
  <c r="O99" i="4" s="1"/>
  <c r="O115" i="28"/>
  <c r="O99" i="31"/>
  <c r="O131" i="21"/>
  <c r="O131" i="24"/>
  <c r="P115" i="3" l="1"/>
  <c r="Q115" i="3" s="1"/>
  <c r="S115" i="3" s="1"/>
  <c r="U115" i="3" s="1"/>
  <c r="AT115" i="3" s="1"/>
  <c r="AX115" i="3" s="1"/>
  <c r="O116" i="3"/>
  <c r="P116" i="3" s="1"/>
  <c r="Q116" i="3" s="1"/>
  <c r="S116" i="3" s="1"/>
  <c r="U116" i="3" s="1"/>
  <c r="AT116" i="3" s="1"/>
  <c r="AX116" i="3" s="1"/>
  <c r="AY116" i="3" s="1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P115" i="27"/>
  <c r="Q115" i="27" s="1"/>
  <c r="S115" i="27" s="1"/>
  <c r="U115" i="27" s="1"/>
  <c r="AT115" i="27" s="1"/>
  <c r="AX115" i="27" s="1"/>
  <c r="P146" i="16"/>
  <c r="Q146" i="16" s="1"/>
  <c r="S146" i="16" s="1"/>
  <c r="U146" i="16" s="1"/>
  <c r="AT146" i="16" s="1"/>
  <c r="AX146" i="16" s="1"/>
  <c r="P99" i="11"/>
  <c r="Q99" i="11" s="1"/>
  <c r="S99" i="11" s="1"/>
  <c r="U99" i="11" s="1"/>
  <c r="AJ99" i="11" s="1"/>
  <c r="AN99" i="11" s="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I13" i="6" s="1"/>
  <c r="K13" i="6" s="1"/>
  <c r="P131" i="13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I13" i="28" s="1"/>
  <c r="K13" i="28" s="1"/>
  <c r="AX131" i="27"/>
  <c r="BA131" i="27"/>
  <c r="AX131" i="5"/>
  <c r="BA131" i="5"/>
  <c r="AX131" i="20"/>
  <c r="BA131" i="20"/>
  <c r="N146" i="17"/>
  <c r="O146" i="17" s="1"/>
  <c r="P144" i="3"/>
  <c r="Q144" i="3" s="1"/>
  <c r="S144" i="3" s="1"/>
  <c r="U144" i="3" s="1"/>
  <c r="AT144" i="3" s="1"/>
  <c r="AX144" i="3" s="1"/>
  <c r="O145" i="3"/>
  <c r="O84" i="31"/>
  <c r="P84" i="31" s="1"/>
  <c r="Q84" i="31" s="1"/>
  <c r="S84" i="31" s="1"/>
  <c r="U84" i="31" s="1"/>
  <c r="AQ84" i="31" s="1"/>
  <c r="AU84" i="31" s="1"/>
  <c r="AV84" i="31" s="1"/>
  <c r="BA132" i="3"/>
  <c r="BB132" i="3" s="1"/>
  <c r="AX132" i="3"/>
  <c r="AY132" i="3" s="1"/>
  <c r="P145" i="14"/>
  <c r="Q145" i="14" s="1"/>
  <c r="S145" i="14" s="1"/>
  <c r="U145" i="14" s="1"/>
  <c r="AT145" i="14" s="1"/>
  <c r="AX145" i="14" s="1"/>
  <c r="AX131" i="3"/>
  <c r="BA131" i="3"/>
  <c r="O116" i="25"/>
  <c r="P116" i="25" s="1"/>
  <c r="Q116" i="25" s="1"/>
  <c r="S116" i="25" s="1"/>
  <c r="U116" i="25" s="1"/>
  <c r="AT116" i="25" s="1"/>
  <c r="AX116" i="25" s="1"/>
  <c r="AY116" i="25" s="1"/>
  <c r="AX132" i="28"/>
  <c r="AY132" i="28" s="1"/>
  <c r="BA132" i="28"/>
  <c r="BB132" i="28" s="1"/>
  <c r="BA132" i="15"/>
  <c r="BB132" i="15" s="1"/>
  <c r="AX132" i="15"/>
  <c r="BA132" i="11"/>
  <c r="BB132" i="11" s="1"/>
  <c r="AX132" i="11"/>
  <c r="AY132" i="11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144" i="26"/>
  <c r="Q144" i="26" s="1"/>
  <c r="S144" i="26" s="1"/>
  <c r="U144" i="26" s="1"/>
  <c r="AT144" i="26" s="1"/>
  <c r="AX144" i="26" s="1"/>
  <c r="O145" i="26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O84" i="20"/>
  <c r="P84" i="20" s="1"/>
  <c r="Q84" i="20" s="1"/>
  <c r="S84" i="20" s="1"/>
  <c r="U84" i="20" s="1"/>
  <c r="AQ84" i="20" s="1"/>
  <c r="AU84" i="20" s="1"/>
  <c r="AV84" i="20" s="1"/>
  <c r="AX131" i="15"/>
  <c r="BA131" i="15"/>
  <c r="BA131" i="11"/>
  <c r="AX131" i="11"/>
  <c r="O84" i="7"/>
  <c r="P84" i="7" s="1"/>
  <c r="Q84" i="7" s="1"/>
  <c r="S84" i="7" s="1"/>
  <c r="U84" i="7" s="1"/>
  <c r="AQ84" i="7" s="1"/>
  <c r="AU84" i="7" s="1"/>
  <c r="AV84" i="7" s="1"/>
  <c r="O100" i="33"/>
  <c r="P100" i="33" s="1"/>
  <c r="Q100" i="33" s="1"/>
  <c r="S100" i="33" s="1"/>
  <c r="U100" i="33" s="1"/>
  <c r="AJ100" i="33" s="1"/>
  <c r="AN100" i="33" s="1"/>
  <c r="AO100" i="33" s="1"/>
  <c r="O69" i="2"/>
  <c r="P69" i="2" s="1"/>
  <c r="Q69" i="2" s="1"/>
  <c r="S69" i="2" s="1"/>
  <c r="U69" i="2" s="1"/>
  <c r="AQ69" i="2" s="1"/>
  <c r="AU69" i="2" s="1"/>
  <c r="AV69" i="2" s="1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O116" i="6"/>
  <c r="P116" i="6" s="1"/>
  <c r="Q116" i="6" s="1"/>
  <c r="S116" i="6" s="1"/>
  <c r="U116" i="6" s="1"/>
  <c r="AT116" i="6" s="1"/>
  <c r="AX116" i="6" s="1"/>
  <c r="AY116" i="6" s="1"/>
  <c r="O131" i="16"/>
  <c r="BA132" i="5"/>
  <c r="BB132" i="5" s="1"/>
  <c r="AX132" i="5"/>
  <c r="AY132" i="5" s="1"/>
  <c r="BA130" i="16"/>
  <c r="AX130" i="16"/>
  <c r="P83" i="14"/>
  <c r="Q83" i="14" s="1"/>
  <c r="S83" i="14" s="1"/>
  <c r="U83" i="14" s="1"/>
  <c r="AQ83" i="14" s="1"/>
  <c r="AU83" i="14" s="1"/>
  <c r="AX132" i="7"/>
  <c r="BA132" i="7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N131" i="16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BB132" i="6"/>
  <c r="AX131" i="7"/>
  <c r="BA131" i="7"/>
  <c r="P36" i="26"/>
  <c r="Q36" i="26" s="1"/>
  <c r="S36" i="26" s="1"/>
  <c r="U36" i="26" s="1"/>
  <c r="AQ36" i="26" s="1"/>
  <c r="AU36" i="26" s="1"/>
  <c r="P115" i="20"/>
  <c r="Q115" i="20" s="1"/>
  <c r="S115" i="20" s="1"/>
  <c r="U115" i="20" s="1"/>
  <c r="AT115" i="20" s="1"/>
  <c r="AX115" i="20" s="1"/>
  <c r="BB132" i="9"/>
  <c r="O116" i="21"/>
  <c r="P116" i="21" s="1"/>
  <c r="Q116" i="21" s="1"/>
  <c r="S116" i="21" s="1"/>
  <c r="U116" i="21" s="1"/>
  <c r="AT116" i="21" s="1"/>
  <c r="AX116" i="21" s="1"/>
  <c r="AY116" i="21" s="1"/>
  <c r="O37" i="22"/>
  <c r="P37" i="22" s="1"/>
  <c r="Q37" i="22" s="1"/>
  <c r="S37" i="22" s="1"/>
  <c r="U37" i="22" s="1"/>
  <c r="AQ37" i="22" s="1"/>
  <c r="AU37" i="22" s="1"/>
  <c r="AV37" i="22" s="1"/>
  <c r="N146" i="15"/>
  <c r="O146" i="15" s="1"/>
  <c r="BA130" i="17"/>
  <c r="AX130" i="17"/>
  <c r="AY132" i="6"/>
  <c r="N115" i="7"/>
  <c r="O115" i="7" s="1"/>
  <c r="O84" i="19"/>
  <c r="P84" i="19" s="1"/>
  <c r="Q84" i="19" s="1"/>
  <c r="S84" i="19" s="1"/>
  <c r="U84" i="19" s="1"/>
  <c r="AQ84" i="19" s="1"/>
  <c r="AU84" i="19" s="1"/>
  <c r="AV84" i="19" s="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BB132" i="22"/>
  <c r="AX132" i="23"/>
  <c r="AY132" i="23" s="1"/>
  <c r="BA132" i="23"/>
  <c r="BB132" i="23" s="1"/>
  <c r="BB132" i="10"/>
  <c r="P146" i="4"/>
  <c r="Q146" i="4" s="1"/>
  <c r="S146" i="4" s="1"/>
  <c r="U146" i="4" s="1"/>
  <c r="AT146" i="4" s="1"/>
  <c r="AX146" i="4" s="1"/>
  <c r="BA132" i="33"/>
  <c r="BB132" i="33" s="1"/>
  <c r="AX132" i="33"/>
  <c r="AY132" i="33" s="1"/>
  <c r="P130" i="14"/>
  <c r="Q130" i="14" s="1"/>
  <c r="S130" i="14" s="1"/>
  <c r="U130" i="14" s="1"/>
  <c r="AT130" i="14" s="1"/>
  <c r="O100" i="29"/>
  <c r="P100" i="29" s="1"/>
  <c r="Q100" i="29" s="1"/>
  <c r="S100" i="29" s="1"/>
  <c r="U100" i="29" s="1"/>
  <c r="AJ100" i="29" s="1"/>
  <c r="AN100" i="29" s="1"/>
  <c r="AO100" i="29" s="1"/>
  <c r="I13" i="29" s="1"/>
  <c r="K13" i="29" s="1"/>
  <c r="BA132" i="20"/>
  <c r="BB132" i="20" s="1"/>
  <c r="AX132" i="20"/>
  <c r="AY132" i="20" s="1"/>
  <c r="P145" i="23"/>
  <c r="Q145" i="23" s="1"/>
  <c r="S145" i="23" s="1"/>
  <c r="U145" i="23" s="1"/>
  <c r="AT145" i="23" s="1"/>
  <c r="AX145" i="23" s="1"/>
  <c r="O83" i="4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I13" i="12" s="1"/>
  <c r="K13" i="12" s="1"/>
  <c r="P146" i="30"/>
  <c r="Q146" i="30" s="1"/>
  <c r="S146" i="30" s="1"/>
  <c r="U146" i="30" s="1"/>
  <c r="AT146" i="30" s="1"/>
  <c r="AX146" i="30" s="1"/>
  <c r="N146" i="18"/>
  <c r="P145" i="18"/>
  <c r="Q145" i="18" s="1"/>
  <c r="S145" i="18" s="1"/>
  <c r="U145" i="18" s="1"/>
  <c r="AT145" i="18" s="1"/>
  <c r="AX145" i="18" s="1"/>
  <c r="P145" i="13"/>
  <c r="Q145" i="13" s="1"/>
  <c r="S145" i="13" s="1"/>
  <c r="U145" i="13" s="1"/>
  <c r="AT145" i="13" s="1"/>
  <c r="AX145" i="13" s="1"/>
  <c r="N146" i="13"/>
  <c r="O146" i="13"/>
  <c r="BA132" i="8"/>
  <c r="BB132" i="8" s="1"/>
  <c r="AX132" i="8"/>
  <c r="AY132" i="8" s="1"/>
  <c r="I13" i="8" s="1"/>
  <c r="K13" i="8" s="1"/>
  <c r="O116" i="9"/>
  <c r="P116" i="9" s="1"/>
  <c r="Q116" i="9" s="1"/>
  <c r="S116" i="9" s="1"/>
  <c r="U116" i="9" s="1"/>
  <c r="AT116" i="9" s="1"/>
  <c r="AX116" i="9" s="1"/>
  <c r="AY116" i="9" s="1"/>
  <c r="N83" i="4"/>
  <c r="P146" i="9"/>
  <c r="Q146" i="9" s="1"/>
  <c r="S146" i="9" s="1"/>
  <c r="U146" i="9" s="1"/>
  <c r="AT146" i="9" s="1"/>
  <c r="AX146" i="9" s="1"/>
  <c r="O116" i="4"/>
  <c r="P116" i="4" s="1"/>
  <c r="Q116" i="4" s="1"/>
  <c r="S116" i="4" s="1"/>
  <c r="U116" i="4" s="1"/>
  <c r="AT116" i="4" s="1"/>
  <c r="AX116" i="4" s="1"/>
  <c r="AY116" i="4" s="1"/>
  <c r="N131" i="26"/>
  <c r="O131" i="26" s="1"/>
  <c r="P130" i="26"/>
  <c r="Q130" i="26" s="1"/>
  <c r="S130" i="26" s="1"/>
  <c r="U130" i="26" s="1"/>
  <c r="AT130" i="26" s="1"/>
  <c r="O37" i="9"/>
  <c r="P37" i="9" s="1"/>
  <c r="Q37" i="9" s="1"/>
  <c r="S37" i="9" s="1"/>
  <c r="U37" i="9" s="1"/>
  <c r="AQ37" i="9" s="1"/>
  <c r="AU37" i="9" s="1"/>
  <c r="AV37" i="9" s="1"/>
  <c r="BA132" i="27"/>
  <c r="BB132" i="27" s="1"/>
  <c r="AX132" i="27"/>
  <c r="AY132" i="27" s="1"/>
  <c r="AX132" i="19"/>
  <c r="BA132" i="19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P115" i="15"/>
  <c r="Q115" i="15" s="1"/>
  <c r="S115" i="15" s="1"/>
  <c r="U115" i="15" s="1"/>
  <c r="AT115" i="15" s="1"/>
  <c r="AX115" i="15" s="1"/>
  <c r="O116" i="15"/>
  <c r="P116" i="15" s="1"/>
  <c r="Q116" i="15" s="1"/>
  <c r="S116" i="15" s="1"/>
  <c r="U116" i="15" s="1"/>
  <c r="AT116" i="15" s="1"/>
  <c r="AX116" i="15" s="1"/>
  <c r="AY116" i="15" s="1"/>
  <c r="P131" i="21"/>
  <c r="Q131" i="21" s="1"/>
  <c r="S131" i="21" s="1"/>
  <c r="U131" i="21" s="1"/>
  <c r="AT131" i="21" s="1"/>
  <c r="BA131" i="19"/>
  <c r="AX131" i="19"/>
  <c r="O84" i="17"/>
  <c r="P84" i="17" s="1"/>
  <c r="Q84" i="17" s="1"/>
  <c r="S84" i="17" s="1"/>
  <c r="U84" i="17" s="1"/>
  <c r="AQ84" i="17" s="1"/>
  <c r="AU84" i="17" s="1"/>
  <c r="AV84" i="17" s="1"/>
  <c r="O69" i="25"/>
  <c r="P69" i="25" s="1"/>
  <c r="Q69" i="25" s="1"/>
  <c r="S69" i="25" s="1"/>
  <c r="U69" i="25" s="1"/>
  <c r="AQ69" i="25" s="1"/>
  <c r="AU69" i="25" s="1"/>
  <c r="AV69" i="25" s="1"/>
  <c r="I13" i="25" s="1"/>
  <c r="K13" i="25" s="1"/>
  <c r="P131" i="26" l="1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AX130" i="26"/>
  <c r="BA130" i="26"/>
  <c r="O147" i="30"/>
  <c r="P147" i="30" s="1"/>
  <c r="Q147" i="30" s="1"/>
  <c r="S147" i="30" s="1"/>
  <c r="U147" i="30" s="1"/>
  <c r="AT147" i="30" s="1"/>
  <c r="AX147" i="30" s="1"/>
  <c r="AY147" i="30" s="1"/>
  <c r="I13" i="30" s="1"/>
  <c r="K13" i="30" s="1"/>
  <c r="O147" i="4"/>
  <c r="P147" i="4" s="1"/>
  <c r="Q147" i="4" s="1"/>
  <c r="S147" i="4" s="1"/>
  <c r="U147" i="4" s="1"/>
  <c r="AT147" i="4" s="1"/>
  <c r="AX147" i="4" s="1"/>
  <c r="AY147" i="4" s="1"/>
  <c r="O84" i="14"/>
  <c r="P84" i="14" s="1"/>
  <c r="Q84" i="14" s="1"/>
  <c r="S84" i="14" s="1"/>
  <c r="U84" i="14" s="1"/>
  <c r="AQ84" i="14" s="1"/>
  <c r="AU84" i="14" s="1"/>
  <c r="AV84" i="14" s="1"/>
  <c r="O116" i="20"/>
  <c r="P116" i="20" s="1"/>
  <c r="Q116" i="20" s="1"/>
  <c r="S116" i="20" s="1"/>
  <c r="U116" i="20" s="1"/>
  <c r="AT116" i="20" s="1"/>
  <c r="AX116" i="20" s="1"/>
  <c r="AY116" i="20" s="1"/>
  <c r="I13" i="20" s="1"/>
  <c r="K13" i="20" s="1"/>
  <c r="I13" i="5"/>
  <c r="K13" i="5" s="1"/>
  <c r="AX132" i="13"/>
  <c r="AY132" i="13" s="1"/>
  <c r="BA132" i="13"/>
  <c r="BB132" i="13" s="1"/>
  <c r="O132" i="21"/>
  <c r="P132" i="21" s="1"/>
  <c r="Q132" i="21" s="1"/>
  <c r="S132" i="21" s="1"/>
  <c r="U132" i="21" s="1"/>
  <c r="AT132" i="21" s="1"/>
  <c r="O147" i="9"/>
  <c r="P147" i="9" s="1"/>
  <c r="Q147" i="9" s="1"/>
  <c r="S147" i="9" s="1"/>
  <c r="U147" i="9" s="1"/>
  <c r="AT147" i="9" s="1"/>
  <c r="AX147" i="9" s="1"/>
  <c r="AY147" i="9" s="1"/>
  <c r="O37" i="26"/>
  <c r="P37" i="26" s="1"/>
  <c r="Q37" i="26" s="1"/>
  <c r="S37" i="26" s="1"/>
  <c r="U37" i="26" s="1"/>
  <c r="AQ37" i="26" s="1"/>
  <c r="AU37" i="26" s="1"/>
  <c r="AV37" i="26" s="1"/>
  <c r="N146" i="14"/>
  <c r="O146" i="14" s="1"/>
  <c r="BA131" i="13"/>
  <c r="AX131" i="13"/>
  <c r="O116" i="27"/>
  <c r="P116" i="27" s="1"/>
  <c r="Q116" i="27" s="1"/>
  <c r="S116" i="27" s="1"/>
  <c r="U116" i="27" s="1"/>
  <c r="AT116" i="27" s="1"/>
  <c r="AX116" i="27" s="1"/>
  <c r="AY116" i="27" s="1"/>
  <c r="I13" i="27" s="1"/>
  <c r="K13" i="27" s="1"/>
  <c r="AX131" i="21"/>
  <c r="BA131" i="21"/>
  <c r="P145" i="26"/>
  <c r="Q145" i="26" s="1"/>
  <c r="S145" i="26" s="1"/>
  <c r="U145" i="26" s="1"/>
  <c r="AT145" i="26" s="1"/>
  <c r="AX145" i="26" s="1"/>
  <c r="N146" i="26"/>
  <c r="O146" i="26"/>
  <c r="P131" i="16"/>
  <c r="Q131" i="16" s="1"/>
  <c r="S131" i="16" s="1"/>
  <c r="U131" i="16" s="1"/>
  <c r="AT131" i="16" s="1"/>
  <c r="I13" i="31"/>
  <c r="K13" i="31" s="1"/>
  <c r="P145" i="3"/>
  <c r="Q145" i="3" s="1"/>
  <c r="S145" i="3" s="1"/>
  <c r="U145" i="3" s="1"/>
  <c r="AT145" i="3" s="1"/>
  <c r="AX145" i="3" s="1"/>
  <c r="N146" i="3"/>
  <c r="BA132" i="4"/>
  <c r="BB132" i="4" s="1"/>
  <c r="AX132" i="4"/>
  <c r="BA131" i="4"/>
  <c r="AX131" i="4"/>
  <c r="AX131" i="24"/>
  <c r="BA131" i="24"/>
  <c r="BA132" i="17"/>
  <c r="AX132" i="17"/>
  <c r="P115" i="7"/>
  <c r="Q115" i="7" s="1"/>
  <c r="S115" i="7" s="1"/>
  <c r="U115" i="7" s="1"/>
  <c r="AT115" i="7" s="1"/>
  <c r="AX115" i="7" s="1"/>
  <c r="O116" i="7"/>
  <c r="P116" i="7" s="1"/>
  <c r="Q116" i="7" s="1"/>
  <c r="S116" i="7" s="1"/>
  <c r="U116" i="7" s="1"/>
  <c r="AT116" i="7" s="1"/>
  <c r="AX116" i="7" s="1"/>
  <c r="AY116" i="7" s="1"/>
  <c r="I13" i="7" s="1"/>
  <c r="K13" i="7" s="1"/>
  <c r="BA131" i="17"/>
  <c r="AX131" i="17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I13" i="2"/>
  <c r="K13" i="2" s="1"/>
  <c r="AY132" i="15"/>
  <c r="I13" i="10"/>
  <c r="K13" i="10" s="1"/>
  <c r="I13" i="33"/>
  <c r="K13" i="33" s="1"/>
  <c r="AX132" i="24"/>
  <c r="AY132" i="24" s="1"/>
  <c r="BA132" i="24"/>
  <c r="BB132" i="24" s="1"/>
  <c r="BB132" i="19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BA130" i="14"/>
  <c r="AX130" i="14"/>
  <c r="O100" i="11"/>
  <c r="P100" i="11" s="1"/>
  <c r="Q100" i="11" s="1"/>
  <c r="S100" i="11" s="1"/>
  <c r="U100" i="11" s="1"/>
  <c r="AJ100" i="11" s="1"/>
  <c r="AN100" i="11" s="1"/>
  <c r="AO100" i="11" s="1"/>
  <c r="I13" i="11" s="1"/>
  <c r="K13" i="11" s="1"/>
  <c r="AY132" i="19"/>
  <c r="I13" i="19" s="1"/>
  <c r="K13" i="19" s="1"/>
  <c r="O146" i="18"/>
  <c r="N131" i="14"/>
  <c r="O131" i="14" s="1"/>
  <c r="P146" i="15"/>
  <c r="Q146" i="15" s="1"/>
  <c r="S146" i="15" s="1"/>
  <c r="U146" i="15" s="1"/>
  <c r="AT146" i="15" s="1"/>
  <c r="AX146" i="15" s="1"/>
  <c r="O147" i="15"/>
  <c r="P147" i="15" s="1"/>
  <c r="Q147" i="15" s="1"/>
  <c r="S147" i="15" s="1"/>
  <c r="U147" i="15" s="1"/>
  <c r="AT147" i="15" s="1"/>
  <c r="AX147" i="15" s="1"/>
  <c r="AY147" i="15" s="1"/>
  <c r="I13" i="15" s="1"/>
  <c r="K13" i="15" s="1"/>
  <c r="N146" i="23"/>
  <c r="O146" i="23" s="1"/>
  <c r="I13" i="9"/>
  <c r="K13" i="9" s="1"/>
  <c r="I13" i="22"/>
  <c r="K13" i="22" s="1"/>
  <c r="BB132" i="7"/>
  <c r="AY132" i="7"/>
  <c r="O147" i="16"/>
  <c r="P147" i="16" s="1"/>
  <c r="Q147" i="16" s="1"/>
  <c r="S147" i="16" s="1"/>
  <c r="U147" i="16" s="1"/>
  <c r="AT147" i="16" s="1"/>
  <c r="AX147" i="16" s="1"/>
  <c r="AY147" i="16" s="1"/>
  <c r="I13" i="13" l="1"/>
  <c r="K13" i="13" s="1"/>
  <c r="O132" i="16"/>
  <c r="P132" i="16" s="1"/>
  <c r="Q132" i="16" s="1"/>
  <c r="S132" i="16" s="1"/>
  <c r="U132" i="16" s="1"/>
  <c r="AT132" i="16" s="1"/>
  <c r="AX132" i="21"/>
  <c r="AY132" i="21" s="1"/>
  <c r="I13" i="21" s="1"/>
  <c r="K13" i="21" s="1"/>
  <c r="BA132" i="21"/>
  <c r="BB132" i="21" s="1"/>
  <c r="P146" i="23"/>
  <c r="Q146" i="23" s="1"/>
  <c r="S146" i="23" s="1"/>
  <c r="U146" i="23" s="1"/>
  <c r="AT146" i="23" s="1"/>
  <c r="AX146" i="23" s="1"/>
  <c r="AX131" i="16"/>
  <c r="BA131" i="16"/>
  <c r="I13" i="24"/>
  <c r="K13" i="24" s="1"/>
  <c r="AY132" i="17"/>
  <c r="I13" i="17" s="1"/>
  <c r="K13" i="17" s="1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AY132" i="4"/>
  <c r="I13" i="4" s="1"/>
  <c r="K13" i="4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BB132" i="17"/>
  <c r="AX132" i="26"/>
  <c r="BA132" i="26"/>
  <c r="P146" i="26"/>
  <c r="Q146" i="26" s="1"/>
  <c r="S146" i="26" s="1"/>
  <c r="U146" i="26" s="1"/>
  <c r="AT146" i="26" s="1"/>
  <c r="AX146" i="26" s="1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I13" i="18" s="1"/>
  <c r="K13" i="18" s="1"/>
  <c r="O146" i="3"/>
  <c r="AX131" i="26"/>
  <c r="BA131" i="26"/>
  <c r="AX131" i="14" l="1"/>
  <c r="BA131" i="14"/>
  <c r="BA132" i="14"/>
  <c r="BB132" i="14" s="1"/>
  <c r="AX132" i="14"/>
  <c r="AY132" i="14" s="1"/>
  <c r="I13" i="14" s="1"/>
  <c r="K13" i="14" s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I13" i="3" s="1"/>
  <c r="K13" i="3" s="1"/>
  <c r="O147" i="26"/>
  <c r="P147" i="26" s="1"/>
  <c r="Q147" i="26" s="1"/>
  <c r="S147" i="26" s="1"/>
  <c r="U147" i="26" s="1"/>
  <c r="AT147" i="26" s="1"/>
  <c r="AX147" i="26" s="1"/>
  <c r="AY147" i="26" s="1"/>
  <c r="O147" i="23"/>
  <c r="P147" i="23" s="1"/>
  <c r="Q147" i="23" s="1"/>
  <c r="S147" i="23" s="1"/>
  <c r="U147" i="23" s="1"/>
  <c r="AT147" i="23" s="1"/>
  <c r="AX147" i="23" s="1"/>
  <c r="AY147" i="23" s="1"/>
  <c r="I13" i="23" s="1"/>
  <c r="K13" i="23" s="1"/>
  <c r="AY132" i="26"/>
  <c r="BB132" i="26"/>
  <c r="BA132" i="16"/>
  <c r="BB132" i="16" s="1"/>
  <c r="AX132" i="16"/>
  <c r="AY132" i="16" s="1"/>
  <c r="I13" i="16" s="1"/>
  <c r="K13" i="16" s="1"/>
  <c r="I13" i="26" l="1"/>
  <c r="K13" i="26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<sst xmlns="http://schemas.openxmlformats.org/spreadsheetml/2006/main" count="21271" uniqueCount="95">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</sst>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0_ "/>
    <numFmt numFmtId="179" formatCode="0.000_ "/>
    <numFmt numFmtId="180" formatCode="0.000000_ "/>
    <numFmt numFmtId="181" formatCode="0.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10" workbookViewId="0">
      <pane xSplit="4" topLeftCell="N1" activePane="topRight" state="frozen"/>
      <selection pane="topRight" activeCell="N38" sqref="N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93624600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2627000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5270000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73144900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10404177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51977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776089477.90604711</v>
      </c>
      <c r="J13" s="6" t="s">
        <v>37</v>
      </c>
      <c r="K13" s="6">
        <f>I13/(10000*1000)</f>
        <v>77.608947790604716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4.6078406951572299</v>
      </c>
      <c r="E26" s="7"/>
      <c r="F26" s="7"/>
      <c r="G26" s="1">
        <v>1</v>
      </c>
      <c r="H26" s="9">
        <f t="shared" ref="H26:H37" si="0">E27</f>
        <v>4.6078406951572299</v>
      </c>
      <c r="I26" s="9">
        <f t="shared" ref="I26:I37" si="1">H26+273.15</f>
        <v>277.7578406951572</v>
      </c>
      <c r="J26" s="9">
        <f t="shared" ref="J26:J37" si="2">EXP(($C$15*(I26-$C$13))/($C$16*I26*$C$13))</f>
        <v>3.147949335387995E-2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1.2171457985262499</v>
      </c>
      <c r="E27" s="10">
        <f t="shared" ref="E27:E38" si="17">D26</f>
        <v>4.6078406951572299</v>
      </c>
      <c r="F27" s="7" t="s">
        <v>83</v>
      </c>
      <c r="G27" s="1">
        <v>2</v>
      </c>
      <c r="H27" s="9">
        <f t="shared" si="0"/>
        <v>1.2171457985262499</v>
      </c>
      <c r="I27" s="9">
        <f t="shared" si="1"/>
        <v>274.36714579852622</v>
      </c>
      <c r="J27" s="9">
        <f t="shared" si="2"/>
        <v>2.0411914544223579E-2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4.6449924064264696</v>
      </c>
      <c r="E28" s="10">
        <f t="shared" si="17"/>
        <v>1.2171457985262499</v>
      </c>
      <c r="F28" s="7" t="s">
        <v>83</v>
      </c>
      <c r="G28" s="1">
        <v>3</v>
      </c>
      <c r="H28" s="9">
        <f t="shared" si="0"/>
        <v>4.6449924064264696</v>
      </c>
      <c r="I28" s="9">
        <f t="shared" si="1"/>
        <v>277.79499240642645</v>
      </c>
      <c r="J28" s="9">
        <f t="shared" si="2"/>
        <v>3.1627421223708888E-2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6.2649076986748904</v>
      </c>
      <c r="E29" s="10">
        <f t="shared" si="17"/>
        <v>4.6449924064264696</v>
      </c>
      <c r="F29" s="7" t="s">
        <v>83</v>
      </c>
      <c r="G29" s="1">
        <v>4</v>
      </c>
      <c r="H29" s="9">
        <f t="shared" si="0"/>
        <v>6.2649076986748904</v>
      </c>
      <c r="I29" s="9">
        <f t="shared" si="1"/>
        <v>279.41490769867488</v>
      </c>
      <c r="J29" s="9">
        <f t="shared" si="2"/>
        <v>3.8753821149256268E-2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12.587524482310499</v>
      </c>
      <c r="E30" s="10">
        <f t="shared" si="17"/>
        <v>6.2649076986748904</v>
      </c>
      <c r="F30" s="7" t="s">
        <v>83</v>
      </c>
      <c r="G30" s="1">
        <v>5</v>
      </c>
      <c r="H30" s="9">
        <f t="shared" si="0"/>
        <v>12.587524482310499</v>
      </c>
      <c r="I30" s="9">
        <f t="shared" si="1"/>
        <v>285.7375244823105</v>
      </c>
      <c r="J30" s="9">
        <f t="shared" si="2"/>
        <v>8.3789093773075599E-2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16.000987632022099</v>
      </c>
      <c r="E31" s="10">
        <f t="shared" si="17"/>
        <v>12.587524482310499</v>
      </c>
      <c r="F31" s="7" t="s">
        <v>85</v>
      </c>
      <c r="G31" s="1">
        <v>6</v>
      </c>
      <c r="H31" s="9">
        <f t="shared" si="0"/>
        <v>16.000987632022099</v>
      </c>
      <c r="I31" s="9">
        <f t="shared" si="1"/>
        <v>289.15098763202207</v>
      </c>
      <c r="J31" s="9">
        <f t="shared" si="2"/>
        <v>0.12528286882457668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21.4060811026072</v>
      </c>
      <c r="E32" s="10">
        <f t="shared" si="17"/>
        <v>16.000987632022099</v>
      </c>
      <c r="F32" s="7" t="s">
        <v>83</v>
      </c>
      <c r="G32" s="1">
        <v>7</v>
      </c>
      <c r="H32" s="9">
        <f t="shared" si="0"/>
        <v>21.4060811026072</v>
      </c>
      <c r="I32" s="9">
        <f t="shared" si="1"/>
        <v>294.55608110260715</v>
      </c>
      <c r="J32" s="9">
        <f t="shared" si="2"/>
        <v>0.23240595825882768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24.027696354111299</v>
      </c>
      <c r="E33" s="10">
        <f t="shared" si="17"/>
        <v>21.4060811026072</v>
      </c>
      <c r="F33" s="7" t="s">
        <v>83</v>
      </c>
      <c r="G33" s="1">
        <v>8</v>
      </c>
      <c r="H33" s="9">
        <f t="shared" si="0"/>
        <v>24.027696354111299</v>
      </c>
      <c r="I33" s="9">
        <f t="shared" si="1"/>
        <v>297.17769635411128</v>
      </c>
      <c r="J33" s="9">
        <f t="shared" si="2"/>
        <v>0.31109377308237629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22.028816608031601</v>
      </c>
      <c r="E34" s="10">
        <f t="shared" si="17"/>
        <v>24.027696354111299</v>
      </c>
      <c r="F34" s="7" t="s">
        <v>83</v>
      </c>
      <c r="G34" s="1">
        <v>9</v>
      </c>
      <c r="H34" s="9">
        <f t="shared" si="0"/>
        <v>22.028816608031601</v>
      </c>
      <c r="I34" s="9">
        <f t="shared" si="1"/>
        <v>295.17881660803158</v>
      </c>
      <c r="J34" s="9">
        <f t="shared" si="2"/>
        <v>0.24919186365071136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19.249803335214398</v>
      </c>
      <c r="E35" s="10">
        <f t="shared" si="17"/>
        <v>22.028816608031601</v>
      </c>
      <c r="F35" s="7" t="s">
        <v>83</v>
      </c>
      <c r="G35" s="1">
        <v>10</v>
      </c>
      <c r="H35" s="9">
        <f t="shared" si="0"/>
        <v>19.249803335214398</v>
      </c>
      <c r="I35" s="9">
        <f t="shared" si="1"/>
        <v>292.39980333521436</v>
      </c>
      <c r="J35" s="9">
        <f t="shared" si="2"/>
        <v>0.18212957582788952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13.7994919951929</v>
      </c>
      <c r="E36" s="10">
        <f t="shared" si="17"/>
        <v>19.249803335214398</v>
      </c>
      <c r="F36" s="7" t="s">
        <v>83</v>
      </c>
      <c r="G36" s="1">
        <v>11</v>
      </c>
      <c r="H36" s="9">
        <f t="shared" si="0"/>
        <v>13.7994919951929</v>
      </c>
      <c r="I36" s="9">
        <f t="shared" si="1"/>
        <v>286.94949199519289</v>
      </c>
      <c r="J36" s="9">
        <f t="shared" si="2"/>
        <v>9.6759364031454839E-2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6.8595069234359496</v>
      </c>
      <c r="E37" s="10">
        <f t="shared" si="17"/>
        <v>13.7994919951929</v>
      </c>
      <c r="F37" s="7" t="s">
        <v>85</v>
      </c>
      <c r="G37" s="1">
        <v>12</v>
      </c>
      <c r="H37" s="9">
        <f t="shared" si="0"/>
        <v>6.8595069234359496</v>
      </c>
      <c r="I37" s="9">
        <f t="shared" si="1"/>
        <v>280.00950692343594</v>
      </c>
      <c r="J37" s="9">
        <f t="shared" si="2"/>
        <v>4.1730279043405621E-2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3.7767665257967198</v>
      </c>
      <c r="E38" s="10">
        <f t="shared" si="17"/>
        <v>6.8595069234359496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4.6078406951572299</v>
      </c>
      <c r="E42" s="7"/>
      <c r="F42" s="7"/>
      <c r="G42" s="1">
        <v>1</v>
      </c>
      <c r="H42" s="9">
        <f t="shared" ref="H42:H53" si="19">E43</f>
        <v>4.6078406951572299</v>
      </c>
      <c r="I42" s="9">
        <f t="shared" ref="I42:I53" si="20">H42+273.15</f>
        <v>277.7578406951572</v>
      </c>
      <c r="J42" s="9">
        <f t="shared" ref="J42:J53" si="21">EXP(($C$15*(I42-$C$13))/($C$16*I42*$C$13))</f>
        <v>3.147949335387995E-2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1.3891428224666915</v>
      </c>
      <c r="Q42" s="12">
        <f t="shared" ref="Q42:Q53" si="25">P42*$B$44</f>
        <v>0.33339427739200594</v>
      </c>
      <c r="R42" s="9">
        <f t="shared" ref="R42:R53" si="26">L42*$B$44</f>
        <v>10.59084</v>
      </c>
      <c r="S42" s="13">
        <f t="shared" ref="S42:S53" si="27">Q42/R42</f>
        <v>3.147949335387995E-2</v>
      </c>
      <c r="T42" s="2">
        <f t="shared" ref="T42:T53" si="28">$B$43/100</f>
        <v>0.24</v>
      </c>
      <c r="U42" s="14">
        <f t="shared" ref="U42:U53" si="29">S42*T42</f>
        <v>7.5550784049311882E-3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0.16996507840493119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7802050</v>
      </c>
      <c r="AU42" s="1">
        <f t="shared" ref="AU42:AU53" si="37">AT42*10000*AS42*0.67*AR42*AQ42</f>
        <v>392068901749.52966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1.2171457985262499</v>
      </c>
      <c r="E43" s="10">
        <f t="shared" ref="E43:E54" si="39">D42</f>
        <v>4.6078406951572299</v>
      </c>
      <c r="F43" s="7" t="s">
        <v>83</v>
      </c>
      <c r="G43" s="1">
        <v>2</v>
      </c>
      <c r="H43" s="9">
        <f t="shared" si="19"/>
        <v>1.2171457985262499</v>
      </c>
      <c r="I43" s="9">
        <f t="shared" si="20"/>
        <v>274.36714579852622</v>
      </c>
      <c r="J43" s="9">
        <f t="shared" si="21"/>
        <v>2.0411914544223579E-2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86.86785717753331</v>
      </c>
      <c r="P43" s="9">
        <f t="shared" si="24"/>
        <v>1.7731392773476289</v>
      </c>
      <c r="Q43" s="12">
        <f t="shared" si="25"/>
        <v>0.42555342656343093</v>
      </c>
      <c r="R43" s="9">
        <f t="shared" si="26"/>
        <v>10.59084</v>
      </c>
      <c r="S43" s="13">
        <f t="shared" si="27"/>
        <v>4.0181272360212308E-2</v>
      </c>
      <c r="T43" s="2">
        <f t="shared" si="28"/>
        <v>0.24</v>
      </c>
      <c r="U43" s="14">
        <f t="shared" si="29"/>
        <v>9.643505366450953E-3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0.17205350536645095</v>
      </c>
      <c r="AR43" s="9">
        <f t="shared" si="34"/>
        <v>183.86875000000001</v>
      </c>
      <c r="AS43" s="1">
        <f t="shared" si="35"/>
        <v>0.24</v>
      </c>
      <c r="AT43" s="1">
        <f t="shared" si="36"/>
        <v>7802050</v>
      </c>
      <c r="AU43" s="1">
        <f t="shared" si="37"/>
        <v>396886404691.14221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4.6449924064264696</v>
      </c>
      <c r="E44" s="10">
        <f t="shared" si="39"/>
        <v>1.2171457985262499</v>
      </c>
      <c r="F44" s="7" t="s">
        <v>83</v>
      </c>
      <c r="G44" s="1">
        <v>3</v>
      </c>
      <c r="H44" s="9">
        <f t="shared" si="19"/>
        <v>4.6449924064264696</v>
      </c>
      <c r="I44" s="9">
        <f t="shared" si="20"/>
        <v>277.79499240642645</v>
      </c>
      <c r="J44" s="9">
        <f t="shared" si="21"/>
        <v>3.1627421223708888E-2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129.22321790018566</v>
      </c>
      <c r="P44" s="9">
        <f t="shared" si="24"/>
        <v>4.0869971444122903</v>
      </c>
      <c r="Q44" s="12">
        <f t="shared" si="25"/>
        <v>0.98087931465894962</v>
      </c>
      <c r="R44" s="9">
        <f t="shared" si="26"/>
        <v>10.59084</v>
      </c>
      <c r="S44" s="13">
        <f t="shared" si="27"/>
        <v>9.2615818448673531E-2</v>
      </c>
      <c r="T44" s="2">
        <f t="shared" si="28"/>
        <v>0.24</v>
      </c>
      <c r="U44" s="14">
        <f t="shared" si="29"/>
        <v>2.2227796427681648E-2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0.18463779642768163</v>
      </c>
      <c r="AR44" s="9">
        <f t="shared" si="34"/>
        <v>183.86875000000001</v>
      </c>
      <c r="AS44" s="1">
        <f t="shared" si="35"/>
        <v>0.24</v>
      </c>
      <c r="AT44" s="1">
        <f t="shared" si="36"/>
        <v>7802050</v>
      </c>
      <c r="AU44" s="1">
        <f t="shared" si="37"/>
        <v>425915363004.08698</v>
      </c>
    </row>
    <row r="45" spans="1:48" x14ac:dyDescent="0.15">
      <c r="C45" s="7">
        <v>3</v>
      </c>
      <c r="D45" s="7">
        <f t="shared" si="38"/>
        <v>6.2649076986748904</v>
      </c>
      <c r="E45" s="10">
        <f t="shared" si="39"/>
        <v>4.6449924064264696</v>
      </c>
      <c r="F45" s="7" t="s">
        <v>83</v>
      </c>
      <c r="G45" s="1">
        <v>4</v>
      </c>
      <c r="H45" s="9">
        <f t="shared" si="19"/>
        <v>6.2649076986748904</v>
      </c>
      <c r="I45" s="9">
        <f t="shared" si="20"/>
        <v>279.41490769867488</v>
      </c>
      <c r="J45" s="9">
        <f t="shared" si="21"/>
        <v>3.8753821149256268E-2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169.26472075577337</v>
      </c>
      <c r="P45" s="9">
        <f t="shared" si="24"/>
        <v>6.5596547150480466</v>
      </c>
      <c r="Q45" s="12">
        <f t="shared" si="25"/>
        <v>1.5743171316115312</v>
      </c>
      <c r="R45" s="9">
        <f t="shared" si="26"/>
        <v>10.59084</v>
      </c>
      <c r="S45" s="13">
        <f t="shared" si="27"/>
        <v>0.14864893923537048</v>
      </c>
      <c r="T45" s="2">
        <f t="shared" si="28"/>
        <v>0.24</v>
      </c>
      <c r="U45" s="14">
        <f t="shared" si="29"/>
        <v>3.5675745416488915E-2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0.19808574541648891</v>
      </c>
      <c r="AR45" s="9">
        <f t="shared" si="34"/>
        <v>183.86875000000001</v>
      </c>
      <c r="AS45" s="1">
        <f t="shared" si="35"/>
        <v>0.24</v>
      </c>
      <c r="AT45" s="1">
        <f t="shared" si="36"/>
        <v>7802050</v>
      </c>
      <c r="AU45" s="1">
        <f t="shared" si="37"/>
        <v>456936574186.44476</v>
      </c>
    </row>
    <row r="46" spans="1:48" x14ac:dyDescent="0.15">
      <c r="C46" s="7">
        <v>4</v>
      </c>
      <c r="D46" s="7">
        <f t="shared" si="38"/>
        <v>12.587524482310499</v>
      </c>
      <c r="E46" s="10">
        <f t="shared" si="39"/>
        <v>6.2649076986748904</v>
      </c>
      <c r="F46" s="7" t="s">
        <v>83</v>
      </c>
      <c r="G46" s="1">
        <v>5</v>
      </c>
      <c r="H46" s="9">
        <f t="shared" si="19"/>
        <v>12.587524482310499</v>
      </c>
      <c r="I46" s="9">
        <f t="shared" si="20"/>
        <v>285.7375244823105</v>
      </c>
      <c r="J46" s="9">
        <f t="shared" si="21"/>
        <v>8.3789093773075599E-2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154.56981273868905</v>
      </c>
      <c r="O46" s="9">
        <f t="shared" si="40"/>
        <v>52.263753302036264</v>
      </c>
      <c r="P46" s="9">
        <f t="shared" si="24"/>
        <v>4.3791325263572061</v>
      </c>
      <c r="Q46" s="12">
        <f t="shared" si="25"/>
        <v>1.0509918063257295</v>
      </c>
      <c r="R46" s="9">
        <f t="shared" si="26"/>
        <v>10.59084</v>
      </c>
      <c r="S46" s="13">
        <f t="shared" si="27"/>
        <v>9.9235925226490954E-2</v>
      </c>
      <c r="T46" s="2">
        <f t="shared" si="28"/>
        <v>0.24</v>
      </c>
      <c r="U46" s="14">
        <f t="shared" si="29"/>
        <v>2.3816622054357826E-2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0.18622662205435783</v>
      </c>
      <c r="AR46" s="9">
        <f t="shared" si="34"/>
        <v>183.86875000000001</v>
      </c>
      <c r="AS46" s="1">
        <f t="shared" si="35"/>
        <v>0.24</v>
      </c>
      <c r="AT46" s="1">
        <f t="shared" si="36"/>
        <v>7802050</v>
      </c>
      <c r="AU46" s="1">
        <f t="shared" si="37"/>
        <v>429580404813.66602</v>
      </c>
    </row>
    <row r="47" spans="1:48" x14ac:dyDescent="0.15">
      <c r="C47" s="7">
        <v>5</v>
      </c>
      <c r="D47" s="7">
        <f t="shared" si="38"/>
        <v>16.000987632022099</v>
      </c>
      <c r="E47" s="10">
        <f t="shared" si="39"/>
        <v>12.587524482310499</v>
      </c>
      <c r="F47" s="7" t="s">
        <v>85</v>
      </c>
      <c r="G47" s="1">
        <v>6</v>
      </c>
      <c r="H47" s="9">
        <f t="shared" si="19"/>
        <v>16.000987632022099</v>
      </c>
      <c r="I47" s="9">
        <f t="shared" si="20"/>
        <v>289.15098763202207</v>
      </c>
      <c r="J47" s="9">
        <f t="shared" si="21"/>
        <v>0.12528286882457668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92.013120775679056</v>
      </c>
      <c r="P47" s="9">
        <f t="shared" si="24"/>
        <v>11.52766774027933</v>
      </c>
      <c r="Q47" s="12">
        <f t="shared" si="25"/>
        <v>2.766640257667039</v>
      </c>
      <c r="R47" s="9">
        <f t="shared" si="26"/>
        <v>10.59084</v>
      </c>
      <c r="S47" s="13">
        <f t="shared" si="27"/>
        <v>0.26122953964624518</v>
      </c>
      <c r="T47" s="2">
        <f t="shared" si="28"/>
        <v>0.24</v>
      </c>
      <c r="U47" s="14">
        <f t="shared" si="29"/>
        <v>6.2695089515098834E-2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0.22510508951509883</v>
      </c>
      <c r="AR47" s="9">
        <f t="shared" si="34"/>
        <v>183.86875000000001</v>
      </c>
      <c r="AS47" s="1">
        <f t="shared" si="35"/>
        <v>0.24</v>
      </c>
      <c r="AT47" s="1">
        <f t="shared" si="36"/>
        <v>7802050</v>
      </c>
      <c r="AU47" s="1">
        <f t="shared" si="37"/>
        <v>519263757312.242</v>
      </c>
    </row>
    <row r="48" spans="1:48" x14ac:dyDescent="0.15">
      <c r="C48" s="7">
        <v>6</v>
      </c>
      <c r="D48" s="7">
        <f t="shared" si="38"/>
        <v>21.4060811026072</v>
      </c>
      <c r="E48" s="10">
        <f t="shared" si="39"/>
        <v>16.000987632022099</v>
      </c>
      <c r="F48" s="7" t="s">
        <v>83</v>
      </c>
      <c r="G48" s="1">
        <v>7</v>
      </c>
      <c r="H48" s="9">
        <f t="shared" si="19"/>
        <v>21.4060811026072</v>
      </c>
      <c r="I48" s="9">
        <f t="shared" si="20"/>
        <v>294.55608110260715</v>
      </c>
      <c r="J48" s="9">
        <f t="shared" si="21"/>
        <v>0.23240595825882768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124.61395303539973</v>
      </c>
      <c r="P48" s="9">
        <f t="shared" si="24"/>
        <v>28.961025167612622</v>
      </c>
      <c r="Q48" s="12">
        <f t="shared" si="25"/>
        <v>6.9506460402270287</v>
      </c>
      <c r="R48" s="9">
        <f t="shared" si="26"/>
        <v>10.59084</v>
      </c>
      <c r="S48" s="13">
        <f t="shared" si="27"/>
        <v>0.65628845683883708</v>
      </c>
      <c r="T48" s="2">
        <f t="shared" si="28"/>
        <v>0.24</v>
      </c>
      <c r="U48" s="14">
        <f t="shared" si="29"/>
        <v>0.15750922964132089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0.36490922964132089</v>
      </c>
      <c r="AR48" s="9">
        <f t="shared" si="34"/>
        <v>183.86875000000001</v>
      </c>
      <c r="AS48" s="1">
        <f t="shared" si="35"/>
        <v>0.24</v>
      </c>
      <c r="AT48" s="1">
        <f t="shared" si="36"/>
        <v>7802050</v>
      </c>
      <c r="AU48" s="1">
        <f t="shared" si="37"/>
        <v>841758567385.73853</v>
      </c>
    </row>
    <row r="49" spans="1:48" x14ac:dyDescent="0.15">
      <c r="C49" s="7">
        <v>7</v>
      </c>
      <c r="D49" s="7">
        <f t="shared" si="38"/>
        <v>24.027696354111299</v>
      </c>
      <c r="E49" s="10">
        <f t="shared" si="39"/>
        <v>21.4060811026072</v>
      </c>
      <c r="F49" s="7" t="s">
        <v>83</v>
      </c>
      <c r="G49" s="1">
        <v>8</v>
      </c>
      <c r="H49" s="9">
        <f t="shared" si="19"/>
        <v>24.027696354111299</v>
      </c>
      <c r="I49" s="9">
        <f t="shared" si="20"/>
        <v>297.17769635411128</v>
      </c>
      <c r="J49" s="9">
        <f t="shared" si="21"/>
        <v>0.31109377308237629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139.7814278677871</v>
      </c>
      <c r="P49" s="9">
        <f t="shared" si="24"/>
        <v>43.485131802231912</v>
      </c>
      <c r="Q49" s="12">
        <f t="shared" si="25"/>
        <v>10.436431632535658</v>
      </c>
      <c r="R49" s="9">
        <f t="shared" si="26"/>
        <v>10.59084</v>
      </c>
      <c r="S49" s="13">
        <f t="shared" si="27"/>
        <v>0.98542057405603878</v>
      </c>
      <c r="T49" s="2">
        <f t="shared" si="28"/>
        <v>0.24</v>
      </c>
      <c r="U49" s="14">
        <f t="shared" si="29"/>
        <v>0.2365009377734493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0.4439009377734493</v>
      </c>
      <c r="AR49" s="9">
        <f t="shared" si="34"/>
        <v>183.86875000000001</v>
      </c>
      <c r="AS49" s="1">
        <f t="shared" si="35"/>
        <v>0.24</v>
      </c>
      <c r="AT49" s="1">
        <f t="shared" si="36"/>
        <v>7802050</v>
      </c>
      <c r="AU49" s="1">
        <f t="shared" si="37"/>
        <v>1023973599704.8978</v>
      </c>
    </row>
    <row r="50" spans="1:48" x14ac:dyDescent="0.15">
      <c r="C50" s="7">
        <v>8</v>
      </c>
      <c r="D50" s="7">
        <f t="shared" si="38"/>
        <v>22.028816608031601</v>
      </c>
      <c r="E50" s="10">
        <f t="shared" si="39"/>
        <v>24.027696354111299</v>
      </c>
      <c r="F50" s="7" t="s">
        <v>83</v>
      </c>
      <c r="G50" s="1">
        <v>9</v>
      </c>
      <c r="H50" s="9">
        <f t="shared" si="19"/>
        <v>22.028816608031601</v>
      </c>
      <c r="I50" s="9">
        <f t="shared" si="20"/>
        <v>295.17881660803158</v>
      </c>
      <c r="J50" s="9">
        <f t="shared" si="21"/>
        <v>0.24919186365071136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140.4247960655552</v>
      </c>
      <c r="P50" s="9">
        <f t="shared" si="24"/>
        <v>34.992716634346777</v>
      </c>
      <c r="Q50" s="12">
        <f t="shared" si="25"/>
        <v>8.3982519922432264</v>
      </c>
      <c r="R50" s="9">
        <f t="shared" si="26"/>
        <v>10.59084</v>
      </c>
      <c r="S50" s="13">
        <f t="shared" si="27"/>
        <v>0.79297317231147169</v>
      </c>
      <c r="T50" s="2">
        <f t="shared" si="28"/>
        <v>0.24</v>
      </c>
      <c r="U50" s="14">
        <f t="shared" si="29"/>
        <v>0.19031356135475319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0.39771356135475316</v>
      </c>
      <c r="AR50" s="9">
        <f t="shared" si="34"/>
        <v>183.86875000000001</v>
      </c>
      <c r="AS50" s="1">
        <f t="shared" si="35"/>
        <v>0.24</v>
      </c>
      <c r="AT50" s="1">
        <f t="shared" si="36"/>
        <v>7802050</v>
      </c>
      <c r="AU50" s="1">
        <f t="shared" si="37"/>
        <v>917430337305.85596</v>
      </c>
    </row>
    <row r="51" spans="1:48" x14ac:dyDescent="0.15">
      <c r="C51" s="7">
        <v>9</v>
      </c>
      <c r="D51" s="7">
        <f t="shared" si="38"/>
        <v>19.249803335214398</v>
      </c>
      <c r="E51" s="10">
        <f t="shared" si="39"/>
        <v>22.028816608031601</v>
      </c>
      <c r="F51" s="7" t="s">
        <v>83</v>
      </c>
      <c r="G51" s="1">
        <v>10</v>
      </c>
      <c r="H51" s="9">
        <f t="shared" si="19"/>
        <v>19.249803335214398</v>
      </c>
      <c r="I51" s="9">
        <f t="shared" si="20"/>
        <v>292.39980333521436</v>
      </c>
      <c r="J51" s="9">
        <f t="shared" si="21"/>
        <v>0.18212957582788952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149.56057943120842</v>
      </c>
      <c r="P51" s="9">
        <f t="shared" si="24"/>
        <v>27.239404892379369</v>
      </c>
      <c r="Q51" s="12">
        <f t="shared" si="25"/>
        <v>6.5374571741710481</v>
      </c>
      <c r="R51" s="9">
        <f t="shared" si="26"/>
        <v>10.59084</v>
      </c>
      <c r="S51" s="13">
        <f t="shared" si="27"/>
        <v>0.61727466132724584</v>
      </c>
      <c r="T51" s="2">
        <f t="shared" si="28"/>
        <v>0.24</v>
      </c>
      <c r="U51" s="14">
        <f t="shared" si="29"/>
        <v>0.14814591871853899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0.35554591871853897</v>
      </c>
      <c r="AR51" s="9">
        <f t="shared" si="34"/>
        <v>183.86875000000001</v>
      </c>
      <c r="AS51" s="1">
        <f t="shared" si="35"/>
        <v>0.24</v>
      </c>
      <c r="AT51" s="1">
        <f t="shared" si="36"/>
        <v>7802050</v>
      </c>
      <c r="AU51" s="1">
        <f t="shared" si="37"/>
        <v>820159642096.57764</v>
      </c>
    </row>
    <row r="52" spans="1:48" x14ac:dyDescent="0.15">
      <c r="C52" s="7">
        <v>10</v>
      </c>
      <c r="D52" s="7">
        <f t="shared" si="38"/>
        <v>13.7994919951929</v>
      </c>
      <c r="E52" s="10">
        <f t="shared" si="39"/>
        <v>19.249803335214398</v>
      </c>
      <c r="F52" s="7" t="s">
        <v>83</v>
      </c>
      <c r="G52" s="1">
        <v>11</v>
      </c>
      <c r="H52" s="9">
        <f t="shared" si="19"/>
        <v>13.7994919951929</v>
      </c>
      <c r="I52" s="9">
        <f t="shared" si="20"/>
        <v>286.94949199519289</v>
      </c>
      <c r="J52" s="9">
        <f t="shared" si="21"/>
        <v>9.6759364031454839E-2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116.20511581188761</v>
      </c>
      <c r="O52" s="9">
        <f t="shared" si="40"/>
        <v>50.244558726941463</v>
      </c>
      <c r="P52" s="9">
        <f t="shared" si="24"/>
        <v>4.8616315484599397</v>
      </c>
      <c r="Q52" s="12">
        <f t="shared" si="25"/>
        <v>1.1667915716303854</v>
      </c>
      <c r="R52" s="9">
        <f t="shared" si="26"/>
        <v>10.59084</v>
      </c>
      <c r="S52" s="13">
        <f t="shared" si="27"/>
        <v>0.11016987997461819</v>
      </c>
      <c r="T52" s="2">
        <f t="shared" si="28"/>
        <v>0.24</v>
      </c>
      <c r="U52" s="14">
        <f t="shared" si="29"/>
        <v>2.6440771193908363E-2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0.18885077119390836</v>
      </c>
      <c r="AR52" s="9">
        <f t="shared" si="34"/>
        <v>183.86875000000001</v>
      </c>
      <c r="AS52" s="1">
        <f t="shared" si="35"/>
        <v>0.24</v>
      </c>
      <c r="AT52" s="1">
        <f t="shared" si="36"/>
        <v>7802050</v>
      </c>
      <c r="AU52" s="1">
        <f t="shared" si="37"/>
        <v>435633691058.26373</v>
      </c>
    </row>
    <row r="53" spans="1:48" x14ac:dyDescent="0.15">
      <c r="C53" s="7">
        <v>11</v>
      </c>
      <c r="D53" s="7">
        <f t="shared" si="38"/>
        <v>6.8595069234359496</v>
      </c>
      <c r="E53" s="10">
        <f t="shared" si="39"/>
        <v>13.7994919951929</v>
      </c>
      <c r="F53" s="7" t="s">
        <v>85</v>
      </c>
      <c r="G53" s="1">
        <v>12</v>
      </c>
      <c r="H53" s="9">
        <f t="shared" si="19"/>
        <v>6.8595069234359496</v>
      </c>
      <c r="I53" s="9">
        <f t="shared" si="20"/>
        <v>280.00950692343594</v>
      </c>
      <c r="J53" s="9">
        <f t="shared" si="21"/>
        <v>4.1730279043405621E-2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89.511427178481526</v>
      </c>
      <c r="P53" s="9">
        <f t="shared" si="24"/>
        <v>3.735336833731516</v>
      </c>
      <c r="Q53" s="12">
        <f t="shared" si="25"/>
        <v>0.89648084009556384</v>
      </c>
      <c r="R53" s="9">
        <f t="shared" si="26"/>
        <v>10.59084</v>
      </c>
      <c r="S53" s="13">
        <f t="shared" si="27"/>
        <v>8.4646811782215933E-2</v>
      </c>
      <c r="T53" s="2">
        <f t="shared" si="28"/>
        <v>0.24</v>
      </c>
      <c r="U53" s="14">
        <f t="shared" si="29"/>
        <v>2.0315234827731822E-2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0.18272523482773181</v>
      </c>
      <c r="AR53" s="9">
        <f t="shared" si="34"/>
        <v>183.86875000000001</v>
      </c>
      <c r="AS53" s="1">
        <f t="shared" si="35"/>
        <v>0.24</v>
      </c>
      <c r="AT53" s="1">
        <f t="shared" si="36"/>
        <v>7802050</v>
      </c>
      <c r="AU53" s="1">
        <f t="shared" si="37"/>
        <v>421503539510.35632</v>
      </c>
      <c r="AV53" s="1">
        <f>SUM(AU42:AU53)</f>
        <v>7081110782818.8018</v>
      </c>
    </row>
    <row r="54" spans="1:48" x14ac:dyDescent="0.15">
      <c r="C54" s="7">
        <v>12</v>
      </c>
      <c r="D54" s="7">
        <f t="shared" si="38"/>
        <v>3.7767665257967198</v>
      </c>
      <c r="E54" s="10">
        <f t="shared" si="39"/>
        <v>6.8595069234359496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4.6078406951572299</v>
      </c>
      <c r="E58" s="7"/>
      <c r="F58" s="7"/>
      <c r="G58" s="1">
        <v>1</v>
      </c>
      <c r="H58" s="9">
        <f t="shared" ref="H58:H69" si="42">E59</f>
        <v>4.6078406951572299</v>
      </c>
      <c r="I58" s="9">
        <f t="shared" ref="I58:I69" si="43">H58+273.15</f>
        <v>277.7578406951572</v>
      </c>
      <c r="J58" s="9">
        <f t="shared" ref="J58:J69" si="44">EXP(($C$15*(I58-$C$13))/($C$16*I58*$C$13))</f>
        <v>3.147949335387995E-2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3.14060412027209E-3</v>
      </c>
      <c r="Q58" s="12">
        <f t="shared" ref="Q58:Q69" si="48">P58*$B$60</f>
        <v>5.9671478285169713E-4</v>
      </c>
      <c r="R58" s="9">
        <f t="shared" ref="R58:R69" si="49">L58*$B$60</f>
        <v>1.8955666666666669E-2</v>
      </c>
      <c r="S58" s="13">
        <f t="shared" ref="S58:S69" si="50">Q58/R58</f>
        <v>3.147949335387995E-2</v>
      </c>
      <c r="T58" s="2">
        <f t="shared" ref="T58:T69" si="51">$B$59/100</f>
        <v>0.01</v>
      </c>
      <c r="U58" s="14">
        <f t="shared" ref="U58:U69" si="52">S58*T58</f>
        <v>3.1479493353879951E-4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1.55147949335388E-2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439166.66666666669</v>
      </c>
      <c r="AU58" s="1">
        <f t="shared" ref="AU58:AU69" si="59">AT58*10000*AS58*0.67*AR58*AQ58</f>
        <v>86534497.204531461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1.2171457985262499</v>
      </c>
      <c r="E59" s="10">
        <f t="shared" ref="E59:E70" si="61">D58</f>
        <v>4.6078406951572299</v>
      </c>
      <c r="F59" s="7" t="s">
        <v>83</v>
      </c>
      <c r="G59" s="1">
        <v>2</v>
      </c>
      <c r="H59" s="9">
        <f t="shared" si="42"/>
        <v>1.2171457985262499</v>
      </c>
      <c r="I59" s="9">
        <f t="shared" si="43"/>
        <v>274.36714579852622</v>
      </c>
      <c r="J59" s="9">
        <f t="shared" si="44"/>
        <v>2.0411914544223579E-2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0.19639272921306125</v>
      </c>
      <c r="P59" s="9">
        <f t="shared" si="47"/>
        <v>4.0087516058038477E-3</v>
      </c>
      <c r="Q59" s="12">
        <f t="shared" si="48"/>
        <v>7.6166280510273109E-4</v>
      </c>
      <c r="R59" s="9">
        <f t="shared" si="49"/>
        <v>1.8955666666666669E-2</v>
      </c>
      <c r="S59" s="13">
        <f t="shared" si="50"/>
        <v>4.0181272360212301E-2</v>
      </c>
      <c r="T59" s="2">
        <f t="shared" si="51"/>
        <v>0.01</v>
      </c>
      <c r="U59" s="14">
        <f t="shared" si="52"/>
        <v>4.0181272360212303E-4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1.5601812723602122E-2</v>
      </c>
      <c r="AR59" s="9">
        <f t="shared" si="56"/>
        <v>9.9766666666666666</v>
      </c>
      <c r="AS59" s="1">
        <f t="shared" si="57"/>
        <v>0.19</v>
      </c>
      <c r="AT59" s="1">
        <f t="shared" si="58"/>
        <v>439166.66666666669</v>
      </c>
      <c r="AU59" s="1">
        <f t="shared" si="59"/>
        <v>87019843.014336586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4.6449924064264696</v>
      </c>
      <c r="E60" s="10">
        <f t="shared" si="61"/>
        <v>1.2171457985262499</v>
      </c>
      <c r="F60" s="7" t="s">
        <v>83</v>
      </c>
      <c r="G60" s="1">
        <v>3</v>
      </c>
      <c r="H60" s="9">
        <f t="shared" si="42"/>
        <v>4.6449924064264696</v>
      </c>
      <c r="I60" s="9">
        <f t="shared" si="43"/>
        <v>277.79499240642645</v>
      </c>
      <c r="J60" s="9">
        <f t="shared" si="44"/>
        <v>3.1627421223708888E-2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0.29215064427392412</v>
      </c>
      <c r="P60" s="9">
        <f t="shared" si="47"/>
        <v>9.2399714872293329E-3</v>
      </c>
      <c r="Q60" s="12">
        <f t="shared" si="48"/>
        <v>1.7555945825735732E-3</v>
      </c>
      <c r="R60" s="9">
        <f t="shared" si="49"/>
        <v>1.8955666666666669E-2</v>
      </c>
      <c r="S60" s="13">
        <f t="shared" si="50"/>
        <v>9.2615818448673559E-2</v>
      </c>
      <c r="T60" s="2">
        <f t="shared" si="51"/>
        <v>0.01</v>
      </c>
      <c r="U60" s="14">
        <f t="shared" si="52"/>
        <v>9.2615818448673563E-4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1.6126158184486736E-2</v>
      </c>
      <c r="AR60" s="9">
        <f t="shared" si="56"/>
        <v>9.9766666666666666</v>
      </c>
      <c r="AS60" s="1">
        <f t="shared" si="57"/>
        <v>0.19</v>
      </c>
      <c r="AT60" s="1">
        <f t="shared" si="58"/>
        <v>439166.66666666669</v>
      </c>
      <c r="AU60" s="1">
        <f t="shared" si="59"/>
        <v>89944404.441896439</v>
      </c>
    </row>
    <row r="61" spans="1:48" x14ac:dyDescent="0.15">
      <c r="C61" s="7">
        <v>3</v>
      </c>
      <c r="D61" s="7">
        <f t="shared" si="60"/>
        <v>6.2649076986748904</v>
      </c>
      <c r="E61" s="10">
        <f t="shared" si="61"/>
        <v>4.6449924064264696</v>
      </c>
      <c r="F61" s="7" t="s">
        <v>83</v>
      </c>
      <c r="G61" s="1">
        <v>4</v>
      </c>
      <c r="H61" s="9">
        <f t="shared" si="42"/>
        <v>6.2649076986748904</v>
      </c>
      <c r="I61" s="9">
        <f t="shared" si="43"/>
        <v>279.41490769867488</v>
      </c>
      <c r="J61" s="9">
        <f t="shared" si="44"/>
        <v>3.8753821149256268E-2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0.38267733945336146</v>
      </c>
      <c r="P61" s="9">
        <f t="shared" si="47"/>
        <v>1.4830209171048799E-2</v>
      </c>
      <c r="Q61" s="12">
        <f t="shared" si="48"/>
        <v>2.8177397424992718E-3</v>
      </c>
      <c r="R61" s="9">
        <f t="shared" si="49"/>
        <v>1.8955666666666669E-2</v>
      </c>
      <c r="S61" s="13">
        <f t="shared" si="50"/>
        <v>0.14864893923537051</v>
      </c>
      <c r="T61" s="2">
        <f t="shared" si="51"/>
        <v>0.01</v>
      </c>
      <c r="U61" s="14">
        <f t="shared" si="52"/>
        <v>1.4864893923537052E-3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1.6686489392353704E-2</v>
      </c>
      <c r="AR61" s="9">
        <f t="shared" si="56"/>
        <v>9.9766666666666666</v>
      </c>
      <c r="AS61" s="1">
        <f t="shared" si="57"/>
        <v>0.19</v>
      </c>
      <c r="AT61" s="1">
        <f t="shared" si="58"/>
        <v>439166.66666666669</v>
      </c>
      <c r="AU61" s="1">
        <f t="shared" si="59"/>
        <v>93069678.062881127</v>
      </c>
    </row>
    <row r="62" spans="1:48" x14ac:dyDescent="0.15">
      <c r="C62" s="7">
        <v>4</v>
      </c>
      <c r="D62" s="7">
        <f t="shared" si="60"/>
        <v>12.587524482310499</v>
      </c>
      <c r="E62" s="10">
        <f t="shared" si="61"/>
        <v>6.2649076986748904</v>
      </c>
      <c r="F62" s="7" t="s">
        <v>83</v>
      </c>
      <c r="G62" s="1">
        <v>5</v>
      </c>
      <c r="H62" s="9">
        <f t="shared" si="42"/>
        <v>12.587524482310499</v>
      </c>
      <c r="I62" s="9">
        <f t="shared" si="43"/>
        <v>285.7375244823105</v>
      </c>
      <c r="J62" s="9">
        <f t="shared" si="44"/>
        <v>8.3789093773075599E-2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0.349454773768197</v>
      </c>
      <c r="O62" s="9">
        <f t="shared" si="62"/>
        <v>0.11815902318078231</v>
      </c>
      <c r="P62" s="9">
        <f t="shared" si="47"/>
        <v>9.9004374734295818E-3</v>
      </c>
      <c r="Q62" s="12">
        <f t="shared" si="48"/>
        <v>1.8810831199516207E-3</v>
      </c>
      <c r="R62" s="9">
        <f t="shared" si="49"/>
        <v>1.8955666666666669E-2</v>
      </c>
      <c r="S62" s="13">
        <f t="shared" si="50"/>
        <v>9.9235925226490954E-2</v>
      </c>
      <c r="T62" s="2">
        <f t="shared" si="51"/>
        <v>0.01</v>
      </c>
      <c r="U62" s="14">
        <f t="shared" si="52"/>
        <v>9.9235925226490965E-4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1.619235925226491E-2</v>
      </c>
      <c r="AR62" s="9">
        <f t="shared" si="56"/>
        <v>9.9766666666666666</v>
      </c>
      <c r="AS62" s="1">
        <f t="shared" si="57"/>
        <v>0.19</v>
      </c>
      <c r="AT62" s="1">
        <f t="shared" si="58"/>
        <v>439166.66666666669</v>
      </c>
      <c r="AU62" s="1">
        <f t="shared" si="59"/>
        <v>90313644.005753219</v>
      </c>
    </row>
    <row r="63" spans="1:48" x14ac:dyDescent="0.15">
      <c r="C63" s="7">
        <v>5</v>
      </c>
      <c r="D63" s="7">
        <f t="shared" si="60"/>
        <v>16.000987632022099</v>
      </c>
      <c r="E63" s="10">
        <f t="shared" si="61"/>
        <v>12.587524482310499</v>
      </c>
      <c r="F63" s="7" t="s">
        <v>85</v>
      </c>
      <c r="G63" s="1">
        <v>6</v>
      </c>
      <c r="H63" s="9">
        <f t="shared" si="42"/>
        <v>16.000987632022099</v>
      </c>
      <c r="I63" s="9">
        <f t="shared" si="43"/>
        <v>289.15098763202207</v>
      </c>
      <c r="J63" s="9">
        <f t="shared" si="44"/>
        <v>0.12528286882457668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0.20802525237401939</v>
      </c>
      <c r="P63" s="9">
        <f t="shared" si="47"/>
        <v>2.6062000405373729E-2</v>
      </c>
      <c r="Q63" s="12">
        <f t="shared" si="48"/>
        <v>4.9517800770210087E-3</v>
      </c>
      <c r="R63" s="9">
        <f t="shared" si="49"/>
        <v>1.8955666666666669E-2</v>
      </c>
      <c r="S63" s="13">
        <f t="shared" si="50"/>
        <v>0.26122953964624518</v>
      </c>
      <c r="T63" s="2">
        <f t="shared" si="51"/>
        <v>0.01</v>
      </c>
      <c r="U63" s="14">
        <f t="shared" si="52"/>
        <v>2.612295396462452E-3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1.7812295396462452E-2</v>
      </c>
      <c r="AR63" s="9">
        <f t="shared" si="56"/>
        <v>9.9766666666666666</v>
      </c>
      <c r="AS63" s="1">
        <f t="shared" si="57"/>
        <v>0.19</v>
      </c>
      <c r="AT63" s="1">
        <f t="shared" si="58"/>
        <v>439166.66666666669</v>
      </c>
      <c r="AU63" s="1">
        <f t="shared" si="59"/>
        <v>99348913.910516798</v>
      </c>
    </row>
    <row r="64" spans="1:48" x14ac:dyDescent="0.15">
      <c r="C64" s="7">
        <v>6</v>
      </c>
      <c r="D64" s="7">
        <f t="shared" si="60"/>
        <v>21.4060811026072</v>
      </c>
      <c r="E64" s="10">
        <f t="shared" si="61"/>
        <v>16.000987632022099</v>
      </c>
      <c r="F64" s="7" t="s">
        <v>83</v>
      </c>
      <c r="G64" s="1">
        <v>7</v>
      </c>
      <c r="H64" s="9">
        <f t="shared" si="42"/>
        <v>21.4060811026072</v>
      </c>
      <c r="I64" s="9">
        <f t="shared" si="43"/>
        <v>294.55608110260715</v>
      </c>
      <c r="J64" s="9">
        <f t="shared" si="44"/>
        <v>0.23240595825882768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0.28172991863531233</v>
      </c>
      <c r="P64" s="9">
        <f t="shared" si="47"/>
        <v>6.5475711710621318E-2</v>
      </c>
      <c r="Q64" s="12">
        <f t="shared" si="48"/>
        <v>1.2440385225018051E-2</v>
      </c>
      <c r="R64" s="9">
        <f t="shared" si="49"/>
        <v>1.8955666666666669E-2</v>
      </c>
      <c r="S64" s="13">
        <f t="shared" si="50"/>
        <v>0.65628845683883708</v>
      </c>
      <c r="T64" s="2">
        <f t="shared" si="51"/>
        <v>0.01</v>
      </c>
      <c r="U64" s="14">
        <f t="shared" si="52"/>
        <v>6.5628845683883708E-3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3.4662884568388369E-2</v>
      </c>
      <c r="AR64" s="9">
        <f t="shared" si="56"/>
        <v>9.9766666666666666</v>
      </c>
      <c r="AS64" s="1">
        <f t="shared" si="57"/>
        <v>0.19</v>
      </c>
      <c r="AT64" s="1">
        <f t="shared" si="58"/>
        <v>439166.66666666669</v>
      </c>
      <c r="AU64" s="1">
        <f t="shared" si="59"/>
        <v>193333866.19890243</v>
      </c>
    </row>
    <row r="65" spans="1:48" x14ac:dyDescent="0.15">
      <c r="C65" s="7">
        <v>7</v>
      </c>
      <c r="D65" s="7">
        <f t="shared" si="60"/>
        <v>24.027696354111299</v>
      </c>
      <c r="E65" s="10">
        <f t="shared" si="61"/>
        <v>21.4060811026072</v>
      </c>
      <c r="F65" s="7" t="s">
        <v>83</v>
      </c>
      <c r="G65" s="1">
        <v>8</v>
      </c>
      <c r="H65" s="9">
        <f t="shared" si="42"/>
        <v>24.027696354111299</v>
      </c>
      <c r="I65" s="9">
        <f t="shared" si="43"/>
        <v>297.17769635411128</v>
      </c>
      <c r="J65" s="9">
        <f t="shared" si="44"/>
        <v>0.31109377308237629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0.31602087359135766</v>
      </c>
      <c r="P65" s="9">
        <f t="shared" si="47"/>
        <v>9.8312125938324141E-2</v>
      </c>
      <c r="Q65" s="12">
        <f t="shared" si="48"/>
        <v>1.8679303928281588E-2</v>
      </c>
      <c r="R65" s="9">
        <f t="shared" si="49"/>
        <v>1.8955666666666669E-2</v>
      </c>
      <c r="S65" s="13">
        <f t="shared" si="50"/>
        <v>0.98542057405603878</v>
      </c>
      <c r="T65" s="2">
        <f t="shared" si="51"/>
        <v>0.01</v>
      </c>
      <c r="U65" s="14">
        <f t="shared" si="52"/>
        <v>9.8542057405603886E-3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3.7954205740560389E-2</v>
      </c>
      <c r="AR65" s="9">
        <f t="shared" si="56"/>
        <v>9.9766666666666666</v>
      </c>
      <c r="AS65" s="1">
        <f t="shared" si="57"/>
        <v>0.19</v>
      </c>
      <c r="AT65" s="1">
        <f t="shared" si="58"/>
        <v>439166.66666666669</v>
      </c>
      <c r="AU65" s="1">
        <f t="shared" si="59"/>
        <v>211691364.57336348</v>
      </c>
    </row>
    <row r="66" spans="1:48" x14ac:dyDescent="0.15">
      <c r="C66" s="7">
        <v>8</v>
      </c>
      <c r="D66" s="7">
        <f t="shared" si="60"/>
        <v>22.028816608031601</v>
      </c>
      <c r="E66" s="10">
        <f t="shared" si="61"/>
        <v>24.027696354111299</v>
      </c>
      <c r="F66" s="7" t="s">
        <v>83</v>
      </c>
      <c r="G66" s="1">
        <v>9</v>
      </c>
      <c r="H66" s="9">
        <f t="shared" si="42"/>
        <v>22.028816608031601</v>
      </c>
      <c r="I66" s="9">
        <f t="shared" si="43"/>
        <v>295.17881660803158</v>
      </c>
      <c r="J66" s="9">
        <f t="shared" si="44"/>
        <v>0.24919186365071136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0.31747541431970017</v>
      </c>
      <c r="P66" s="9">
        <f t="shared" si="47"/>
        <v>7.9112290157607817E-2</v>
      </c>
      <c r="Q66" s="12">
        <f t="shared" si="48"/>
        <v>1.5031335129945485E-2</v>
      </c>
      <c r="R66" s="9">
        <f t="shared" si="49"/>
        <v>1.8955666666666669E-2</v>
      </c>
      <c r="S66" s="13">
        <f t="shared" si="50"/>
        <v>0.79297317231147146</v>
      </c>
      <c r="T66" s="2">
        <f t="shared" si="51"/>
        <v>0.01</v>
      </c>
      <c r="U66" s="14">
        <f t="shared" si="52"/>
        <v>7.9297317231147146E-3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3.6029731723114716E-2</v>
      </c>
      <c r="AR66" s="9">
        <f t="shared" si="56"/>
        <v>9.9766666666666666</v>
      </c>
      <c r="AS66" s="1">
        <f t="shared" si="57"/>
        <v>0.19</v>
      </c>
      <c r="AT66" s="1">
        <f t="shared" si="58"/>
        <v>439166.66666666669</v>
      </c>
      <c r="AU66" s="1">
        <f t="shared" si="59"/>
        <v>200957520.38165936</v>
      </c>
    </row>
    <row r="67" spans="1:48" x14ac:dyDescent="0.15">
      <c r="C67" s="7">
        <v>9</v>
      </c>
      <c r="D67" s="7">
        <f t="shared" si="60"/>
        <v>19.249803335214398</v>
      </c>
      <c r="E67" s="10">
        <f t="shared" si="61"/>
        <v>22.028816608031601</v>
      </c>
      <c r="F67" s="7" t="s">
        <v>83</v>
      </c>
      <c r="G67" s="1">
        <v>10</v>
      </c>
      <c r="H67" s="9">
        <f t="shared" si="42"/>
        <v>19.249803335214398</v>
      </c>
      <c r="I67" s="9">
        <f t="shared" si="43"/>
        <v>292.39980333521436</v>
      </c>
      <c r="J67" s="9">
        <f t="shared" si="44"/>
        <v>0.18212957582788952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0.33812979082875905</v>
      </c>
      <c r="P67" s="9">
        <f t="shared" si="47"/>
        <v>6.1583435378414896E-2</v>
      </c>
      <c r="Q67" s="12">
        <f t="shared" si="48"/>
        <v>1.170085272189883E-2</v>
      </c>
      <c r="R67" s="9">
        <f t="shared" si="49"/>
        <v>1.8955666666666669E-2</v>
      </c>
      <c r="S67" s="13">
        <f t="shared" si="50"/>
        <v>0.61727466132724573</v>
      </c>
      <c r="T67" s="2">
        <f t="shared" si="51"/>
        <v>0.01</v>
      </c>
      <c r="U67" s="14">
        <f t="shared" si="52"/>
        <v>6.1727466132724578E-3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3.427274661327246E-2</v>
      </c>
      <c r="AR67" s="9">
        <f t="shared" si="56"/>
        <v>9.9766666666666666</v>
      </c>
      <c r="AS67" s="1">
        <f t="shared" si="57"/>
        <v>0.19</v>
      </c>
      <c r="AT67" s="1">
        <f t="shared" si="58"/>
        <v>439166.66666666669</v>
      </c>
      <c r="AU67" s="1">
        <f t="shared" si="59"/>
        <v>191157853.43618274</v>
      </c>
    </row>
    <row r="68" spans="1:48" x14ac:dyDescent="0.15">
      <c r="C68" s="7">
        <v>10</v>
      </c>
      <c r="D68" s="7">
        <f t="shared" si="60"/>
        <v>13.7994919951929</v>
      </c>
      <c r="E68" s="10">
        <f t="shared" si="61"/>
        <v>19.249803335214398</v>
      </c>
      <c r="F68" s="7" t="s">
        <v>83</v>
      </c>
      <c r="G68" s="1">
        <v>11</v>
      </c>
      <c r="H68" s="9">
        <f t="shared" si="42"/>
        <v>13.7994919951929</v>
      </c>
      <c r="I68" s="9">
        <f t="shared" si="43"/>
        <v>286.94949199519289</v>
      </c>
      <c r="J68" s="9">
        <f t="shared" si="44"/>
        <v>9.6759364031454839E-2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0.26271903767782695</v>
      </c>
      <c r="O68" s="9">
        <f t="shared" si="62"/>
        <v>0.11359398443918389</v>
      </c>
      <c r="P68" s="9">
        <f t="shared" si="47"/>
        <v>1.0991281692134411E-2</v>
      </c>
      <c r="Q68" s="12">
        <f t="shared" si="48"/>
        <v>2.0883435215055383E-3</v>
      </c>
      <c r="R68" s="9">
        <f t="shared" si="49"/>
        <v>1.8955666666666669E-2</v>
      </c>
      <c r="S68" s="13">
        <f t="shared" si="50"/>
        <v>0.11016987997461822</v>
      </c>
      <c r="T68" s="2">
        <f t="shared" si="51"/>
        <v>0.01</v>
      </c>
      <c r="U68" s="14">
        <f t="shared" si="52"/>
        <v>1.1016987997461822E-3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1.6301698799746182E-2</v>
      </c>
      <c r="AR68" s="9">
        <f t="shared" si="56"/>
        <v>9.9766666666666666</v>
      </c>
      <c r="AS68" s="1">
        <f t="shared" si="57"/>
        <v>0.19</v>
      </c>
      <c r="AT68" s="1">
        <f t="shared" si="58"/>
        <v>439166.66666666669</v>
      </c>
      <c r="AU68" s="1">
        <f t="shared" si="59"/>
        <v>90923490.465625495</v>
      </c>
    </row>
    <row r="69" spans="1:48" x14ac:dyDescent="0.15">
      <c r="C69" s="7">
        <v>11</v>
      </c>
      <c r="D69" s="7">
        <f t="shared" si="60"/>
        <v>6.8595069234359496</v>
      </c>
      <c r="E69" s="10">
        <f t="shared" si="61"/>
        <v>13.7994919951929</v>
      </c>
      <c r="F69" s="7" t="s">
        <v>85</v>
      </c>
      <c r="G69" s="1">
        <v>12</v>
      </c>
      <c r="H69" s="9">
        <f t="shared" si="42"/>
        <v>6.8595069234359496</v>
      </c>
      <c r="I69" s="9">
        <f t="shared" si="43"/>
        <v>280.00950692343594</v>
      </c>
      <c r="J69" s="9">
        <f t="shared" si="44"/>
        <v>4.1730279043405621E-2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0.20236936941371614</v>
      </c>
      <c r="P69" s="9">
        <f t="shared" si="47"/>
        <v>8.4449302554724087E-3</v>
      </c>
      <c r="Q69" s="12">
        <f t="shared" si="48"/>
        <v>1.6045367485397577E-3</v>
      </c>
      <c r="R69" s="9">
        <f t="shared" si="49"/>
        <v>1.8955666666666669E-2</v>
      </c>
      <c r="S69" s="13">
        <f t="shared" si="50"/>
        <v>8.4646811782215919E-2</v>
      </c>
      <c r="T69" s="2">
        <f t="shared" si="51"/>
        <v>0.01</v>
      </c>
      <c r="U69" s="14">
        <f t="shared" si="52"/>
        <v>8.4646811782215922E-4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1.604646811782216E-2</v>
      </c>
      <c r="AR69" s="9">
        <f t="shared" si="56"/>
        <v>9.9766666666666666</v>
      </c>
      <c r="AS69" s="1">
        <f t="shared" si="57"/>
        <v>0.19</v>
      </c>
      <c r="AT69" s="1">
        <f t="shared" si="58"/>
        <v>439166.66666666669</v>
      </c>
      <c r="AU69" s="1">
        <f t="shared" si="59"/>
        <v>89499929.35340476</v>
      </c>
      <c r="AV69" s="1">
        <f>SUM(AU58:AU69)</f>
        <v>1523795005.0490539</v>
      </c>
    </row>
    <row r="70" spans="1:48" x14ac:dyDescent="0.15">
      <c r="C70" s="7">
        <v>12</v>
      </c>
      <c r="D70" s="7">
        <f t="shared" si="60"/>
        <v>3.7767665257967198</v>
      </c>
      <c r="E70" s="10">
        <f t="shared" si="61"/>
        <v>6.8595069234359496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4.6078406951572299</v>
      </c>
      <c r="E73" s="7"/>
      <c r="F73" s="7"/>
      <c r="G73" s="1">
        <v>1</v>
      </c>
      <c r="H73" s="9">
        <f t="shared" ref="H73:H84" si="63">E74</f>
        <v>4.6078406951572299</v>
      </c>
      <c r="I73" s="9">
        <f t="shared" ref="I73:I84" si="64">H73+273.15</f>
        <v>277.7578406951572</v>
      </c>
      <c r="J73" s="9">
        <f t="shared" ref="J73:J84" si="65">EXP(($C$15*(I73-$C$13))/($C$16*I73*$C$13))</f>
        <v>3.147949335387995E-2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3.5331796353061011E-3</v>
      </c>
      <c r="Q73" s="12">
        <f t="shared" ref="Q73:Q84" si="69">P73*$B$75</f>
        <v>6.3597233435509814E-4</v>
      </c>
      <c r="R73" s="9">
        <f t="shared" ref="R73:R84" si="70">L73*$B$75</f>
        <v>2.0202749999999998E-2</v>
      </c>
      <c r="S73" s="13">
        <f t="shared" ref="S73:S84" si="71">Q73/R73</f>
        <v>3.147949335387995E-2</v>
      </c>
      <c r="T73" s="2">
        <f t="shared" ref="T73:T84" si="72">$B$74/100</f>
        <v>0.01</v>
      </c>
      <c r="U73" s="14">
        <f t="shared" ref="U73:U84" si="73">S73*T73</f>
        <v>3.1479493353879951E-4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1.5114794933538801E-2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218916.66666666666</v>
      </c>
      <c r="AU73" s="1">
        <f t="shared" ref="AU73:AU84" si="80">AT73*10000*AS73*0.67*AR73*AQ73</f>
        <v>44788485.62689589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1.2171457985262499</v>
      </c>
      <c r="E74" s="10">
        <f t="shared" ref="E74:E85" si="82">D73</f>
        <v>4.6078406951572299</v>
      </c>
      <c r="F74" s="7" t="s">
        <v>83</v>
      </c>
      <c r="G74" s="1">
        <v>2</v>
      </c>
      <c r="H74" s="9">
        <f t="shared" si="63"/>
        <v>1.2171457985262499</v>
      </c>
      <c r="I74" s="9">
        <f t="shared" si="64"/>
        <v>274.36714579852622</v>
      </c>
      <c r="J74" s="9">
        <f t="shared" si="65"/>
        <v>2.0411914544223579E-2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0.2209418203646939</v>
      </c>
      <c r="P74" s="9">
        <f t="shared" si="68"/>
        <v>4.5098455565293289E-3</v>
      </c>
      <c r="Q74" s="12">
        <f t="shared" si="69"/>
        <v>8.1177220017527912E-4</v>
      </c>
      <c r="R74" s="9">
        <f t="shared" si="70"/>
        <v>2.0202749999999998E-2</v>
      </c>
      <c r="S74" s="13">
        <f t="shared" si="71"/>
        <v>4.0181272360212308E-2</v>
      </c>
      <c r="T74" s="2">
        <f t="shared" si="72"/>
        <v>0.01</v>
      </c>
      <c r="U74" s="14">
        <f t="shared" si="73"/>
        <v>4.0181272360212308E-4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1.5201812723602123E-2</v>
      </c>
      <c r="AR74" s="9">
        <f t="shared" si="77"/>
        <v>11.223750000000001</v>
      </c>
      <c r="AS74" s="1">
        <f t="shared" si="78"/>
        <v>0.18</v>
      </c>
      <c r="AT74" s="1">
        <f t="shared" si="79"/>
        <v>218916.66666666666</v>
      </c>
      <c r="AU74" s="1">
        <f t="shared" si="80"/>
        <v>45046338.615088753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4.6449924064264696</v>
      </c>
      <c r="E75" s="10">
        <f t="shared" si="82"/>
        <v>1.2171457985262499</v>
      </c>
      <c r="F75" s="7" t="s">
        <v>83</v>
      </c>
      <c r="G75" s="1">
        <v>3</v>
      </c>
      <c r="H75" s="9">
        <f t="shared" si="63"/>
        <v>4.6449924064264696</v>
      </c>
      <c r="I75" s="9">
        <f t="shared" si="64"/>
        <v>277.79499240642645</v>
      </c>
      <c r="J75" s="9">
        <f t="shared" si="65"/>
        <v>3.1627421223708888E-2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0.32866947480816455</v>
      </c>
      <c r="P75" s="9">
        <f t="shared" si="68"/>
        <v>1.0394967923132997E-2</v>
      </c>
      <c r="Q75" s="12">
        <f t="shared" si="69"/>
        <v>1.8710942261639394E-3</v>
      </c>
      <c r="R75" s="9">
        <f t="shared" si="70"/>
        <v>2.0202749999999998E-2</v>
      </c>
      <c r="S75" s="13">
        <f t="shared" si="71"/>
        <v>9.2615818448673545E-2</v>
      </c>
      <c r="T75" s="2">
        <f t="shared" si="72"/>
        <v>0.01</v>
      </c>
      <c r="U75" s="14">
        <f t="shared" si="73"/>
        <v>9.2615818448673552E-4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1.5726158184486735E-2</v>
      </c>
      <c r="AR75" s="9">
        <f t="shared" si="77"/>
        <v>11.223750000000001</v>
      </c>
      <c r="AS75" s="1">
        <f t="shared" si="78"/>
        <v>0.18</v>
      </c>
      <c r="AT75" s="1">
        <f t="shared" si="79"/>
        <v>218916.66666666666</v>
      </c>
      <c r="AU75" s="1">
        <f t="shared" si="80"/>
        <v>46600090.369024076</v>
      </c>
    </row>
    <row r="76" spans="1:48" x14ac:dyDescent="0.15">
      <c r="C76" s="7">
        <v>3</v>
      </c>
      <c r="D76" s="7">
        <f t="shared" si="81"/>
        <v>6.2649076986748904</v>
      </c>
      <c r="E76" s="10">
        <f t="shared" si="82"/>
        <v>4.6449924064264696</v>
      </c>
      <c r="F76" s="7" t="s">
        <v>83</v>
      </c>
      <c r="G76" s="1">
        <v>4</v>
      </c>
      <c r="H76" s="9">
        <f t="shared" si="63"/>
        <v>6.2649076986748904</v>
      </c>
      <c r="I76" s="9">
        <f t="shared" si="64"/>
        <v>279.41490769867488</v>
      </c>
      <c r="J76" s="9">
        <f t="shared" si="65"/>
        <v>3.8753821149256268E-2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0.43051200688503155</v>
      </c>
      <c r="P76" s="9">
        <f t="shared" si="68"/>
        <v>1.6683985317429897E-2</v>
      </c>
      <c r="Q76" s="12">
        <f t="shared" si="69"/>
        <v>3.0031173571373813E-3</v>
      </c>
      <c r="R76" s="9">
        <f t="shared" si="70"/>
        <v>2.0202749999999998E-2</v>
      </c>
      <c r="S76" s="13">
        <f t="shared" si="71"/>
        <v>0.14864893923537051</v>
      </c>
      <c r="T76" s="2">
        <f t="shared" si="72"/>
        <v>0.01</v>
      </c>
      <c r="U76" s="14">
        <f t="shared" si="73"/>
        <v>1.4864893923537052E-3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1.6286489392353706E-2</v>
      </c>
      <c r="AR76" s="9">
        <f t="shared" si="77"/>
        <v>11.223750000000001</v>
      </c>
      <c r="AS76" s="1">
        <f t="shared" si="78"/>
        <v>0.18</v>
      </c>
      <c r="AT76" s="1">
        <f t="shared" si="79"/>
        <v>218916.66666666666</v>
      </c>
      <c r="AU76" s="1">
        <f t="shared" si="80"/>
        <v>48260475.862853281</v>
      </c>
    </row>
    <row r="77" spans="1:48" x14ac:dyDescent="0.15">
      <c r="C77" s="7">
        <v>4</v>
      </c>
      <c r="D77" s="7">
        <f t="shared" si="81"/>
        <v>12.587524482310499</v>
      </c>
      <c r="E77" s="10">
        <f t="shared" si="82"/>
        <v>6.2649076986748904</v>
      </c>
      <c r="F77" s="7" t="s">
        <v>83</v>
      </c>
      <c r="G77" s="1">
        <v>5</v>
      </c>
      <c r="H77" s="9">
        <f t="shared" si="63"/>
        <v>12.587524482310499</v>
      </c>
      <c r="I77" s="9">
        <f t="shared" si="64"/>
        <v>285.7375244823105</v>
      </c>
      <c r="J77" s="9">
        <f t="shared" si="65"/>
        <v>8.3789093773075599E-2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0.3931366204892216</v>
      </c>
      <c r="O77" s="9">
        <f t="shared" si="83"/>
        <v>0.13292890107838007</v>
      </c>
      <c r="P77" s="9">
        <f t="shared" si="68"/>
        <v>1.1137992157608278E-2</v>
      </c>
      <c r="Q77" s="12">
        <f t="shared" si="69"/>
        <v>2.00483858836949E-3</v>
      </c>
      <c r="R77" s="9">
        <f t="shared" si="70"/>
        <v>2.0202749999999998E-2</v>
      </c>
      <c r="S77" s="13">
        <f t="shared" si="71"/>
        <v>9.9235925226490954E-2</v>
      </c>
      <c r="T77" s="2">
        <f t="shared" si="72"/>
        <v>0.01</v>
      </c>
      <c r="U77" s="14">
        <f t="shared" si="73"/>
        <v>9.9235925226490965E-4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1.5792359252264909E-2</v>
      </c>
      <c r="AR77" s="9">
        <f t="shared" si="77"/>
        <v>11.223750000000001</v>
      </c>
      <c r="AS77" s="1">
        <f t="shared" si="78"/>
        <v>0.18</v>
      </c>
      <c r="AT77" s="1">
        <f t="shared" si="79"/>
        <v>218916.66666666666</v>
      </c>
      <c r="AU77" s="1">
        <f t="shared" si="80"/>
        <v>46796258.797752716</v>
      </c>
    </row>
    <row r="78" spans="1:48" x14ac:dyDescent="0.15">
      <c r="C78" s="7">
        <v>5</v>
      </c>
      <c r="D78" s="7">
        <f t="shared" si="81"/>
        <v>16.000987632022099</v>
      </c>
      <c r="E78" s="10">
        <f t="shared" si="82"/>
        <v>12.587524482310499</v>
      </c>
      <c r="F78" s="7" t="s">
        <v>85</v>
      </c>
      <c r="G78" s="1">
        <v>6</v>
      </c>
      <c r="H78" s="9">
        <f t="shared" si="63"/>
        <v>16.000987632022099</v>
      </c>
      <c r="I78" s="9">
        <f t="shared" si="64"/>
        <v>289.15098763202207</v>
      </c>
      <c r="J78" s="9">
        <f t="shared" si="65"/>
        <v>0.12528286882457668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0.23402840892077179</v>
      </c>
      <c r="P78" s="9">
        <f t="shared" si="68"/>
        <v>2.9319750456045443E-2</v>
      </c>
      <c r="Q78" s="12">
        <f t="shared" si="69"/>
        <v>5.2775550820881797E-3</v>
      </c>
      <c r="R78" s="9">
        <f t="shared" si="70"/>
        <v>2.0202749999999998E-2</v>
      </c>
      <c r="S78" s="13">
        <f t="shared" si="71"/>
        <v>0.26122953964624518</v>
      </c>
      <c r="T78" s="2">
        <f t="shared" si="72"/>
        <v>0.01</v>
      </c>
      <c r="U78" s="14">
        <f t="shared" si="73"/>
        <v>2.612295396462452E-3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1.7412295396462454E-2</v>
      </c>
      <c r="AR78" s="9">
        <f t="shared" si="77"/>
        <v>11.223750000000001</v>
      </c>
      <c r="AS78" s="1">
        <f t="shared" si="78"/>
        <v>0.18</v>
      </c>
      <c r="AT78" s="1">
        <f t="shared" si="79"/>
        <v>218916.66666666666</v>
      </c>
      <c r="AU78" s="1">
        <f t="shared" si="80"/>
        <v>51596488.442277163</v>
      </c>
    </row>
    <row r="79" spans="1:48" x14ac:dyDescent="0.15">
      <c r="C79" s="7">
        <v>6</v>
      </c>
      <c r="D79" s="7">
        <f t="shared" si="81"/>
        <v>21.4060811026072</v>
      </c>
      <c r="E79" s="10">
        <f t="shared" si="82"/>
        <v>16.000987632022099</v>
      </c>
      <c r="F79" s="7" t="s">
        <v>83</v>
      </c>
      <c r="G79" s="1">
        <v>7</v>
      </c>
      <c r="H79" s="9">
        <f t="shared" si="63"/>
        <v>21.4060811026072</v>
      </c>
      <c r="I79" s="9">
        <f t="shared" si="64"/>
        <v>294.55608110260715</v>
      </c>
      <c r="J79" s="9">
        <f t="shared" si="65"/>
        <v>0.23240595825882768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0.31694615846472635</v>
      </c>
      <c r="P79" s="9">
        <f t="shared" si="68"/>
        <v>7.3660175674448977E-2</v>
      </c>
      <c r="Q79" s="12">
        <f t="shared" si="69"/>
        <v>1.3258831621400815E-2</v>
      </c>
      <c r="R79" s="9">
        <f t="shared" si="70"/>
        <v>2.0202749999999998E-2</v>
      </c>
      <c r="S79" s="13">
        <f t="shared" si="71"/>
        <v>0.65628845683883708</v>
      </c>
      <c r="T79" s="2">
        <f t="shared" si="72"/>
        <v>0.01</v>
      </c>
      <c r="U79" s="14">
        <f t="shared" si="73"/>
        <v>6.5628845683883708E-3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3.3662884568388368E-2</v>
      </c>
      <c r="AR79" s="9">
        <f t="shared" si="77"/>
        <v>11.223750000000001</v>
      </c>
      <c r="AS79" s="1">
        <f t="shared" si="78"/>
        <v>0.18</v>
      </c>
      <c r="AT79" s="1">
        <f t="shared" si="79"/>
        <v>218916.66666666666</v>
      </c>
      <c r="AU79" s="1">
        <f t="shared" si="80"/>
        <v>99750583.999363631</v>
      </c>
    </row>
    <row r="80" spans="1:48" x14ac:dyDescent="0.15">
      <c r="C80" s="7">
        <v>7</v>
      </c>
      <c r="D80" s="7">
        <f t="shared" si="81"/>
        <v>24.027696354111299</v>
      </c>
      <c r="E80" s="10">
        <f t="shared" si="82"/>
        <v>21.4060811026072</v>
      </c>
      <c r="F80" s="7" t="s">
        <v>83</v>
      </c>
      <c r="G80" s="1">
        <v>8</v>
      </c>
      <c r="H80" s="9">
        <f t="shared" si="63"/>
        <v>24.027696354111299</v>
      </c>
      <c r="I80" s="9">
        <f t="shared" si="64"/>
        <v>297.17769635411128</v>
      </c>
      <c r="J80" s="9">
        <f t="shared" si="65"/>
        <v>0.31109377308237629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0.35552348279027735</v>
      </c>
      <c r="P80" s="9">
        <f t="shared" si="68"/>
        <v>0.11060114168061465</v>
      </c>
      <c r="Q80" s="12">
        <f t="shared" si="69"/>
        <v>1.9908205502510636E-2</v>
      </c>
      <c r="R80" s="9">
        <f t="shared" si="70"/>
        <v>2.0202749999999998E-2</v>
      </c>
      <c r="S80" s="13">
        <f t="shared" si="71"/>
        <v>0.98542057405603878</v>
      </c>
      <c r="T80" s="2">
        <f t="shared" si="72"/>
        <v>0.01</v>
      </c>
      <c r="U80" s="14">
        <f t="shared" si="73"/>
        <v>9.8542057405603886E-3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3.6954205740560388E-2</v>
      </c>
      <c r="AR80" s="9">
        <f t="shared" si="77"/>
        <v>11.223750000000001</v>
      </c>
      <c r="AS80" s="1">
        <f t="shared" si="78"/>
        <v>0.18</v>
      </c>
      <c r="AT80" s="1">
        <f t="shared" si="79"/>
        <v>218916.66666666666</v>
      </c>
      <c r="AU80" s="1">
        <f t="shared" si="80"/>
        <v>109503497.72803245</v>
      </c>
    </row>
    <row r="81" spans="1:48" x14ac:dyDescent="0.15">
      <c r="C81" s="7">
        <v>8</v>
      </c>
      <c r="D81" s="7">
        <f t="shared" si="81"/>
        <v>22.028816608031601</v>
      </c>
      <c r="E81" s="10">
        <f t="shared" si="82"/>
        <v>24.027696354111299</v>
      </c>
      <c r="F81" s="7" t="s">
        <v>83</v>
      </c>
      <c r="G81" s="1">
        <v>9</v>
      </c>
      <c r="H81" s="9">
        <f t="shared" si="63"/>
        <v>22.028816608031601</v>
      </c>
      <c r="I81" s="9">
        <f t="shared" si="64"/>
        <v>295.17881660803158</v>
      </c>
      <c r="J81" s="9">
        <f t="shared" si="65"/>
        <v>0.24919186365071136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0.3571598411096627</v>
      </c>
      <c r="P81" s="9">
        <f t="shared" si="68"/>
        <v>8.9001326427308805E-2</v>
      </c>
      <c r="Q81" s="12">
        <f t="shared" si="69"/>
        <v>1.6020238756915585E-2</v>
      </c>
      <c r="R81" s="9">
        <f t="shared" si="70"/>
        <v>2.0202749999999998E-2</v>
      </c>
      <c r="S81" s="13">
        <f t="shared" si="71"/>
        <v>0.7929731723114718</v>
      </c>
      <c r="T81" s="2">
        <f t="shared" si="72"/>
        <v>0.01</v>
      </c>
      <c r="U81" s="14">
        <f t="shared" si="73"/>
        <v>7.929731723114718E-3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3.5029731723114715E-2</v>
      </c>
      <c r="AR81" s="9">
        <f t="shared" si="77"/>
        <v>11.223750000000001</v>
      </c>
      <c r="AS81" s="1">
        <f t="shared" si="78"/>
        <v>0.18</v>
      </c>
      <c r="AT81" s="1">
        <f t="shared" si="79"/>
        <v>218916.66666666666</v>
      </c>
      <c r="AU81" s="1">
        <f t="shared" si="80"/>
        <v>103800854.90365379</v>
      </c>
    </row>
    <row r="82" spans="1:48" x14ac:dyDescent="0.15">
      <c r="C82" s="7">
        <v>9</v>
      </c>
      <c r="D82" s="7">
        <f t="shared" si="81"/>
        <v>19.249803335214398</v>
      </c>
      <c r="E82" s="10">
        <f t="shared" si="82"/>
        <v>22.028816608031601</v>
      </c>
      <c r="F82" s="7" t="s">
        <v>83</v>
      </c>
      <c r="G82" s="1">
        <v>10</v>
      </c>
      <c r="H82" s="9">
        <f t="shared" si="63"/>
        <v>19.249803335214398</v>
      </c>
      <c r="I82" s="9">
        <f t="shared" si="64"/>
        <v>292.39980333521436</v>
      </c>
      <c r="J82" s="9">
        <f t="shared" si="65"/>
        <v>0.18212957582788952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0.3803960146823539</v>
      </c>
      <c r="P82" s="9">
        <f t="shared" si="68"/>
        <v>6.9281364800716755E-2</v>
      </c>
      <c r="Q82" s="12">
        <f t="shared" si="69"/>
        <v>1.2470645664129015E-2</v>
      </c>
      <c r="R82" s="9">
        <f t="shared" si="70"/>
        <v>2.0202749999999998E-2</v>
      </c>
      <c r="S82" s="13">
        <f t="shared" si="71"/>
        <v>0.61727466132724584</v>
      </c>
      <c r="T82" s="2">
        <f t="shared" si="72"/>
        <v>0.01</v>
      </c>
      <c r="U82" s="14">
        <f t="shared" si="73"/>
        <v>6.1727466132724586E-3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3.3272746613272459E-2</v>
      </c>
      <c r="AR82" s="9">
        <f t="shared" si="77"/>
        <v>11.223750000000001</v>
      </c>
      <c r="AS82" s="1">
        <f t="shared" si="78"/>
        <v>0.18</v>
      </c>
      <c r="AT82" s="1">
        <f t="shared" si="79"/>
        <v>218916.66666666666</v>
      </c>
      <c r="AU82" s="1">
        <f t="shared" si="80"/>
        <v>98594518.814751536</v>
      </c>
    </row>
    <row r="83" spans="1:48" x14ac:dyDescent="0.15">
      <c r="C83" s="7">
        <v>10</v>
      </c>
      <c r="D83" s="7">
        <f t="shared" si="81"/>
        <v>13.7994919951929</v>
      </c>
      <c r="E83" s="10">
        <f t="shared" si="82"/>
        <v>19.249803335214398</v>
      </c>
      <c r="F83" s="7" t="s">
        <v>83</v>
      </c>
      <c r="G83" s="1">
        <v>11</v>
      </c>
      <c r="H83" s="9">
        <f t="shared" si="63"/>
        <v>13.7994919951929</v>
      </c>
      <c r="I83" s="9">
        <f t="shared" si="64"/>
        <v>286.94949199519289</v>
      </c>
      <c r="J83" s="9">
        <f t="shared" si="65"/>
        <v>9.6759364031454839E-2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0.2955589173875553</v>
      </c>
      <c r="O83" s="9">
        <f t="shared" si="83"/>
        <v>0.12779323249408187</v>
      </c>
      <c r="P83" s="9">
        <f t="shared" si="68"/>
        <v>1.236519190365121E-2</v>
      </c>
      <c r="Q83" s="12">
        <f t="shared" si="69"/>
        <v>2.2257345426572178E-3</v>
      </c>
      <c r="R83" s="9">
        <f t="shared" si="70"/>
        <v>2.0202749999999998E-2</v>
      </c>
      <c r="S83" s="13">
        <f t="shared" si="71"/>
        <v>0.1101698799746182</v>
      </c>
      <c r="T83" s="2">
        <f t="shared" si="72"/>
        <v>0.01</v>
      </c>
      <c r="U83" s="14">
        <f t="shared" si="73"/>
        <v>1.1016987997461822E-3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1.5901698799746181E-2</v>
      </c>
      <c r="AR83" s="9">
        <f t="shared" si="77"/>
        <v>11.223750000000001</v>
      </c>
      <c r="AS83" s="1">
        <f t="shared" si="78"/>
        <v>0.18</v>
      </c>
      <c r="AT83" s="1">
        <f t="shared" si="79"/>
        <v>218916.66666666666</v>
      </c>
      <c r="AU83" s="1">
        <f t="shared" si="80"/>
        <v>47120256.097904615</v>
      </c>
    </row>
    <row r="84" spans="1:48" x14ac:dyDescent="0.15">
      <c r="C84" s="7">
        <v>11</v>
      </c>
      <c r="D84" s="7">
        <f t="shared" si="81"/>
        <v>6.8595069234359496</v>
      </c>
      <c r="E84" s="10">
        <f t="shared" si="82"/>
        <v>13.7994919951929</v>
      </c>
      <c r="F84" s="7" t="s">
        <v>85</v>
      </c>
      <c r="G84" s="1">
        <v>12</v>
      </c>
      <c r="H84" s="9">
        <f t="shared" si="63"/>
        <v>6.8595069234359496</v>
      </c>
      <c r="I84" s="9">
        <f t="shared" si="64"/>
        <v>280.00950692343594</v>
      </c>
      <c r="J84" s="9">
        <f t="shared" si="65"/>
        <v>4.1730279043405621E-2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0.22766554059043065</v>
      </c>
      <c r="P84" s="9">
        <f t="shared" si="68"/>
        <v>9.5005465374064599E-3</v>
      </c>
      <c r="Q84" s="12">
        <f t="shared" si="69"/>
        <v>1.7100983767331626E-3</v>
      </c>
      <c r="R84" s="9">
        <f t="shared" si="70"/>
        <v>2.0202749999999998E-2</v>
      </c>
      <c r="S84" s="13">
        <f t="shared" si="71"/>
        <v>8.4646811782215919E-2</v>
      </c>
      <c r="T84" s="2">
        <f t="shared" si="72"/>
        <v>0.01</v>
      </c>
      <c r="U84" s="14">
        <f t="shared" si="73"/>
        <v>8.4646811782215922E-4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1.5646468117822158E-2</v>
      </c>
      <c r="AR84" s="9">
        <f t="shared" si="77"/>
        <v>11.223750000000001</v>
      </c>
      <c r="AS84" s="1">
        <f t="shared" si="78"/>
        <v>0.18</v>
      </c>
      <c r="AT84" s="1">
        <f t="shared" si="79"/>
        <v>218916.66666666666</v>
      </c>
      <c r="AU84" s="1">
        <f t="shared" si="80"/>
        <v>46363951.048503555</v>
      </c>
      <c r="AV84" s="1">
        <f>SUM(AU73:AU84)</f>
        <v>788221800.30610132</v>
      </c>
    </row>
    <row r="85" spans="1:48" x14ac:dyDescent="0.15">
      <c r="C85" s="7">
        <v>12</v>
      </c>
      <c r="D85" s="7">
        <f t="shared" si="81"/>
        <v>3.7767665257967198</v>
      </c>
      <c r="E85" s="10">
        <f t="shared" si="82"/>
        <v>6.8595069234359496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4.6078406951572299</v>
      </c>
      <c r="E89" s="7"/>
      <c r="F89" s="7"/>
      <c r="G89" s="1">
        <v>1</v>
      </c>
      <c r="H89" s="9">
        <f t="shared" ref="H89:H100" si="84">E90</f>
        <v>4.6078406951572299</v>
      </c>
      <c r="I89" s="9">
        <f t="shared" ref="I89:I100" si="85">H89+273.15</f>
        <v>277.7578406951572</v>
      </c>
      <c r="J89" s="9">
        <f t="shared" ref="J89:J100" si="86">EXP(($C$15*(I89-$C$13))/($C$16*I89*$C$13))</f>
        <v>3.147949335387995E-2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7.5423331450595363E-2</v>
      </c>
      <c r="Q89" s="12">
        <f t="shared" ref="Q89:Q100" si="90">P89*$B$91</f>
        <v>3.6203199096285769E-2</v>
      </c>
      <c r="R89" s="9">
        <f t="shared" ref="R89:R100" si="91">L89*$B$91</f>
        <v>1.1500565999999999</v>
      </c>
      <c r="S89" s="13">
        <f t="shared" ref="S89:S100" si="92">Q89/R89</f>
        <v>3.147949335387995E-2</v>
      </c>
      <c r="T89" s="2">
        <f t="shared" ref="T89:T100" si="93">$B$90/100</f>
        <v>0.31</v>
      </c>
      <c r="U89" s="14">
        <f t="shared" ref="U89:U100" si="94">S89*T89</f>
        <v>9.758642939702784E-3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7.7830679569408437E-2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6095408.333333333</v>
      </c>
      <c r="AN89" s="1">
        <f t="shared" ref="AN89:AN100" si="99">AM89*10000*AK89*AJ89</f>
        <v>36666538330.306877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1.2171457985262499</v>
      </c>
      <c r="E90" s="10">
        <f t="shared" ref="E90:E101" si="101">D89</f>
        <v>4.6078406951572299</v>
      </c>
      <c r="F90" s="7" t="s">
        <v>83</v>
      </c>
      <c r="G90" s="1">
        <v>2</v>
      </c>
      <c r="H90" s="9">
        <f t="shared" si="84"/>
        <v>1.2171457985262499</v>
      </c>
      <c r="I90" s="9">
        <f t="shared" si="85"/>
        <v>274.36714579852622</v>
      </c>
      <c r="J90" s="9">
        <f t="shared" si="86"/>
        <v>2.0411914544223579E-2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4.7164791685494043</v>
      </c>
      <c r="P90" s="9">
        <f t="shared" si="89"/>
        <v>9.6272369738041125E-2</v>
      </c>
      <c r="Q90" s="12">
        <f t="shared" si="90"/>
        <v>4.6210737474259737E-2</v>
      </c>
      <c r="R90" s="9">
        <f t="shared" si="91"/>
        <v>1.1500565999999999</v>
      </c>
      <c r="S90" s="13">
        <f t="shared" si="92"/>
        <v>4.0181272360212308E-2</v>
      </c>
      <c r="T90" s="2">
        <f t="shared" si="93"/>
        <v>0.31</v>
      </c>
      <c r="U90" s="14">
        <f t="shared" si="94"/>
        <v>1.2456194431665816E-2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7.8698212129223746E-2</v>
      </c>
      <c r="AK90" s="9">
        <f t="shared" si="96"/>
        <v>7.7288749999999995</v>
      </c>
      <c r="AL90" s="1">
        <f t="shared" si="97"/>
        <v>0.48</v>
      </c>
      <c r="AM90" s="17">
        <f t="shared" si="98"/>
        <v>6095408.333333333</v>
      </c>
      <c r="AN90" s="1">
        <f t="shared" si="99"/>
        <v>37075238550.236092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4.6449924064264696</v>
      </c>
      <c r="E91" s="10">
        <f t="shared" si="101"/>
        <v>1.2171457985262499</v>
      </c>
      <c r="F91" s="7" t="s">
        <v>83</v>
      </c>
      <c r="G91" s="1">
        <v>3</v>
      </c>
      <c r="H91" s="9">
        <f t="shared" si="84"/>
        <v>4.6449924064264696</v>
      </c>
      <c r="I91" s="9">
        <f t="shared" si="85"/>
        <v>277.79499240642645</v>
      </c>
      <c r="J91" s="9">
        <f t="shared" si="86"/>
        <v>3.1627421223708888E-2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7.0161580488113637</v>
      </c>
      <c r="P91" s="9">
        <f t="shared" si="89"/>
        <v>0.22190298598187247</v>
      </c>
      <c r="Q91" s="12">
        <f t="shared" si="90"/>
        <v>0.10651343327129878</v>
      </c>
      <c r="R91" s="9">
        <f t="shared" si="91"/>
        <v>1.1500565999999999</v>
      </c>
      <c r="S91" s="13">
        <f t="shared" si="92"/>
        <v>9.2615818448673559E-2</v>
      </c>
      <c r="T91" s="2">
        <f t="shared" si="93"/>
        <v>0.31</v>
      </c>
      <c r="U91" s="14">
        <f t="shared" si="94"/>
        <v>2.8710903719088802E-2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8.3925726636058975E-2</v>
      </c>
      <c r="AK91" s="9">
        <f t="shared" si="96"/>
        <v>7.7288749999999995</v>
      </c>
      <c r="AL91" s="1">
        <f t="shared" si="97"/>
        <v>0.48</v>
      </c>
      <c r="AM91" s="17">
        <f t="shared" si="98"/>
        <v>6095408.333333333</v>
      </c>
      <c r="AN91" s="1">
        <f t="shared" si="99"/>
        <v>39537954565.27713</v>
      </c>
    </row>
    <row r="92" spans="1:48" x14ac:dyDescent="0.15">
      <c r="C92" s="7">
        <v>3</v>
      </c>
      <c r="D92" s="7">
        <f t="shared" si="100"/>
        <v>6.2649076986748904</v>
      </c>
      <c r="E92" s="10">
        <f t="shared" si="101"/>
        <v>4.6449924064264696</v>
      </c>
      <c r="F92" s="7" t="s">
        <v>83</v>
      </c>
      <c r="G92" s="1">
        <v>4</v>
      </c>
      <c r="H92" s="9">
        <f t="shared" si="84"/>
        <v>6.2649076986748904</v>
      </c>
      <c r="I92" s="9">
        <f t="shared" si="85"/>
        <v>279.41490769867488</v>
      </c>
      <c r="J92" s="9">
        <f t="shared" si="86"/>
        <v>3.8753821149256268E-2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9.190206312829492</v>
      </c>
      <c r="P92" s="9">
        <f t="shared" si="89"/>
        <v>0.35615561177216004</v>
      </c>
      <c r="Q92" s="12">
        <f t="shared" si="90"/>
        <v>0.17095469365063681</v>
      </c>
      <c r="R92" s="9">
        <f t="shared" si="91"/>
        <v>1.1500565999999999</v>
      </c>
      <c r="S92" s="13">
        <f t="shared" si="92"/>
        <v>0.14864893923537054</v>
      </c>
      <c r="T92" s="2">
        <f t="shared" si="93"/>
        <v>0.31</v>
      </c>
      <c r="U92" s="14">
        <f t="shared" si="94"/>
        <v>4.6081171162964868E-2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8.9512004646009516E-2</v>
      </c>
      <c r="AK92" s="9">
        <f t="shared" si="96"/>
        <v>7.7288749999999995</v>
      </c>
      <c r="AL92" s="1">
        <f t="shared" si="97"/>
        <v>0.48</v>
      </c>
      <c r="AM92" s="17">
        <f t="shared" si="98"/>
        <v>6095408.333333333</v>
      </c>
      <c r="AN92" s="1">
        <f t="shared" si="99"/>
        <v>42169686395.306152</v>
      </c>
    </row>
    <row r="93" spans="1:48" x14ac:dyDescent="0.15">
      <c r="C93" s="7">
        <v>4</v>
      </c>
      <c r="D93" s="7">
        <f t="shared" si="100"/>
        <v>12.587524482310499</v>
      </c>
      <c r="E93" s="10">
        <f t="shared" si="101"/>
        <v>6.2649076986748904</v>
      </c>
      <c r="F93" s="7" t="s">
        <v>83</v>
      </c>
      <c r="G93" s="1">
        <v>5</v>
      </c>
      <c r="H93" s="9">
        <f t="shared" si="84"/>
        <v>12.587524482310499</v>
      </c>
      <c r="I93" s="9">
        <f t="shared" si="85"/>
        <v>285.7375244823105</v>
      </c>
      <c r="J93" s="9">
        <f t="shared" si="86"/>
        <v>8.3789093773075599E-2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8.3923481660044654</v>
      </c>
      <c r="O93" s="9">
        <f t="shared" si="102"/>
        <v>2.8376537850528667</v>
      </c>
      <c r="P93" s="9">
        <f t="shared" si="89"/>
        <v>0.23776443909131756</v>
      </c>
      <c r="Q93" s="12">
        <f t="shared" si="90"/>
        <v>0.11412693076383243</v>
      </c>
      <c r="R93" s="9">
        <f t="shared" si="91"/>
        <v>1.1500565999999999</v>
      </c>
      <c r="S93" s="13">
        <f t="shared" si="92"/>
        <v>9.9235925226490981E-2</v>
      </c>
      <c r="T93" s="2">
        <f t="shared" si="93"/>
        <v>0.31</v>
      </c>
      <c r="U93" s="14">
        <f t="shared" si="94"/>
        <v>3.0763136820212204E-2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8.4585724801380269E-2</v>
      </c>
      <c r="AK93" s="9">
        <f t="shared" si="96"/>
        <v>7.7288749999999995</v>
      </c>
      <c r="AL93" s="1">
        <f t="shared" si="97"/>
        <v>0.48</v>
      </c>
      <c r="AM93" s="17">
        <f t="shared" si="98"/>
        <v>6095408.333333333</v>
      </c>
      <c r="AN93" s="1">
        <f t="shared" si="99"/>
        <v>39848883984.891205</v>
      </c>
    </row>
    <row r="94" spans="1:48" x14ac:dyDescent="0.15">
      <c r="C94" s="7">
        <v>5</v>
      </c>
      <c r="D94" s="7">
        <f t="shared" si="100"/>
        <v>16.000987632022099</v>
      </c>
      <c r="E94" s="10">
        <f t="shared" si="101"/>
        <v>12.587524482310499</v>
      </c>
      <c r="F94" s="7" t="s">
        <v>85</v>
      </c>
      <c r="G94" s="1">
        <v>6</v>
      </c>
      <c r="H94" s="9">
        <f t="shared" si="84"/>
        <v>16.000987632022099</v>
      </c>
      <c r="I94" s="9">
        <f t="shared" si="85"/>
        <v>289.15098763202207</v>
      </c>
      <c r="J94" s="9">
        <f t="shared" si="86"/>
        <v>0.12528286882457668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4.9958405959615488</v>
      </c>
      <c r="P94" s="9">
        <f t="shared" si="89"/>
        <v>0.62589324205234564</v>
      </c>
      <c r="Q94" s="12">
        <f t="shared" si="90"/>
        <v>0.30042875618512588</v>
      </c>
      <c r="R94" s="9">
        <f t="shared" si="91"/>
        <v>1.1500565999999999</v>
      </c>
      <c r="S94" s="13">
        <f t="shared" si="92"/>
        <v>0.26122953964624518</v>
      </c>
      <c r="T94" s="2">
        <f t="shared" si="93"/>
        <v>0.31</v>
      </c>
      <c r="U94" s="14">
        <f t="shared" si="94"/>
        <v>8.0981157290336003E-2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0.11195599018457206</v>
      </c>
      <c r="AK94" s="9">
        <f t="shared" si="96"/>
        <v>7.7288749999999995</v>
      </c>
      <c r="AL94" s="1">
        <f t="shared" si="97"/>
        <v>0.48</v>
      </c>
      <c r="AM94" s="17">
        <f t="shared" si="98"/>
        <v>6095408.333333333</v>
      </c>
      <c r="AN94" s="1">
        <f t="shared" si="99"/>
        <v>52743193662.458641</v>
      </c>
    </row>
    <row r="95" spans="1:48" x14ac:dyDescent="0.15">
      <c r="C95" s="7">
        <v>6</v>
      </c>
      <c r="D95" s="7">
        <f t="shared" si="100"/>
        <v>21.4060811026072</v>
      </c>
      <c r="E95" s="10">
        <f t="shared" si="101"/>
        <v>16.000987632022099</v>
      </c>
      <c r="F95" s="7" t="s">
        <v>83</v>
      </c>
      <c r="G95" s="1">
        <v>7</v>
      </c>
      <c r="H95" s="9">
        <f t="shared" si="84"/>
        <v>21.4060811026072</v>
      </c>
      <c r="I95" s="9">
        <f t="shared" si="85"/>
        <v>294.55608110260715</v>
      </c>
      <c r="J95" s="9">
        <f t="shared" si="86"/>
        <v>0.23240595825882768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6.7658986039092035</v>
      </c>
      <c r="P95" s="9">
        <f t="shared" si="89"/>
        <v>1.5724351485235828</v>
      </c>
      <c r="Q95" s="12">
        <f t="shared" si="90"/>
        <v>0.75476887129131975</v>
      </c>
      <c r="R95" s="9">
        <f t="shared" si="91"/>
        <v>1.1500565999999999</v>
      </c>
      <c r="S95" s="13">
        <f t="shared" si="92"/>
        <v>0.65628845683883719</v>
      </c>
      <c r="T95" s="2">
        <f t="shared" si="93"/>
        <v>0.31</v>
      </c>
      <c r="U95" s="14">
        <f t="shared" si="94"/>
        <v>0.20344942162003954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0.16766178399300474</v>
      </c>
      <c r="AK95" s="9">
        <f t="shared" si="96"/>
        <v>7.7288749999999995</v>
      </c>
      <c r="AL95" s="1">
        <f t="shared" si="97"/>
        <v>0.48</v>
      </c>
      <c r="AM95" s="17">
        <f t="shared" si="98"/>
        <v>6095408.333333333</v>
      </c>
      <c r="AN95" s="1">
        <f t="shared" si="99"/>
        <v>78986554702.054321</v>
      </c>
    </row>
    <row r="96" spans="1:48" x14ac:dyDescent="0.15">
      <c r="C96" s="7">
        <v>7</v>
      </c>
      <c r="D96" s="7">
        <f t="shared" si="100"/>
        <v>24.027696354111299</v>
      </c>
      <c r="E96" s="10">
        <f t="shared" si="101"/>
        <v>21.4060811026072</v>
      </c>
      <c r="F96" s="7" t="s">
        <v>83</v>
      </c>
      <c r="G96" s="1">
        <v>8</v>
      </c>
      <c r="H96" s="9">
        <f t="shared" si="84"/>
        <v>24.027696354111299</v>
      </c>
      <c r="I96" s="9">
        <f t="shared" si="85"/>
        <v>297.17769635411128</v>
      </c>
      <c r="J96" s="9">
        <f t="shared" si="86"/>
        <v>0.31109377308237629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7.5894147053856198</v>
      </c>
      <c r="P96" s="9">
        <f t="shared" si="89"/>
        <v>2.3610196561852836</v>
      </c>
      <c r="Q96" s="12">
        <f t="shared" si="90"/>
        <v>1.1332894349689362</v>
      </c>
      <c r="R96" s="9">
        <f t="shared" si="91"/>
        <v>1.1500565999999999</v>
      </c>
      <c r="S96" s="13">
        <f t="shared" si="92"/>
        <v>0.98542057405603889</v>
      </c>
      <c r="T96" s="2">
        <f t="shared" si="93"/>
        <v>0.31</v>
      </c>
      <c r="U96" s="14">
        <f t="shared" si="94"/>
        <v>0.30548037795737204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0.20047493955109086</v>
      </c>
      <c r="AK96" s="9">
        <f t="shared" si="96"/>
        <v>7.7288749999999995</v>
      </c>
      <c r="AL96" s="1">
        <f t="shared" si="97"/>
        <v>0.48</v>
      </c>
      <c r="AM96" s="17">
        <f t="shared" si="98"/>
        <v>6095408.333333333</v>
      </c>
      <c r="AN96" s="1">
        <f t="shared" si="99"/>
        <v>94445045269.850754</v>
      </c>
    </row>
    <row r="97" spans="1:50" x14ac:dyDescent="0.15">
      <c r="C97" s="7">
        <v>8</v>
      </c>
      <c r="D97" s="7">
        <f t="shared" si="100"/>
        <v>22.028816608031601</v>
      </c>
      <c r="E97" s="10">
        <f t="shared" si="101"/>
        <v>24.027696354111299</v>
      </c>
      <c r="F97" s="7" t="s">
        <v>83</v>
      </c>
      <c r="G97" s="1">
        <v>9</v>
      </c>
      <c r="H97" s="9">
        <f t="shared" si="84"/>
        <v>22.028816608031601</v>
      </c>
      <c r="I97" s="9">
        <f t="shared" si="85"/>
        <v>295.17881660803158</v>
      </c>
      <c r="J97" s="9">
        <f t="shared" si="86"/>
        <v>0.24919186365071136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7.6243462992003357</v>
      </c>
      <c r="P97" s="9">
        <f t="shared" si="89"/>
        <v>1.8999250634161358</v>
      </c>
      <c r="Q97" s="12">
        <f t="shared" si="90"/>
        <v>0.91196403043974517</v>
      </c>
      <c r="R97" s="9">
        <f t="shared" si="91"/>
        <v>1.1500565999999999</v>
      </c>
      <c r="S97" s="13">
        <f t="shared" si="92"/>
        <v>0.79297317231147169</v>
      </c>
      <c r="T97" s="2">
        <f t="shared" si="93"/>
        <v>0.31</v>
      </c>
      <c r="U97" s="14">
        <f t="shared" si="94"/>
        <v>0.24582168341655622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0.1812887033867645</v>
      </c>
      <c r="AK97" s="9">
        <f t="shared" si="96"/>
        <v>7.7288749999999995</v>
      </c>
      <c r="AL97" s="1">
        <f t="shared" si="97"/>
        <v>0.48</v>
      </c>
      <c r="AM97" s="17">
        <f t="shared" si="98"/>
        <v>6095408.333333333</v>
      </c>
      <c r="AN97" s="1">
        <f t="shared" si="99"/>
        <v>85406284878.375229</v>
      </c>
    </row>
    <row r="98" spans="1:50" x14ac:dyDescent="0.15">
      <c r="C98" s="7">
        <v>9</v>
      </c>
      <c r="D98" s="7">
        <f t="shared" si="100"/>
        <v>19.249803335214398</v>
      </c>
      <c r="E98" s="10">
        <f t="shared" si="101"/>
        <v>22.028816608031601</v>
      </c>
      <c r="F98" s="7" t="s">
        <v>83</v>
      </c>
      <c r="G98" s="1">
        <v>10</v>
      </c>
      <c r="H98" s="9">
        <f t="shared" si="84"/>
        <v>19.249803335214398</v>
      </c>
      <c r="I98" s="9">
        <f t="shared" si="85"/>
        <v>292.39980333521436</v>
      </c>
      <c r="J98" s="9">
        <f t="shared" si="86"/>
        <v>0.18212957582788952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8.1203724857842001</v>
      </c>
      <c r="P98" s="9">
        <f t="shared" si="89"/>
        <v>1.4789599964003413</v>
      </c>
      <c r="Q98" s="12">
        <f t="shared" si="90"/>
        <v>0.70990079827216379</v>
      </c>
      <c r="R98" s="9">
        <f t="shared" si="91"/>
        <v>1.1500565999999999</v>
      </c>
      <c r="S98" s="13">
        <f t="shared" si="92"/>
        <v>0.61727466132724584</v>
      </c>
      <c r="T98" s="2">
        <f t="shared" si="93"/>
        <v>0.31</v>
      </c>
      <c r="U98" s="14">
        <f t="shared" si="94"/>
        <v>0.19135514501144621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0.16377226463568112</v>
      </c>
      <c r="AK98" s="9">
        <f t="shared" si="96"/>
        <v>7.7288749999999995</v>
      </c>
      <c r="AL98" s="1">
        <f t="shared" si="97"/>
        <v>0.48</v>
      </c>
      <c r="AM98" s="17">
        <f t="shared" si="98"/>
        <v>6095408.333333333</v>
      </c>
      <c r="AN98" s="1">
        <f t="shared" si="99"/>
        <v>77154176886.637787</v>
      </c>
    </row>
    <row r="99" spans="1:50" x14ac:dyDescent="0.15">
      <c r="C99" s="7">
        <v>10</v>
      </c>
      <c r="D99" s="7">
        <f t="shared" si="100"/>
        <v>13.7994919951929</v>
      </c>
      <c r="E99" s="10">
        <f t="shared" si="101"/>
        <v>19.249803335214398</v>
      </c>
      <c r="F99" s="7" t="s">
        <v>83</v>
      </c>
      <c r="G99" s="1">
        <v>11</v>
      </c>
      <c r="H99" s="9">
        <f t="shared" si="84"/>
        <v>13.7994919951929</v>
      </c>
      <c r="I99" s="9">
        <f t="shared" si="85"/>
        <v>286.94949199519289</v>
      </c>
      <c r="J99" s="9">
        <f t="shared" si="86"/>
        <v>9.6759364031454839E-2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6.309341864914666</v>
      </c>
      <c r="O99" s="9">
        <f t="shared" si="102"/>
        <v>2.7280218744691922</v>
      </c>
      <c r="P99" s="9">
        <f t="shared" si="89"/>
        <v>0.26396166163753637</v>
      </c>
      <c r="Q99" s="12">
        <f t="shared" si="90"/>
        <v>0.12670159758601746</v>
      </c>
      <c r="R99" s="9">
        <f t="shared" si="91"/>
        <v>1.1500565999999999</v>
      </c>
      <c r="S99" s="13">
        <f t="shared" si="92"/>
        <v>0.11016987997461818</v>
      </c>
      <c r="T99" s="2">
        <f t="shared" si="93"/>
        <v>0.31</v>
      </c>
      <c r="U99" s="14">
        <f t="shared" si="94"/>
        <v>3.4152662792131631E-2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8.5675796353949549E-2</v>
      </c>
      <c r="AK99" s="9">
        <f t="shared" si="96"/>
        <v>7.7288749999999995</v>
      </c>
      <c r="AL99" s="1">
        <f t="shared" si="97"/>
        <v>0.48</v>
      </c>
      <c r="AM99" s="17">
        <f t="shared" si="98"/>
        <v>6095408.333333333</v>
      </c>
      <c r="AN99" s="1">
        <f t="shared" si="99"/>
        <v>40362423768.768005</v>
      </c>
    </row>
    <row r="100" spans="1:50" x14ac:dyDescent="0.15">
      <c r="C100" s="7">
        <v>11</v>
      </c>
      <c r="D100" s="7">
        <f t="shared" si="100"/>
        <v>6.8595069234359496</v>
      </c>
      <c r="E100" s="10">
        <f t="shared" si="101"/>
        <v>13.7994919951929</v>
      </c>
      <c r="F100" s="7" t="s">
        <v>85</v>
      </c>
      <c r="G100" s="1">
        <v>12</v>
      </c>
      <c r="H100" s="9">
        <f t="shared" si="84"/>
        <v>6.8595069234359496</v>
      </c>
      <c r="I100" s="9">
        <f t="shared" si="85"/>
        <v>280.00950692343594</v>
      </c>
      <c r="J100" s="9">
        <f t="shared" si="86"/>
        <v>4.1730279043405621E-2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4.8600114628316557</v>
      </c>
      <c r="P100" s="9">
        <f t="shared" si="89"/>
        <v>0.20280963449811495</v>
      </c>
      <c r="Q100" s="12">
        <f t="shared" si="90"/>
        <v>9.7348624559095182E-2</v>
      </c>
      <c r="R100" s="9">
        <f t="shared" si="91"/>
        <v>1.1500565999999999</v>
      </c>
      <c r="S100" s="13">
        <f t="shared" si="92"/>
        <v>8.4646811782215933E-2</v>
      </c>
      <c r="T100" s="2">
        <f t="shared" si="93"/>
        <v>0.31</v>
      </c>
      <c r="U100" s="14">
        <f t="shared" si="94"/>
        <v>2.6240511652486941E-2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8.3131248547439821E-2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6095408.333333333</v>
      </c>
      <c r="AN100" s="1">
        <f t="shared" si="99"/>
        <v>39163670780.912056</v>
      </c>
      <c r="AO100" s="1">
        <f>SUM(AN89:AN100)</f>
        <v>663559651775.07422</v>
      </c>
    </row>
    <row r="101" spans="1:50" x14ac:dyDescent="0.15">
      <c r="C101" s="7">
        <v>12</v>
      </c>
      <c r="D101" s="7">
        <f t="shared" si="100"/>
        <v>3.7767665257967198</v>
      </c>
      <c r="E101" s="10">
        <f t="shared" si="101"/>
        <v>6.8595069234359496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4.6078406951572299</v>
      </c>
      <c r="E105" s="7"/>
      <c r="F105" s="7"/>
      <c r="G105" s="1">
        <v>1</v>
      </c>
      <c r="H105" s="9">
        <f t="shared" ref="H105:H116" si="103">E106</f>
        <v>4.6078406951572299</v>
      </c>
      <c r="I105" s="9">
        <f t="shared" ref="I105:I116" si="104">H105+273.15</f>
        <v>277.7578406951572</v>
      </c>
      <c r="J105" s="9">
        <f t="shared" ref="J105:J116" si="105">EXP(($C$15*(I105-$C$13))/($C$16*I105*$C$13))</f>
        <v>3.147949335387995E-2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2.0395255507273065E-2</v>
      </c>
      <c r="Q105" s="12">
        <f t="shared" ref="Q105:Q116" si="109">P105*$B$107</f>
        <v>6.1185766521819193E-3</v>
      </c>
      <c r="R105" s="9">
        <f t="shared" ref="R105:R116" si="110">L105*$B$107</f>
        <v>0.19436706250000002</v>
      </c>
      <c r="S105" s="13">
        <f t="shared" ref="S105:S116" si="111">Q105/R105</f>
        <v>3.147949335387995E-2</v>
      </c>
      <c r="T105" s="2">
        <f t="shared" ref="T105:T116" si="112">$B$106/100</f>
        <v>0.01</v>
      </c>
      <c r="U105" s="14">
        <f t="shared" ref="U105:U116" si="113">S105*T105</f>
        <v>3.1479493353879951E-4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5.8047949335387995E-3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867014.75</v>
      </c>
      <c r="AX105" s="1">
        <f t="shared" ref="AX105:AX116" si="120">AW105*10000*AV105*0.67*AU105*AT105</f>
        <v>655406647.27017689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1.2171457985262499</v>
      </c>
      <c r="E106" s="10">
        <f t="shared" ref="E106:E117" si="122">D105</f>
        <v>4.6078406951572299</v>
      </c>
      <c r="F106" s="7" t="s">
        <v>83</v>
      </c>
      <c r="G106" s="1">
        <v>2</v>
      </c>
      <c r="H106" s="9">
        <f t="shared" si="103"/>
        <v>1.2171457985262499</v>
      </c>
      <c r="I106" s="9">
        <f t="shared" si="104"/>
        <v>274.36714579852622</v>
      </c>
      <c r="J106" s="9">
        <f t="shared" si="105"/>
        <v>2.0411914544223579E-2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1.2753851611593938</v>
      </c>
      <c r="P106" s="9">
        <f t="shared" si="108"/>
        <v>2.6033052920556365E-2</v>
      </c>
      <c r="Q106" s="12">
        <f t="shared" si="109"/>
        <v>7.8099158761669087E-3</v>
      </c>
      <c r="R106" s="9">
        <f t="shared" si="110"/>
        <v>0.19436706250000002</v>
      </c>
      <c r="S106" s="13">
        <f t="shared" si="111"/>
        <v>4.0181272360212308E-2</v>
      </c>
      <c r="T106" s="2">
        <f t="shared" si="112"/>
        <v>0.01</v>
      </c>
      <c r="U106" s="14">
        <f t="shared" si="113"/>
        <v>4.0181272360212308E-4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5.8918127236021233E-3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867014.75</v>
      </c>
      <c r="AX106" s="1">
        <f t="shared" si="120"/>
        <v>665231634.83498216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4.6449924064264696</v>
      </c>
      <c r="E107" s="10">
        <f t="shared" si="122"/>
        <v>1.2171457985262499</v>
      </c>
      <c r="F107" s="7" t="s">
        <v>83</v>
      </c>
      <c r="G107" s="1">
        <v>3</v>
      </c>
      <c r="H107" s="9">
        <f t="shared" si="103"/>
        <v>4.6449924064264696</v>
      </c>
      <c r="I107" s="9">
        <f t="shared" si="104"/>
        <v>277.79499240642645</v>
      </c>
      <c r="J107" s="9">
        <f t="shared" si="105"/>
        <v>3.1627421223708888E-2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1.897242316572171</v>
      </c>
      <c r="P107" s="9">
        <f t="shared" si="108"/>
        <v>6.0004881909673298E-2</v>
      </c>
      <c r="Q107" s="12">
        <f t="shared" si="109"/>
        <v>1.8001464572901988E-2</v>
      </c>
      <c r="R107" s="9">
        <f t="shared" si="110"/>
        <v>0.19436706250000002</v>
      </c>
      <c r="S107" s="13">
        <f t="shared" si="111"/>
        <v>9.2615818448673559E-2</v>
      </c>
      <c r="T107" s="2">
        <f t="shared" si="112"/>
        <v>0.01</v>
      </c>
      <c r="U107" s="14">
        <f t="shared" si="113"/>
        <v>9.2615818448673563E-4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6.4161581844867357E-3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867014.75</v>
      </c>
      <c r="AX107" s="1">
        <f t="shared" si="120"/>
        <v>724434329.23924649</v>
      </c>
    </row>
    <row r="108" spans="1:50" x14ac:dyDescent="0.15">
      <c r="C108" s="7">
        <v>3</v>
      </c>
      <c r="D108" s="7">
        <f t="shared" si="121"/>
        <v>6.2649076986748904</v>
      </c>
      <c r="E108" s="10">
        <f t="shared" si="122"/>
        <v>4.6449924064264696</v>
      </c>
      <c r="F108" s="7" t="s">
        <v>83</v>
      </c>
      <c r="G108" s="1">
        <v>4</v>
      </c>
      <c r="H108" s="9">
        <f t="shared" si="103"/>
        <v>6.2649076986748904</v>
      </c>
      <c r="I108" s="9">
        <f t="shared" si="104"/>
        <v>279.41490769867488</v>
      </c>
      <c r="J108" s="9">
        <f t="shared" si="105"/>
        <v>3.8753821149256268E-2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2.4851276429958311</v>
      </c>
      <c r="P108" s="9">
        <f t="shared" si="108"/>
        <v>9.6308192209733218E-2</v>
      </c>
      <c r="Q108" s="12">
        <f t="shared" si="109"/>
        <v>2.8892457662919965E-2</v>
      </c>
      <c r="R108" s="9">
        <f t="shared" si="110"/>
        <v>0.19436706250000002</v>
      </c>
      <c r="S108" s="13">
        <f t="shared" si="111"/>
        <v>0.14864893923537051</v>
      </c>
      <c r="T108" s="2">
        <f t="shared" si="112"/>
        <v>0.01</v>
      </c>
      <c r="U108" s="14">
        <f t="shared" si="113"/>
        <v>1.4864893923537052E-3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6.9764893923537049E-3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867014.75</v>
      </c>
      <c r="AX108" s="1">
        <f t="shared" si="120"/>
        <v>787700095.30224395</v>
      </c>
    </row>
    <row r="109" spans="1:50" x14ac:dyDescent="0.15">
      <c r="C109" s="7">
        <v>4</v>
      </c>
      <c r="D109" s="7">
        <f t="shared" si="121"/>
        <v>12.587524482310499</v>
      </c>
      <c r="E109" s="10">
        <f t="shared" si="122"/>
        <v>6.2649076986748904</v>
      </c>
      <c r="F109" s="7" t="s">
        <v>83</v>
      </c>
      <c r="G109" s="1">
        <v>5</v>
      </c>
      <c r="H109" s="9">
        <f t="shared" si="103"/>
        <v>12.587524482310499</v>
      </c>
      <c r="I109" s="9">
        <f t="shared" si="104"/>
        <v>285.7375244823105</v>
      </c>
      <c r="J109" s="9">
        <f t="shared" si="105"/>
        <v>8.3789093773075599E-2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2.2693784782467934</v>
      </c>
      <c r="O109" s="9">
        <f t="shared" si="123"/>
        <v>0.76733118087263819</v>
      </c>
      <c r="P109" s="9">
        <f t="shared" si="108"/>
        <v>6.4293984269142318E-2</v>
      </c>
      <c r="Q109" s="12">
        <f t="shared" si="109"/>
        <v>1.9288195280742694E-2</v>
      </c>
      <c r="R109" s="9">
        <f t="shared" si="110"/>
        <v>0.19436706250000002</v>
      </c>
      <c r="S109" s="13">
        <f t="shared" si="111"/>
        <v>9.923592522649094E-2</v>
      </c>
      <c r="T109" s="2">
        <f t="shared" si="112"/>
        <v>0.01</v>
      </c>
      <c r="U109" s="14">
        <f t="shared" si="113"/>
        <v>9.9235925226490943E-4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6.4823592522649095E-3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867014.75</v>
      </c>
      <c r="AX109" s="1">
        <f t="shared" si="120"/>
        <v>731908946.40918458</v>
      </c>
    </row>
    <row r="110" spans="1:50" x14ac:dyDescent="0.15">
      <c r="C110" s="7">
        <v>5</v>
      </c>
      <c r="D110" s="7">
        <f t="shared" si="121"/>
        <v>16.000987632022099</v>
      </c>
      <c r="E110" s="10">
        <f t="shared" si="122"/>
        <v>12.587524482310499</v>
      </c>
      <c r="F110" s="7" t="s">
        <v>85</v>
      </c>
      <c r="G110" s="1">
        <v>6</v>
      </c>
      <c r="H110" s="9">
        <f t="shared" si="103"/>
        <v>16.000987632022099</v>
      </c>
      <c r="I110" s="9">
        <f t="shared" si="104"/>
        <v>289.15098763202207</v>
      </c>
      <c r="J110" s="9">
        <f t="shared" si="105"/>
        <v>0.12528286882457668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1.3509274049368294</v>
      </c>
      <c r="P110" s="9">
        <f t="shared" si="108"/>
        <v>0.16924806086422658</v>
      </c>
      <c r="Q110" s="12">
        <f t="shared" si="109"/>
        <v>5.0774418259267977E-2</v>
      </c>
      <c r="R110" s="9">
        <f t="shared" si="110"/>
        <v>0.19436706250000002</v>
      </c>
      <c r="S110" s="13">
        <f t="shared" si="111"/>
        <v>0.26122953964624523</v>
      </c>
      <c r="T110" s="2">
        <f t="shared" si="112"/>
        <v>0.01</v>
      </c>
      <c r="U110" s="14">
        <f t="shared" si="113"/>
        <v>2.6122953964624524E-3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8.1022953964624521E-3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867014.75</v>
      </c>
      <c r="AX110" s="1">
        <f t="shared" si="120"/>
        <v>914812378.69512594</v>
      </c>
    </row>
    <row r="111" spans="1:50" x14ac:dyDescent="0.15">
      <c r="C111" s="7">
        <v>6</v>
      </c>
      <c r="D111" s="7">
        <f t="shared" si="121"/>
        <v>21.4060811026072</v>
      </c>
      <c r="E111" s="10">
        <f t="shared" si="122"/>
        <v>16.000987632022099</v>
      </c>
      <c r="F111" s="7" t="s">
        <v>83</v>
      </c>
      <c r="G111" s="1">
        <v>7</v>
      </c>
      <c r="H111" s="9">
        <f t="shared" si="103"/>
        <v>21.4060811026072</v>
      </c>
      <c r="I111" s="9">
        <f t="shared" si="104"/>
        <v>294.55608110260715</v>
      </c>
      <c r="J111" s="9">
        <f t="shared" si="105"/>
        <v>0.23240595825882768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1.8295695524059363</v>
      </c>
      <c r="P111" s="9">
        <f t="shared" si="108"/>
        <v>0.42520286502807608</v>
      </c>
      <c r="Q111" s="12">
        <f t="shared" si="109"/>
        <v>0.12756085950842283</v>
      </c>
      <c r="R111" s="9">
        <f t="shared" si="110"/>
        <v>0.19436706250000002</v>
      </c>
      <c r="S111" s="13">
        <f t="shared" si="111"/>
        <v>0.65628845683883719</v>
      </c>
      <c r="T111" s="2">
        <f t="shared" si="112"/>
        <v>0.01</v>
      </c>
      <c r="U111" s="14">
        <f t="shared" si="113"/>
        <v>6.5628845683883717E-3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1.6512884568388373E-2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867014.75</v>
      </c>
      <c r="AX111" s="1">
        <f t="shared" si="120"/>
        <v>1864433530.4932141</v>
      </c>
    </row>
    <row r="112" spans="1:50" x14ac:dyDescent="0.15">
      <c r="C112" s="7">
        <v>7</v>
      </c>
      <c r="D112" s="7">
        <f t="shared" si="121"/>
        <v>24.027696354111299</v>
      </c>
      <c r="E112" s="10">
        <f t="shared" si="122"/>
        <v>21.4060811026072</v>
      </c>
      <c r="F112" s="7" t="s">
        <v>83</v>
      </c>
      <c r="G112" s="1">
        <v>8</v>
      </c>
      <c r="H112" s="9">
        <f t="shared" si="103"/>
        <v>24.027696354111299</v>
      </c>
      <c r="I112" s="9">
        <f t="shared" si="104"/>
        <v>297.17769635411128</v>
      </c>
      <c r="J112" s="9">
        <f t="shared" si="105"/>
        <v>0.31109377308237629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2.052256895711194</v>
      </c>
      <c r="P112" s="9">
        <f t="shared" si="108"/>
        <v>0.63844434102112013</v>
      </c>
      <c r="Q112" s="12">
        <f t="shared" si="109"/>
        <v>0.19153330230633603</v>
      </c>
      <c r="R112" s="9">
        <f t="shared" si="110"/>
        <v>0.19436706250000002</v>
      </c>
      <c r="S112" s="13">
        <f t="shared" si="111"/>
        <v>0.985420574056039</v>
      </c>
      <c r="T112" s="2">
        <f t="shared" si="112"/>
        <v>0.01</v>
      </c>
      <c r="U112" s="14">
        <f t="shared" si="113"/>
        <v>9.8542057405603904E-3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1.9804205740560389E-2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867014.75</v>
      </c>
      <c r="AX112" s="1">
        <f t="shared" si="120"/>
        <v>2236049375.5386715</v>
      </c>
    </row>
    <row r="113" spans="1:53" x14ac:dyDescent="0.15">
      <c r="C113" s="7">
        <v>8</v>
      </c>
      <c r="D113" s="7">
        <f t="shared" si="121"/>
        <v>22.028816608031601</v>
      </c>
      <c r="E113" s="10">
        <f t="shared" si="122"/>
        <v>24.027696354111299</v>
      </c>
      <c r="F113" s="7" t="s">
        <v>83</v>
      </c>
      <c r="G113" s="1">
        <v>9</v>
      </c>
      <c r="H113" s="9">
        <f t="shared" si="103"/>
        <v>22.028816608031601</v>
      </c>
      <c r="I113" s="9">
        <f t="shared" si="104"/>
        <v>295.17881660803158</v>
      </c>
      <c r="J113" s="9">
        <f t="shared" si="105"/>
        <v>0.24919186365071136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2.0617027630234075</v>
      </c>
      <c r="P113" s="9">
        <f t="shared" si="108"/>
        <v>0.51375955381162386</v>
      </c>
      <c r="Q113" s="12">
        <f t="shared" si="109"/>
        <v>0.15412786614348714</v>
      </c>
      <c r="R113" s="9">
        <f t="shared" si="110"/>
        <v>0.19436706250000002</v>
      </c>
      <c r="S113" s="13">
        <f t="shared" si="111"/>
        <v>0.79297317231147191</v>
      </c>
      <c r="T113" s="2">
        <f t="shared" si="112"/>
        <v>0.01</v>
      </c>
      <c r="U113" s="14">
        <f t="shared" si="113"/>
        <v>7.9297317231147198E-3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1.787973172311472E-2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867014.75</v>
      </c>
      <c r="AX113" s="1">
        <f t="shared" si="120"/>
        <v>2018761240.8200698</v>
      </c>
    </row>
    <row r="114" spans="1:53" x14ac:dyDescent="0.15">
      <c r="C114" s="7">
        <v>9</v>
      </c>
      <c r="D114" s="7">
        <f t="shared" si="121"/>
        <v>19.249803335214398</v>
      </c>
      <c r="E114" s="10">
        <f t="shared" si="122"/>
        <v>22.028816608031601</v>
      </c>
      <c r="F114" s="7" t="s">
        <v>83</v>
      </c>
      <c r="G114" s="1">
        <v>10</v>
      </c>
      <c r="H114" s="9">
        <f t="shared" si="103"/>
        <v>19.249803335214398</v>
      </c>
      <c r="I114" s="9">
        <f t="shared" si="104"/>
        <v>292.39980333521436</v>
      </c>
      <c r="J114" s="9">
        <f t="shared" si="105"/>
        <v>0.18212957582788952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2.1958334175451171</v>
      </c>
      <c r="P114" s="9">
        <f t="shared" si="108"/>
        <v>0.39992620892619718</v>
      </c>
      <c r="Q114" s="12">
        <f t="shared" si="109"/>
        <v>0.11997786267785915</v>
      </c>
      <c r="R114" s="9">
        <f t="shared" si="110"/>
        <v>0.19436706250000002</v>
      </c>
      <c r="S114" s="13">
        <f t="shared" si="111"/>
        <v>0.61727466132724584</v>
      </c>
      <c r="T114" s="2">
        <f t="shared" si="112"/>
        <v>0.01</v>
      </c>
      <c r="U114" s="14">
        <f t="shared" si="113"/>
        <v>6.1727466132724586E-3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1.6122746613272457E-2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867014.75</v>
      </c>
      <c r="AX114" s="1">
        <f t="shared" si="120"/>
        <v>1820383910.8144906</v>
      </c>
    </row>
    <row r="115" spans="1:53" x14ac:dyDescent="0.15">
      <c r="C115" s="7">
        <v>10</v>
      </c>
      <c r="D115" s="7">
        <f t="shared" si="121"/>
        <v>13.7994919951929</v>
      </c>
      <c r="E115" s="10">
        <f t="shared" si="122"/>
        <v>19.249803335214398</v>
      </c>
      <c r="F115" s="7" t="s">
        <v>83</v>
      </c>
      <c r="G115" s="1">
        <v>11</v>
      </c>
      <c r="H115" s="9">
        <f t="shared" si="103"/>
        <v>13.7994919951929</v>
      </c>
      <c r="I115" s="9">
        <f t="shared" si="104"/>
        <v>286.94949199519289</v>
      </c>
      <c r="J115" s="9">
        <f t="shared" si="105"/>
        <v>9.6759364031454839E-2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1.706111848187974</v>
      </c>
      <c r="O115" s="9">
        <f t="shared" si="123"/>
        <v>0.7376855687642796</v>
      </c>
      <c r="P115" s="9">
        <f t="shared" si="108"/>
        <v>7.1377986488813744E-2</v>
      </c>
      <c r="Q115" s="12">
        <f t="shared" si="109"/>
        <v>2.1413395946644122E-2</v>
      </c>
      <c r="R115" s="9">
        <f t="shared" si="110"/>
        <v>0.19436706250000002</v>
      </c>
      <c r="S115" s="13">
        <f t="shared" si="111"/>
        <v>0.11016987997461823</v>
      </c>
      <c r="T115" s="2">
        <f t="shared" si="112"/>
        <v>0.01</v>
      </c>
      <c r="U115" s="14">
        <f t="shared" si="113"/>
        <v>1.1016987997461824E-3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6.5916987997461825E-3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867014.75</v>
      </c>
      <c r="AX115" s="1">
        <f t="shared" si="120"/>
        <v>744254234.58029521</v>
      </c>
    </row>
    <row r="116" spans="1:53" x14ac:dyDescent="0.15">
      <c r="C116" s="7">
        <v>11</v>
      </c>
      <c r="D116" s="7">
        <f t="shared" si="121"/>
        <v>6.8595069234359496</v>
      </c>
      <c r="E116" s="10">
        <f t="shared" si="122"/>
        <v>13.7994919951929</v>
      </c>
      <c r="F116" s="7" t="s">
        <v>85</v>
      </c>
      <c r="G116" s="1">
        <v>12</v>
      </c>
      <c r="H116" s="9">
        <f t="shared" si="103"/>
        <v>6.8595069234359496</v>
      </c>
      <c r="I116" s="9">
        <f t="shared" si="104"/>
        <v>280.00950692343594</v>
      </c>
      <c r="J116" s="9">
        <f t="shared" si="105"/>
        <v>4.1730279043405621E-2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1.3141977906087994</v>
      </c>
      <c r="P116" s="9">
        <f t="shared" si="108"/>
        <v>5.4841840520332349E-2</v>
      </c>
      <c r="Q116" s="12">
        <f t="shared" si="109"/>
        <v>1.6452552156099705E-2</v>
      </c>
      <c r="R116" s="9">
        <f t="shared" si="110"/>
        <v>0.19436706250000002</v>
      </c>
      <c r="S116" s="13">
        <f t="shared" si="111"/>
        <v>8.4646811782215947E-2</v>
      </c>
      <c r="T116" s="2">
        <f t="shared" si="112"/>
        <v>0.01</v>
      </c>
      <c r="U116" s="14">
        <f t="shared" si="113"/>
        <v>8.4646811782215954E-4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6.3364681178221596E-3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867014.75</v>
      </c>
      <c r="AX116" s="1">
        <f t="shared" si="120"/>
        <v>715436698.83001411</v>
      </c>
      <c r="AY116" s="1">
        <f>SUM(AX105:AX116)</f>
        <v>13878813022.827715</v>
      </c>
    </row>
    <row r="117" spans="1:53" x14ac:dyDescent="0.15">
      <c r="C117" s="7">
        <v>12</v>
      </c>
      <c r="D117" s="7">
        <f t="shared" si="121"/>
        <v>3.7767665257967198</v>
      </c>
      <c r="E117" s="10">
        <f t="shared" si="122"/>
        <v>6.8595069234359496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4.6078406951572299</v>
      </c>
      <c r="E121" s="7"/>
      <c r="F121" s="7"/>
      <c r="G121" s="1">
        <v>1</v>
      </c>
      <c r="H121" s="9">
        <f t="shared" ref="H121:H132" si="124">E122</f>
        <v>4.6078406951572299</v>
      </c>
      <c r="I121" s="9">
        <f t="shared" ref="I121:I132" si="125">H121+273.15</f>
        <v>277.7578406951572</v>
      </c>
      <c r="J121" s="9">
        <f t="shared" ref="J121:J132" si="126">EXP(($C$15*(I121-$C$13))/($C$16*I121*$C$13))</f>
        <v>3.147949335387995E-2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8.9622117578496228E-3</v>
      </c>
      <c r="Q121" s="12">
        <f t="shared" ref="Q121:Q132" si="130">P121*$B$123</f>
        <v>2.9575298800903756E-3</v>
      </c>
      <c r="R121" s="9">
        <f t="shared" ref="R121:R132" si="131">L121*$B$123</f>
        <v>9.3951000000000007E-2</v>
      </c>
      <c r="S121" s="13">
        <f t="shared" ref="S121:S132" si="132">Q121/R121</f>
        <v>3.147949335387995E-2</v>
      </c>
      <c r="T121" s="2">
        <f t="shared" ref="T121:T132" si="133">$B$122/100</f>
        <v>0.01</v>
      </c>
      <c r="U121" s="14">
        <f t="shared" ref="U121:U132" si="134">S121*T121</f>
        <v>3.1479493353879951E-4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5.8047949335387995E-3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4331.416666666667</v>
      </c>
      <c r="AX121" s="1">
        <f t="shared" ref="AX121:AX132" si="141">AW121*10000*AV121*0.67*AU121*AT121</f>
        <v>1582679.7839427558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1.2171457985262499</v>
      </c>
      <c r="E122" s="10">
        <f t="shared" ref="E122:E133" si="145">D121</f>
        <v>4.6078406951572299</v>
      </c>
      <c r="F122" s="7" t="s">
        <v>83</v>
      </c>
      <c r="G122" s="1">
        <v>2</v>
      </c>
      <c r="H122" s="9">
        <f t="shared" si="124"/>
        <v>1.2171457985262499</v>
      </c>
      <c r="I122" s="9">
        <f t="shared" si="125"/>
        <v>274.36714579852622</v>
      </c>
      <c r="J122" s="9">
        <f t="shared" si="126"/>
        <v>2.0411914544223579E-2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0.5604377882421504</v>
      </c>
      <c r="P122" s="9">
        <f t="shared" si="129"/>
        <v>1.1439608240952444E-2</v>
      </c>
      <c r="Q122" s="12">
        <f t="shared" si="130"/>
        <v>3.7750707195143068E-3</v>
      </c>
      <c r="R122" s="9">
        <f t="shared" si="131"/>
        <v>9.3951000000000007E-2</v>
      </c>
      <c r="S122" s="13">
        <f t="shared" si="132"/>
        <v>4.0181272360212308E-2</v>
      </c>
      <c r="T122" s="2">
        <f t="shared" si="133"/>
        <v>0.01</v>
      </c>
      <c r="U122" s="14">
        <f t="shared" si="134"/>
        <v>4.0181272360212308E-4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5.8918127236021233E-3</v>
      </c>
      <c r="AU122" s="9">
        <f t="shared" si="138"/>
        <v>28.47</v>
      </c>
      <c r="AV122" s="1">
        <f t="shared" si="139"/>
        <v>0.33</v>
      </c>
      <c r="AW122" s="1">
        <f t="shared" si="140"/>
        <v>4331.416666666667</v>
      </c>
      <c r="AX122" s="1">
        <f t="shared" si="141"/>
        <v>1606405.2210604176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4.6449924064264696</v>
      </c>
      <c r="E123" s="10">
        <f t="shared" si="145"/>
        <v>1.2171457985262499</v>
      </c>
      <c r="F123" s="7" t="s">
        <v>83</v>
      </c>
      <c r="G123" s="1">
        <v>3</v>
      </c>
      <c r="H123" s="9">
        <f t="shared" si="124"/>
        <v>4.6449924064264696</v>
      </c>
      <c r="I123" s="9">
        <f t="shared" si="125"/>
        <v>277.79499240642645</v>
      </c>
      <c r="J123" s="9">
        <f t="shared" si="126"/>
        <v>3.1627421223708888E-2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0.833698180001198</v>
      </c>
      <c r="P123" s="9">
        <f t="shared" si="129"/>
        <v>2.6367723512337363E-2</v>
      </c>
      <c r="Q123" s="12">
        <f t="shared" si="130"/>
        <v>8.7013487590713295E-3</v>
      </c>
      <c r="R123" s="9">
        <f t="shared" si="131"/>
        <v>9.3951000000000007E-2</v>
      </c>
      <c r="S123" s="13">
        <f t="shared" si="132"/>
        <v>9.2615818448673545E-2</v>
      </c>
      <c r="T123" s="2">
        <f t="shared" si="133"/>
        <v>0.01</v>
      </c>
      <c r="U123" s="14">
        <f t="shared" si="134"/>
        <v>9.2615818448673552E-4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6.4161581844867357E-3</v>
      </c>
      <c r="AU123" s="9">
        <f t="shared" si="138"/>
        <v>28.47</v>
      </c>
      <c r="AV123" s="1">
        <f t="shared" si="139"/>
        <v>0.33</v>
      </c>
      <c r="AW123" s="1">
        <f t="shared" si="140"/>
        <v>4331.416666666667</v>
      </c>
      <c r="AX123" s="1">
        <f t="shared" si="141"/>
        <v>1749368.2318550653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6.2649076986748904</v>
      </c>
      <c r="E124" s="10">
        <f t="shared" si="145"/>
        <v>4.6449924064264696</v>
      </c>
      <c r="F124" s="7" t="s">
        <v>83</v>
      </c>
      <c r="G124" s="1">
        <v>4</v>
      </c>
      <c r="H124" s="9">
        <f t="shared" si="124"/>
        <v>6.2649076986748904</v>
      </c>
      <c r="I124" s="9">
        <f t="shared" si="125"/>
        <v>279.41490769867488</v>
      </c>
      <c r="J124" s="9">
        <f t="shared" si="126"/>
        <v>3.8753821149256268E-2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1.0920304564888605</v>
      </c>
      <c r="P124" s="9">
        <f t="shared" si="129"/>
        <v>4.2320353000309979E-2</v>
      </c>
      <c r="Q124" s="12">
        <f t="shared" si="130"/>
        <v>1.3965716490102293E-2</v>
      </c>
      <c r="R124" s="9">
        <f t="shared" si="131"/>
        <v>9.3951000000000007E-2</v>
      </c>
      <c r="S124" s="13">
        <f t="shared" si="132"/>
        <v>0.14864893923537048</v>
      </c>
      <c r="T124" s="2">
        <f t="shared" si="133"/>
        <v>0.01</v>
      </c>
      <c r="U124" s="14">
        <f t="shared" si="134"/>
        <v>1.4864893923537048E-3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6.9764893923537049E-3</v>
      </c>
      <c r="AU124" s="9">
        <f t="shared" si="138"/>
        <v>28.47</v>
      </c>
      <c r="AV124" s="1">
        <f t="shared" si="139"/>
        <v>0.33</v>
      </c>
      <c r="AW124" s="1">
        <f t="shared" si="140"/>
        <v>4331.416666666667</v>
      </c>
      <c r="AX124" s="1">
        <f t="shared" si="141"/>
        <v>1902142.7717237181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12.587524482310499</v>
      </c>
      <c r="E125" s="10">
        <f t="shared" si="145"/>
        <v>6.2649076986748904</v>
      </c>
      <c r="F125" s="7" t="s">
        <v>83</v>
      </c>
      <c r="G125" s="1">
        <v>5</v>
      </c>
      <c r="H125" s="9">
        <f t="shared" si="124"/>
        <v>12.587524482310499</v>
      </c>
      <c r="I125" s="9">
        <f t="shared" si="125"/>
        <v>285.7375244823105</v>
      </c>
      <c r="J125" s="9">
        <f t="shared" si="126"/>
        <v>8.3789093773075599E-2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0.99722459831412291</v>
      </c>
      <c r="O125" s="9">
        <f t="shared" si="146"/>
        <v>0.33718550517442758</v>
      </c>
      <c r="P125" s="9">
        <f t="shared" si="129"/>
        <v>2.8252467911981979E-2</v>
      </c>
      <c r="Q125" s="12">
        <f t="shared" si="130"/>
        <v>9.323314410954053E-3</v>
      </c>
      <c r="R125" s="9">
        <f t="shared" si="131"/>
        <v>9.3951000000000007E-2</v>
      </c>
      <c r="S125" s="13">
        <f t="shared" si="132"/>
        <v>9.9235925226490967E-2</v>
      </c>
      <c r="T125" s="2">
        <f t="shared" si="133"/>
        <v>0.01</v>
      </c>
      <c r="U125" s="14">
        <f t="shared" si="134"/>
        <v>9.9235925226490965E-4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6.4823592522649095E-3</v>
      </c>
      <c r="AU125" s="9">
        <f t="shared" si="138"/>
        <v>28.47</v>
      </c>
      <c r="AV125" s="1">
        <f t="shared" si="139"/>
        <v>0.33</v>
      </c>
      <c r="AW125" s="1">
        <f t="shared" si="140"/>
        <v>4331.416666666667</v>
      </c>
      <c r="AX125" s="1">
        <f t="shared" si="141"/>
        <v>1767417.9808724807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16.000987632022099</v>
      </c>
      <c r="E126" s="10">
        <f t="shared" si="145"/>
        <v>12.587524482310499</v>
      </c>
      <c r="F126" s="7" t="s">
        <v>85</v>
      </c>
      <c r="G126" s="1">
        <v>6</v>
      </c>
      <c r="H126" s="9">
        <f t="shared" si="124"/>
        <v>16.000987632022099</v>
      </c>
      <c r="I126" s="9">
        <f t="shared" si="125"/>
        <v>289.15098763202207</v>
      </c>
      <c r="J126" s="9">
        <f t="shared" si="126"/>
        <v>0.12528286882457668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0.59363303726244565</v>
      </c>
      <c r="P126" s="9">
        <f t="shared" si="129"/>
        <v>7.4372049937286022E-2</v>
      </c>
      <c r="Q126" s="12">
        <f t="shared" si="130"/>
        <v>2.454277647930439E-2</v>
      </c>
      <c r="R126" s="9">
        <f t="shared" si="131"/>
        <v>9.3951000000000007E-2</v>
      </c>
      <c r="S126" s="13">
        <f t="shared" si="132"/>
        <v>0.26122953964624523</v>
      </c>
      <c r="T126" s="2">
        <f t="shared" si="133"/>
        <v>0.01</v>
      </c>
      <c r="U126" s="14">
        <f t="shared" si="134"/>
        <v>2.6122953964624524E-3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8.1022953964624521E-3</v>
      </c>
      <c r="AU126" s="9">
        <f t="shared" si="138"/>
        <v>28.47</v>
      </c>
      <c r="AV126" s="1">
        <f t="shared" si="139"/>
        <v>0.33</v>
      </c>
      <c r="AW126" s="1">
        <f t="shared" si="140"/>
        <v>4331.416666666667</v>
      </c>
      <c r="AX126" s="1">
        <f t="shared" si="141"/>
        <v>2209094.2529981909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21.4060811026072</v>
      </c>
      <c r="E127" s="10">
        <f t="shared" si="145"/>
        <v>16.000987632022099</v>
      </c>
      <c r="F127" s="7" t="s">
        <v>83</v>
      </c>
      <c r="G127" s="1">
        <v>7</v>
      </c>
      <c r="H127" s="9">
        <f t="shared" si="124"/>
        <v>21.4060811026072</v>
      </c>
      <c r="I127" s="9">
        <f t="shared" si="125"/>
        <v>294.55608110260715</v>
      </c>
      <c r="J127" s="9">
        <f t="shared" si="126"/>
        <v>0.23240595825882768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0.80396098732515964</v>
      </c>
      <c r="P127" s="9">
        <f t="shared" si="129"/>
        <v>0.18684532366201695</v>
      </c>
      <c r="Q127" s="12">
        <f t="shared" si="130"/>
        <v>6.1658956808465594E-2</v>
      </c>
      <c r="R127" s="9">
        <f t="shared" si="131"/>
        <v>9.3951000000000007E-2</v>
      </c>
      <c r="S127" s="13">
        <f t="shared" si="132"/>
        <v>0.65628845683883719</v>
      </c>
      <c r="T127" s="2">
        <f t="shared" si="133"/>
        <v>0.01</v>
      </c>
      <c r="U127" s="14">
        <f t="shared" si="134"/>
        <v>6.5628845683883717E-3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1.6512884568388373E-2</v>
      </c>
      <c r="AU127" s="9">
        <f t="shared" si="138"/>
        <v>28.47</v>
      </c>
      <c r="AV127" s="1">
        <f t="shared" si="139"/>
        <v>0.33</v>
      </c>
      <c r="AW127" s="1">
        <f t="shared" si="140"/>
        <v>4331.416666666667</v>
      </c>
      <c r="AX127" s="1">
        <f t="shared" si="141"/>
        <v>4502244.9337475616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24.027696354111299</v>
      </c>
      <c r="E128" s="10">
        <f t="shared" si="145"/>
        <v>21.4060811026072</v>
      </c>
      <c r="F128" s="7" t="s">
        <v>83</v>
      </c>
      <c r="G128" s="1">
        <v>8</v>
      </c>
      <c r="H128" s="9">
        <f t="shared" si="124"/>
        <v>24.027696354111299</v>
      </c>
      <c r="I128" s="9">
        <f t="shared" si="125"/>
        <v>297.17769635411128</v>
      </c>
      <c r="J128" s="9">
        <f t="shared" si="126"/>
        <v>0.31109377308237629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0.9018156636631427</v>
      </c>
      <c r="P128" s="9">
        <f t="shared" si="129"/>
        <v>0.28054923743375432</v>
      </c>
      <c r="Q128" s="12">
        <f t="shared" si="130"/>
        <v>9.2581248353138926E-2</v>
      </c>
      <c r="R128" s="9">
        <f t="shared" si="131"/>
        <v>9.3951000000000007E-2</v>
      </c>
      <c r="S128" s="13">
        <f t="shared" si="132"/>
        <v>0.985420574056039</v>
      </c>
      <c r="T128" s="2">
        <f t="shared" si="133"/>
        <v>0.01</v>
      </c>
      <c r="U128" s="14">
        <f t="shared" si="134"/>
        <v>9.8542057405603904E-3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1.9804205740560389E-2</v>
      </c>
      <c r="AU128" s="9">
        <f t="shared" si="138"/>
        <v>28.47</v>
      </c>
      <c r="AV128" s="1">
        <f t="shared" si="139"/>
        <v>0.33</v>
      </c>
      <c r="AW128" s="1">
        <f t="shared" si="140"/>
        <v>4331.416666666667</v>
      </c>
      <c r="AX128" s="1">
        <f t="shared" si="141"/>
        <v>5399625.0378339905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22.028816608031601</v>
      </c>
      <c r="E129" s="10">
        <f t="shared" si="145"/>
        <v>24.027696354111299</v>
      </c>
      <c r="F129" s="7" t="s">
        <v>83</v>
      </c>
      <c r="G129" s="1">
        <v>9</v>
      </c>
      <c r="H129" s="9">
        <f t="shared" si="124"/>
        <v>22.028816608031601</v>
      </c>
      <c r="I129" s="9">
        <f t="shared" si="125"/>
        <v>295.17881660803158</v>
      </c>
      <c r="J129" s="9">
        <f t="shared" si="126"/>
        <v>0.24919186365071136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0.90596642622938828</v>
      </c>
      <c r="P129" s="9">
        <f t="shared" si="129"/>
        <v>0.22575946215707599</v>
      </c>
      <c r="Q129" s="12">
        <f t="shared" si="130"/>
        <v>7.4500622511835077E-2</v>
      </c>
      <c r="R129" s="9">
        <f t="shared" si="131"/>
        <v>9.3951000000000007E-2</v>
      </c>
      <c r="S129" s="13">
        <f t="shared" si="132"/>
        <v>0.79297317231147169</v>
      </c>
      <c r="T129" s="2">
        <f t="shared" si="133"/>
        <v>0.01</v>
      </c>
      <c r="U129" s="14">
        <f t="shared" si="134"/>
        <v>7.9297317231147163E-3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1.7879731723114717E-2</v>
      </c>
      <c r="AU129" s="9">
        <f t="shared" si="138"/>
        <v>28.47</v>
      </c>
      <c r="AV129" s="1">
        <f t="shared" si="139"/>
        <v>0.33</v>
      </c>
      <c r="AW129" s="1">
        <f t="shared" si="140"/>
        <v>4331.416666666667</v>
      </c>
      <c r="AX129" s="1">
        <f t="shared" si="141"/>
        <v>4874916.3862783145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19.249803335214398</v>
      </c>
      <c r="E130" s="10">
        <f t="shared" si="145"/>
        <v>22.028816608031601</v>
      </c>
      <c r="F130" s="7" t="s">
        <v>83</v>
      </c>
      <c r="G130" s="1">
        <v>10</v>
      </c>
      <c r="H130" s="9">
        <f t="shared" si="124"/>
        <v>19.249803335214398</v>
      </c>
      <c r="I130" s="9">
        <f t="shared" si="125"/>
        <v>292.39980333521436</v>
      </c>
      <c r="J130" s="9">
        <f t="shared" si="126"/>
        <v>0.18212957582788952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0.96490696407231225</v>
      </c>
      <c r="P130" s="9">
        <f t="shared" si="129"/>
        <v>0.17573809607986687</v>
      </c>
      <c r="Q130" s="12">
        <f t="shared" si="130"/>
        <v>5.7993571706356072E-2</v>
      </c>
      <c r="R130" s="9">
        <f t="shared" si="131"/>
        <v>9.3951000000000007E-2</v>
      </c>
      <c r="S130" s="13">
        <f t="shared" si="132"/>
        <v>0.61727466132724573</v>
      </c>
      <c r="T130" s="2">
        <f t="shared" si="133"/>
        <v>0.01</v>
      </c>
      <c r="U130" s="14">
        <f t="shared" si="134"/>
        <v>6.1727466132724578E-3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1.6122746613272457E-2</v>
      </c>
      <c r="AU130" s="9">
        <f t="shared" si="138"/>
        <v>28.47</v>
      </c>
      <c r="AV130" s="1">
        <f t="shared" si="139"/>
        <v>0.33</v>
      </c>
      <c r="AW130" s="1">
        <f t="shared" si="140"/>
        <v>4331.416666666667</v>
      </c>
      <c r="AX130" s="1">
        <f t="shared" si="141"/>
        <v>4395873.6559366677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13.7994919951929</v>
      </c>
      <c r="E131" s="10">
        <f t="shared" si="145"/>
        <v>19.249803335214398</v>
      </c>
      <c r="F131" s="7" t="s">
        <v>83</v>
      </c>
      <c r="G131" s="1">
        <v>11</v>
      </c>
      <c r="H131" s="9">
        <f t="shared" si="124"/>
        <v>13.7994919951929</v>
      </c>
      <c r="I131" s="9">
        <f t="shared" si="125"/>
        <v>286.94949199519289</v>
      </c>
      <c r="J131" s="9">
        <f t="shared" si="126"/>
        <v>9.6759364031454839E-2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0.749710424592823</v>
      </c>
      <c r="O131" s="9">
        <f t="shared" si="146"/>
        <v>0.3241584433996223</v>
      </c>
      <c r="P131" s="9">
        <f t="shared" si="129"/>
        <v>3.1365364828773806E-2</v>
      </c>
      <c r="Q131" s="12">
        <f t="shared" si="130"/>
        <v>1.0350570393495356E-2</v>
      </c>
      <c r="R131" s="9">
        <f t="shared" si="131"/>
        <v>9.3951000000000007E-2</v>
      </c>
      <c r="S131" s="13">
        <f t="shared" si="132"/>
        <v>0.1101698799746182</v>
      </c>
      <c r="T131" s="2">
        <f t="shared" si="133"/>
        <v>0.01</v>
      </c>
      <c r="U131" s="14">
        <f t="shared" si="134"/>
        <v>1.1016987997461822E-3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6.5916987997461825E-3</v>
      </c>
      <c r="AU131" s="9">
        <f t="shared" si="138"/>
        <v>28.47</v>
      </c>
      <c r="AV131" s="1">
        <f t="shared" si="139"/>
        <v>0.33</v>
      </c>
      <c r="AW131" s="1">
        <f t="shared" si="140"/>
        <v>4331.416666666667</v>
      </c>
      <c r="AX131" s="1">
        <f t="shared" si="141"/>
        <v>1797229.4545533541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6.8595069234359496</v>
      </c>
      <c r="E132" s="10">
        <f t="shared" si="145"/>
        <v>13.7994919951929</v>
      </c>
      <c r="F132" s="7" t="s">
        <v>85</v>
      </c>
      <c r="G132" s="1">
        <v>12</v>
      </c>
      <c r="H132" s="9">
        <f t="shared" si="124"/>
        <v>6.8595069234359496</v>
      </c>
      <c r="I132" s="9">
        <f t="shared" si="125"/>
        <v>280.00950692343594</v>
      </c>
      <c r="J132" s="9">
        <f t="shared" si="126"/>
        <v>4.1730279043405621E-2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0.57749307857084842</v>
      </c>
      <c r="P132" s="9">
        <f t="shared" si="129"/>
        <v>2.4098947314396872E-2</v>
      </c>
      <c r="Q132" s="12">
        <f t="shared" si="130"/>
        <v>7.9526526137509677E-3</v>
      </c>
      <c r="R132" s="9">
        <f t="shared" si="131"/>
        <v>9.3951000000000007E-2</v>
      </c>
      <c r="S132" s="13">
        <f t="shared" si="132"/>
        <v>8.4646811782215906E-2</v>
      </c>
      <c r="T132" s="2">
        <f t="shared" si="133"/>
        <v>0.01</v>
      </c>
      <c r="U132" s="14">
        <f t="shared" si="134"/>
        <v>8.4646811782215911E-4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6.3364681178221588E-3</v>
      </c>
      <c r="AU132" s="9">
        <f t="shared" si="138"/>
        <v>28.47</v>
      </c>
      <c r="AV132" s="1">
        <f t="shared" si="139"/>
        <v>0.33</v>
      </c>
      <c r="AW132" s="1">
        <f t="shared" si="140"/>
        <v>4331.416666666667</v>
      </c>
      <c r="AX132" s="1">
        <f t="shared" si="141"/>
        <v>1727640.70160893</v>
      </c>
      <c r="AY132" s="1">
        <f>SUM(AX121:AX132)</f>
        <v>33514638.412411444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3.7767665257967198</v>
      </c>
      <c r="E133" s="10">
        <f t="shared" si="145"/>
        <v>6.8595069234359496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4.6078406951572299</v>
      </c>
      <c r="E136" s="7"/>
      <c r="F136" s="7"/>
      <c r="G136" s="1">
        <v>1</v>
      </c>
      <c r="H136" s="9">
        <f t="shared" ref="H136:H147" si="147">E137</f>
        <v>4.6078406951572299</v>
      </c>
      <c r="I136" s="9">
        <f t="shared" ref="I136:I147" si="148">H136+273.15</f>
        <v>277.7578406951572</v>
      </c>
      <c r="J136" s="9">
        <f t="shared" ref="J136:J147" si="149">EXP(($C$15*(I136-$C$13))/($C$16*I136*$C$13))</f>
        <v>3.147949335387995E-2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2.3894443847984757E-2</v>
      </c>
      <c r="Q136" s="12">
        <f t="shared" ref="Q136:Q147" si="153">P136*$B$138</f>
        <v>6.2125554004760367E-3</v>
      </c>
      <c r="R136" s="9">
        <f t="shared" ref="R136:R147" si="154">L136*$B$138</f>
        <v>0.19735245833333334</v>
      </c>
      <c r="S136" s="13">
        <f t="shared" ref="S136:S147" si="155">Q136/R136</f>
        <v>3.147949335387995E-2</v>
      </c>
      <c r="T136" s="2">
        <f t="shared" ref="T136:T147" si="156">$B$137/100</f>
        <v>0.01</v>
      </c>
      <c r="U136" s="14">
        <f t="shared" ref="U136:U147" si="157">S136*T136</f>
        <v>3.1479493353879951E-4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5.8047949335387995E-3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1.2171457985262499</v>
      </c>
      <c r="E137" s="10">
        <f t="shared" ref="E137:E148" si="166">D136</f>
        <v>4.6078406951572299</v>
      </c>
      <c r="F137" s="7" t="s">
        <v>83</v>
      </c>
      <c r="G137" s="1">
        <v>2</v>
      </c>
      <c r="H137" s="9">
        <f t="shared" si="147"/>
        <v>1.2171457985262499</v>
      </c>
      <c r="I137" s="9">
        <f t="shared" si="148"/>
        <v>274.36714579852622</v>
      </c>
      <c r="J137" s="9">
        <f t="shared" si="149"/>
        <v>2.0411914544223579E-2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1.4942013894853488</v>
      </c>
      <c r="P137" s="9">
        <f t="shared" si="152"/>
        <v>3.049951107403507E-2</v>
      </c>
      <c r="Q137" s="12">
        <f t="shared" si="153"/>
        <v>7.929872879249119E-3</v>
      </c>
      <c r="R137" s="9">
        <f t="shared" si="154"/>
        <v>0.19735245833333334</v>
      </c>
      <c r="S137" s="13">
        <f t="shared" si="155"/>
        <v>4.0181272360212315E-2</v>
      </c>
      <c r="T137" s="2">
        <f t="shared" si="156"/>
        <v>0.01</v>
      </c>
      <c r="U137" s="14">
        <f t="shared" si="157"/>
        <v>4.0181272360212319E-4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5.8918127236021233E-3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4.6449924064264696</v>
      </c>
      <c r="E138" s="10">
        <f t="shared" si="166"/>
        <v>1.2171457985262499</v>
      </c>
      <c r="F138" s="7" t="s">
        <v>83</v>
      </c>
      <c r="G138" s="1">
        <v>3</v>
      </c>
      <c r="H138" s="9">
        <f t="shared" si="147"/>
        <v>4.6449924064264696</v>
      </c>
      <c r="I138" s="9">
        <f t="shared" si="148"/>
        <v>277.79499240642645</v>
      </c>
      <c r="J138" s="9">
        <f t="shared" si="149"/>
        <v>3.1627421223708888E-2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2.2227497950779807</v>
      </c>
      <c r="P138" s="9">
        <f t="shared" si="152"/>
        <v>7.0299844043843901E-2</v>
      </c>
      <c r="Q138" s="12">
        <f t="shared" si="153"/>
        <v>1.8277959451399414E-2</v>
      </c>
      <c r="R138" s="9">
        <f t="shared" si="154"/>
        <v>0.19735245833333334</v>
      </c>
      <c r="S138" s="13">
        <f t="shared" si="155"/>
        <v>9.2615818448673559E-2</v>
      </c>
      <c r="T138" s="2">
        <f t="shared" si="156"/>
        <v>0.01</v>
      </c>
      <c r="U138" s="14">
        <f t="shared" si="157"/>
        <v>9.2615818448673563E-4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6.4161581844867357E-3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6.2649076986748904</v>
      </c>
      <c r="E139" s="10">
        <f t="shared" si="166"/>
        <v>4.6449924064264696</v>
      </c>
      <c r="F139" s="7" t="s">
        <v>83</v>
      </c>
      <c r="G139" s="1">
        <v>4</v>
      </c>
      <c r="H139" s="9">
        <f t="shared" si="147"/>
        <v>6.2649076986748904</v>
      </c>
      <c r="I139" s="9">
        <f t="shared" si="148"/>
        <v>279.41490769867488</v>
      </c>
      <c r="J139" s="9">
        <f t="shared" si="149"/>
        <v>3.8753821149256268E-2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2.9114978677008034</v>
      </c>
      <c r="P139" s="9">
        <f t="shared" si="152"/>
        <v>0.11283166764131793</v>
      </c>
      <c r="Q139" s="12">
        <f t="shared" si="153"/>
        <v>2.9336233586742661E-2</v>
      </c>
      <c r="R139" s="9">
        <f t="shared" si="154"/>
        <v>0.19735245833333334</v>
      </c>
      <c r="S139" s="13">
        <f t="shared" si="155"/>
        <v>0.14864893923537054</v>
      </c>
      <c r="T139" s="2">
        <f t="shared" si="156"/>
        <v>0.01</v>
      </c>
      <c r="U139" s="14">
        <f t="shared" si="157"/>
        <v>1.4864893923537054E-3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6.9764893923537057E-3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12.587524482310499</v>
      </c>
      <c r="E140" s="10">
        <f t="shared" si="166"/>
        <v>6.2649076986748904</v>
      </c>
      <c r="F140" s="7" t="s">
        <v>83</v>
      </c>
      <c r="G140" s="1">
        <v>5</v>
      </c>
      <c r="H140" s="9">
        <f t="shared" si="147"/>
        <v>12.587524482310499</v>
      </c>
      <c r="I140" s="9">
        <f t="shared" si="148"/>
        <v>285.7375244823105</v>
      </c>
      <c r="J140" s="9">
        <f t="shared" si="149"/>
        <v>8.3789093773075599E-2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3.5577141167261521</v>
      </c>
      <c r="P140" s="9">
        <f t="shared" si="152"/>
        <v>0.29809764174416237</v>
      </c>
      <c r="Q140" s="12">
        <f t="shared" si="153"/>
        <v>7.7505386853482225E-2</v>
      </c>
      <c r="R140" s="9">
        <f t="shared" si="154"/>
        <v>0.19735245833333334</v>
      </c>
      <c r="S140" s="13">
        <f t="shared" si="155"/>
        <v>0.39272572284138285</v>
      </c>
      <c r="T140" s="2">
        <f t="shared" si="156"/>
        <v>0.01</v>
      </c>
      <c r="U140" s="14">
        <f t="shared" si="157"/>
        <v>3.9272572284138286E-3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9.4172572284138278E-3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16.000987632022099</v>
      </c>
      <c r="E141" s="10">
        <f t="shared" si="166"/>
        <v>12.587524482310499</v>
      </c>
      <c r="F141" s="7" t="s">
        <v>85</v>
      </c>
      <c r="G141" s="1">
        <v>6</v>
      </c>
      <c r="H141" s="9">
        <f t="shared" si="147"/>
        <v>16.000987632022099</v>
      </c>
      <c r="I141" s="9">
        <f t="shared" si="148"/>
        <v>289.15098763202207</v>
      </c>
      <c r="J141" s="9">
        <f t="shared" si="149"/>
        <v>0.12528286882457668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4.0186643916486569</v>
      </c>
      <c r="P141" s="9">
        <f t="shared" si="152"/>
        <v>0.50346980382891593</v>
      </c>
      <c r="Q141" s="12">
        <f t="shared" si="153"/>
        <v>0.13090214899551814</v>
      </c>
      <c r="R141" s="9">
        <f t="shared" si="154"/>
        <v>0.19735245833333334</v>
      </c>
      <c r="S141" s="13">
        <f t="shared" si="155"/>
        <v>0.66329120042893541</v>
      </c>
      <c r="T141" s="2">
        <f t="shared" si="156"/>
        <v>0.01</v>
      </c>
      <c r="U141" s="14">
        <f t="shared" si="157"/>
        <v>6.632912004289354E-3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1.2122912004289353E-2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21.4060811026072</v>
      </c>
      <c r="E142" s="10">
        <f t="shared" si="166"/>
        <v>16.000987632022099</v>
      </c>
      <c r="F142" s="7" t="s">
        <v>83</v>
      </c>
      <c r="G142" s="1">
        <v>7</v>
      </c>
      <c r="H142" s="9">
        <f t="shared" si="147"/>
        <v>21.4060811026072</v>
      </c>
      <c r="I142" s="9">
        <f t="shared" si="148"/>
        <v>294.55608110260715</v>
      </c>
      <c r="J142" s="9">
        <f t="shared" si="149"/>
        <v>0.23240595825882768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4.2742425044864074</v>
      </c>
      <c r="P142" s="9">
        <f t="shared" si="152"/>
        <v>0.99335942508577513</v>
      </c>
      <c r="Q142" s="12">
        <f t="shared" si="153"/>
        <v>0.25827345052230155</v>
      </c>
      <c r="R142" s="9">
        <f t="shared" si="154"/>
        <v>0.19735245833333334</v>
      </c>
      <c r="S142" s="13">
        <f t="shared" si="155"/>
        <v>1.3086913266926277</v>
      </c>
      <c r="T142" s="2">
        <f t="shared" si="156"/>
        <v>0.01</v>
      </c>
      <c r="U142" s="14">
        <f t="shared" si="157"/>
        <v>1.3086913266926277E-2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2.3036913266926279E-2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24.027696354111299</v>
      </c>
      <c r="E143" s="10">
        <f t="shared" si="166"/>
        <v>21.4060811026072</v>
      </c>
      <c r="F143" s="7" t="s">
        <v>83</v>
      </c>
      <c r="G143" s="1">
        <v>8</v>
      </c>
      <c r="H143" s="9">
        <f t="shared" si="147"/>
        <v>24.027696354111299</v>
      </c>
      <c r="I143" s="9">
        <f t="shared" si="148"/>
        <v>297.17769635411128</v>
      </c>
      <c r="J143" s="9">
        <f t="shared" si="149"/>
        <v>0.31109377308237629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4.0399309960672989</v>
      </c>
      <c r="P143" s="9">
        <f t="shared" si="152"/>
        <v>1.2567973765590188</v>
      </c>
      <c r="Q143" s="12">
        <f t="shared" si="153"/>
        <v>0.32676731790534491</v>
      </c>
      <c r="R143" s="9">
        <f t="shared" si="154"/>
        <v>0.19735245833333334</v>
      </c>
      <c r="S143" s="13">
        <f t="shared" si="155"/>
        <v>1.6557549911713112</v>
      </c>
      <c r="T143" s="2">
        <f t="shared" si="156"/>
        <v>0.01</v>
      </c>
      <c r="U143" s="14">
        <f t="shared" si="157"/>
        <v>1.6557549911713113E-2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2.6507549911713113E-2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22.028816608031601</v>
      </c>
      <c r="E144" s="10">
        <f t="shared" si="166"/>
        <v>24.027696354111299</v>
      </c>
      <c r="F144" s="7" t="s">
        <v>83</v>
      </c>
      <c r="G144" s="1">
        <v>9</v>
      </c>
      <c r="H144" s="9">
        <f t="shared" si="147"/>
        <v>22.028816608031601</v>
      </c>
      <c r="I144" s="9">
        <f t="shared" si="148"/>
        <v>295.17881660803158</v>
      </c>
      <c r="J144" s="9">
        <f t="shared" si="149"/>
        <v>0.24919186365071136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3.5421815361749469</v>
      </c>
      <c r="P144" s="9">
        <f t="shared" si="152"/>
        <v>0.88268281838857465</v>
      </c>
      <c r="Q144" s="12">
        <f t="shared" si="153"/>
        <v>0.22949753278102941</v>
      </c>
      <c r="R144" s="9">
        <f t="shared" si="154"/>
        <v>0.19735245833333334</v>
      </c>
      <c r="S144" s="13">
        <f t="shared" si="155"/>
        <v>1.1628815506995216</v>
      </c>
      <c r="T144" s="2">
        <f t="shared" si="156"/>
        <v>0.01</v>
      </c>
      <c r="U144" s="14">
        <f t="shared" si="157"/>
        <v>1.1628815506995216E-2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2.1578815506995218E-2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19.249803335214398</v>
      </c>
      <c r="E145" s="10">
        <f t="shared" si="166"/>
        <v>22.028816608031601</v>
      </c>
      <c r="F145" s="7" t="s">
        <v>83</v>
      </c>
      <c r="G145" s="1">
        <v>10</v>
      </c>
      <c r="H145" s="9">
        <f t="shared" si="147"/>
        <v>19.249803335214398</v>
      </c>
      <c r="I145" s="9">
        <f t="shared" si="148"/>
        <v>292.39980333521436</v>
      </c>
      <c r="J145" s="9">
        <f t="shared" si="149"/>
        <v>0.18212957582788952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3.4185466344530386</v>
      </c>
      <c r="P145" s="9">
        <f t="shared" si="152"/>
        <v>0.62261844848079118</v>
      </c>
      <c r="Q145" s="12">
        <f t="shared" si="153"/>
        <v>0.16188079660500571</v>
      </c>
      <c r="R145" s="9">
        <f t="shared" si="154"/>
        <v>0.19735245833333334</v>
      </c>
      <c r="S145" s="13">
        <f t="shared" si="155"/>
        <v>0.82026237713028594</v>
      </c>
      <c r="T145" s="2">
        <f t="shared" si="156"/>
        <v>0.01</v>
      </c>
      <c r="U145" s="14">
        <f t="shared" si="157"/>
        <v>8.2026237713028593E-3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1.8152623771302862E-2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13.7994919951929</v>
      </c>
      <c r="E146" s="10">
        <f t="shared" si="166"/>
        <v>19.249803335214398</v>
      </c>
      <c r="F146" s="7" t="s">
        <v>83</v>
      </c>
      <c r="G146" s="1">
        <v>11</v>
      </c>
      <c r="H146" s="9">
        <f t="shared" si="147"/>
        <v>13.7994919951929</v>
      </c>
      <c r="I146" s="9">
        <f t="shared" si="148"/>
        <v>286.94949199519289</v>
      </c>
      <c r="J146" s="9">
        <f t="shared" si="149"/>
        <v>9.6759364031454839E-2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3.5549761026389142</v>
      </c>
      <c r="P146" s="9">
        <f t="shared" si="152"/>
        <v>0.34397722683836124</v>
      </c>
      <c r="Q146" s="12">
        <f t="shared" si="153"/>
        <v>8.9434078977973924E-2</v>
      </c>
      <c r="R146" s="9">
        <f t="shared" si="154"/>
        <v>0.19735245833333334</v>
      </c>
      <c r="S146" s="13">
        <f t="shared" si="155"/>
        <v>0.45316931814914352</v>
      </c>
      <c r="T146" s="2">
        <f t="shared" si="156"/>
        <v>0.01</v>
      </c>
      <c r="U146" s="14">
        <f t="shared" si="157"/>
        <v>4.5316931814914354E-3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1.0021693181491435E-2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6.8595069234359496</v>
      </c>
      <c r="E147" s="10">
        <f t="shared" si="166"/>
        <v>13.7994919951929</v>
      </c>
      <c r="F147" s="7" t="s">
        <v>85</v>
      </c>
      <c r="G147" s="1">
        <v>12</v>
      </c>
      <c r="H147" s="9">
        <f t="shared" si="147"/>
        <v>6.8595069234359496</v>
      </c>
      <c r="I147" s="9">
        <f t="shared" si="148"/>
        <v>280.00950692343594</v>
      </c>
      <c r="J147" s="9">
        <f t="shared" si="149"/>
        <v>4.1730279043405621E-2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3.9700467924672198</v>
      </c>
      <c r="P147" s="9">
        <f t="shared" si="152"/>
        <v>0.16567116046503452</v>
      </c>
      <c r="Q147" s="12">
        <f t="shared" si="153"/>
        <v>4.3074501720908979E-2</v>
      </c>
      <c r="R147" s="9">
        <f t="shared" si="154"/>
        <v>0.19735245833333334</v>
      </c>
      <c r="S147" s="13">
        <f t="shared" si="155"/>
        <v>0.21826179458152503</v>
      </c>
      <c r="T147" s="2">
        <f t="shared" si="156"/>
        <v>0.01</v>
      </c>
      <c r="U147" s="14">
        <f t="shared" si="157"/>
        <v>2.1826179458152503E-3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7.6726179458152504E-3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3.7767665257967198</v>
      </c>
      <c r="E148" s="10">
        <f t="shared" si="166"/>
        <v>6.8595069234359496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126765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4879363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15711084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40029687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137974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1538568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180251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141052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3297577.1402487704</v>
      </c>
      <c r="J13" s="6" t="s">
        <v>37</v>
      </c>
      <c r="K13" s="6">
        <f>I13/(10000*1000)</f>
        <v>0.32975771402487702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10563.75</v>
      </c>
      <c r="AU26" s="1">
        <f t="shared" ref="AU26:AU37" si="17">AT26*10000*AS26*0.67*AR26*AQ26</f>
        <v>10654563.184035478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6.1454064307096798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6.1454064307096798</v>
      </c>
      <c r="I27" s="9">
        <f t="shared" si="1"/>
        <v>279.29540643070965</v>
      </c>
      <c r="J27" s="9">
        <f t="shared" si="2"/>
        <v>3.8180291571565952E-2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8.5183154919117918E-2</v>
      </c>
      <c r="Q27" s="12">
        <f t="shared" si="6"/>
        <v>8.5183154919117928E-3</v>
      </c>
      <c r="R27" s="9">
        <f t="shared" si="7"/>
        <v>0.11356975000000001</v>
      </c>
      <c r="S27" s="13">
        <f t="shared" si="8"/>
        <v>7.5005144344438474E-2</v>
      </c>
      <c r="T27" s="2">
        <f t="shared" si="9"/>
        <v>0.01</v>
      </c>
      <c r="U27" s="14">
        <f t="shared" si="10"/>
        <v>7.5005144344438479E-4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1.3650051443444385E-2</v>
      </c>
      <c r="AR27" s="9">
        <f t="shared" si="14"/>
        <v>113.56975</v>
      </c>
      <c r="AS27" s="1">
        <f t="shared" si="15"/>
        <v>0.1</v>
      </c>
      <c r="AT27" s="1">
        <f t="shared" si="16"/>
        <v>10563.75</v>
      </c>
      <c r="AU27" s="1">
        <f t="shared" si="17"/>
        <v>10972102.986000165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6.0693891443214296</v>
      </c>
      <c r="E28" s="10">
        <f t="shared" si="18"/>
        <v>6.1454064307096798</v>
      </c>
      <c r="F28" s="7" t="s">
        <v>83</v>
      </c>
      <c r="G28" s="1">
        <v>3</v>
      </c>
      <c r="H28" s="9">
        <f t="shared" si="0"/>
        <v>6.0693891443214296</v>
      </c>
      <c r="I28" s="9">
        <f t="shared" si="1"/>
        <v>279.21938914432138</v>
      </c>
      <c r="J28" s="9">
        <f t="shared" si="2"/>
        <v>3.781963100927261E-2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3.2815909401731118</v>
      </c>
      <c r="P28" s="9">
        <f t="shared" si="5"/>
        <v>0.12410855848071908</v>
      </c>
      <c r="Q28" s="12">
        <f t="shared" si="6"/>
        <v>1.241085584807191E-2</v>
      </c>
      <c r="R28" s="9">
        <f t="shared" si="7"/>
        <v>0.11356975000000001</v>
      </c>
      <c r="S28" s="13">
        <f t="shared" si="8"/>
        <v>0.10927959115937042</v>
      </c>
      <c r="T28" s="2">
        <f t="shared" si="9"/>
        <v>0.01</v>
      </c>
      <c r="U28" s="14">
        <f t="shared" si="10"/>
        <v>1.0927959115937041E-3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1.3992795911593704E-2</v>
      </c>
      <c r="AR28" s="9">
        <f t="shared" si="14"/>
        <v>113.56975</v>
      </c>
      <c r="AS28" s="1">
        <f t="shared" si="15"/>
        <v>0.1</v>
      </c>
      <c r="AT28" s="1">
        <f t="shared" si="16"/>
        <v>10563.75</v>
      </c>
      <c r="AU28" s="1">
        <f t="shared" si="17"/>
        <v>11247605.801355653</v>
      </c>
    </row>
    <row r="29" spans="1:47" x14ac:dyDescent="0.15">
      <c r="C29" s="7">
        <v>3</v>
      </c>
      <c r="D29" s="8">
        <v>12.6757329897742</v>
      </c>
      <c r="E29" s="10">
        <f t="shared" si="18"/>
        <v>6.0693891443214296</v>
      </c>
      <c r="F29" s="7" t="s">
        <v>83</v>
      </c>
      <c r="G29" s="1">
        <v>4</v>
      </c>
      <c r="H29" s="9">
        <f t="shared" si="0"/>
        <v>12.6757329897742</v>
      </c>
      <c r="I29" s="9">
        <f t="shared" si="1"/>
        <v>285.82573298977417</v>
      </c>
      <c r="J29" s="9">
        <f t="shared" si="2"/>
        <v>8.4674883596337847E-2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4.2931798816923923</v>
      </c>
      <c r="P29" s="9">
        <f t="shared" si="5"/>
        <v>0.36352450674044279</v>
      </c>
      <c r="Q29" s="12">
        <f t="shared" si="6"/>
        <v>3.635245067404428E-2</v>
      </c>
      <c r="R29" s="9">
        <f t="shared" si="7"/>
        <v>0.11356975000000001</v>
      </c>
      <c r="S29" s="13">
        <f t="shared" si="8"/>
        <v>0.32008920222193216</v>
      </c>
      <c r="T29" s="2">
        <f t="shared" si="9"/>
        <v>0.01</v>
      </c>
      <c r="U29" s="14">
        <f t="shared" si="10"/>
        <v>3.2008920222193218E-3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1.6100892022219322E-2</v>
      </c>
      <c r="AR29" s="9">
        <f t="shared" si="14"/>
        <v>113.56975</v>
      </c>
      <c r="AS29" s="1">
        <f t="shared" si="15"/>
        <v>0.1</v>
      </c>
      <c r="AT29" s="1">
        <f t="shared" si="16"/>
        <v>10563.75</v>
      </c>
      <c r="AU29" s="1">
        <f t="shared" si="17"/>
        <v>12942123.051052853</v>
      </c>
    </row>
    <row r="30" spans="1:47" x14ac:dyDescent="0.15">
      <c r="C30" s="7">
        <v>4</v>
      </c>
      <c r="D30" s="8">
        <v>19.447271255333298</v>
      </c>
      <c r="E30" s="10">
        <f t="shared" si="18"/>
        <v>12.6757329897742</v>
      </c>
      <c r="F30" s="7" t="s">
        <v>83</v>
      </c>
      <c r="G30" s="1">
        <v>5</v>
      </c>
      <c r="H30" s="9">
        <f t="shared" si="0"/>
        <v>19.447271255333298</v>
      </c>
      <c r="I30" s="9">
        <f t="shared" si="1"/>
        <v>292.59727125533328</v>
      </c>
      <c r="J30" s="9">
        <f t="shared" si="2"/>
        <v>0.18626894897306148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3.7331726062043522</v>
      </c>
      <c r="O30" s="9">
        <f t="shared" si="19"/>
        <v>1.3321802687475977</v>
      </c>
      <c r="P30" s="9">
        <f t="shared" si="5"/>
        <v>0.24814381850226561</v>
      </c>
      <c r="Q30" s="12">
        <f t="shared" si="6"/>
        <v>2.4814381850226563E-2</v>
      </c>
      <c r="R30" s="9">
        <f t="shared" si="7"/>
        <v>0.11356975000000001</v>
      </c>
      <c r="S30" s="13">
        <f t="shared" si="8"/>
        <v>0.21849464184104095</v>
      </c>
      <c r="T30" s="2">
        <f t="shared" si="9"/>
        <v>0.01</v>
      </c>
      <c r="U30" s="14">
        <f t="shared" si="10"/>
        <v>2.1849464184104097E-3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2.783494641841041E-2</v>
      </c>
      <c r="AR30" s="9">
        <f t="shared" si="14"/>
        <v>113.56975</v>
      </c>
      <c r="AS30" s="1">
        <f t="shared" si="15"/>
        <v>0.1</v>
      </c>
      <c r="AT30" s="1">
        <f t="shared" si="16"/>
        <v>10563.75</v>
      </c>
      <c r="AU30" s="1">
        <f t="shared" si="17"/>
        <v>22374120.711411059</v>
      </c>
    </row>
    <row r="31" spans="1:47" x14ac:dyDescent="0.15">
      <c r="C31" s="7">
        <v>5</v>
      </c>
      <c r="D31" s="8">
        <v>25.342038930645199</v>
      </c>
      <c r="E31" s="10">
        <f t="shared" si="18"/>
        <v>19.447271255333298</v>
      </c>
      <c r="F31" s="7" t="s">
        <v>85</v>
      </c>
      <c r="G31" s="1">
        <v>6</v>
      </c>
      <c r="H31" s="9">
        <f t="shared" si="0"/>
        <v>25.342038930645199</v>
      </c>
      <c r="I31" s="9">
        <f t="shared" si="1"/>
        <v>298.49203893064515</v>
      </c>
      <c r="J31" s="9">
        <f t="shared" si="2"/>
        <v>0.35937419454422909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2.2197339502453319</v>
      </c>
      <c r="P31" s="9">
        <f t="shared" si="5"/>
        <v>0.79771510047189609</v>
      </c>
      <c r="Q31" s="12">
        <f t="shared" si="6"/>
        <v>7.9771510047189617E-2</v>
      </c>
      <c r="R31" s="9">
        <f t="shared" si="7"/>
        <v>0.11356975000000001</v>
      </c>
      <c r="S31" s="13">
        <f t="shared" si="8"/>
        <v>0.70240103590251457</v>
      </c>
      <c r="T31" s="2">
        <f t="shared" si="9"/>
        <v>0.01</v>
      </c>
      <c r="U31" s="14">
        <f t="shared" si="10"/>
        <v>7.0240103590251462E-3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3.9124010359025151E-2</v>
      </c>
      <c r="AR31" s="9">
        <f t="shared" si="14"/>
        <v>113.56975</v>
      </c>
      <c r="AS31" s="1">
        <f t="shared" si="15"/>
        <v>0.1</v>
      </c>
      <c r="AT31" s="1">
        <f t="shared" si="16"/>
        <v>10563.75</v>
      </c>
      <c r="AU31" s="1">
        <f t="shared" si="17"/>
        <v>31448428.796268385</v>
      </c>
    </row>
    <row r="32" spans="1:47" x14ac:dyDescent="0.15">
      <c r="C32" s="7">
        <v>6</v>
      </c>
      <c r="D32" s="8">
        <v>29.456111630999999</v>
      </c>
      <c r="E32" s="10">
        <f t="shared" si="18"/>
        <v>25.342038930645199</v>
      </c>
      <c r="F32" s="7" t="s">
        <v>83</v>
      </c>
      <c r="G32" s="1">
        <v>7</v>
      </c>
      <c r="H32" s="9">
        <f t="shared" si="0"/>
        <v>29.456111630999999</v>
      </c>
      <c r="I32" s="9">
        <f t="shared" si="1"/>
        <v>302.60611163099998</v>
      </c>
      <c r="J32" s="9">
        <f t="shared" si="2"/>
        <v>0.55994999145883606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2.5577163497734361</v>
      </c>
      <c r="P32" s="9">
        <f t="shared" si="5"/>
        <v>1.4321932482097608</v>
      </c>
      <c r="Q32" s="12">
        <f t="shared" si="6"/>
        <v>0.14321932482097607</v>
      </c>
      <c r="R32" s="9">
        <f t="shared" si="7"/>
        <v>0.11356975000000001</v>
      </c>
      <c r="S32" s="13">
        <f t="shared" si="8"/>
        <v>1.2610692972466353</v>
      </c>
      <c r="T32" s="2">
        <f t="shared" si="9"/>
        <v>0.01</v>
      </c>
      <c r="U32" s="14">
        <f t="shared" si="10"/>
        <v>1.2610692972466354E-2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4.4710692972466354E-2</v>
      </c>
      <c r="AR32" s="9">
        <f t="shared" si="14"/>
        <v>113.56975</v>
      </c>
      <c r="AS32" s="1">
        <f t="shared" si="15"/>
        <v>0.1</v>
      </c>
      <c r="AT32" s="1">
        <f t="shared" si="16"/>
        <v>10563.75</v>
      </c>
      <c r="AU32" s="1">
        <f t="shared" si="17"/>
        <v>35939082.71348951</v>
      </c>
    </row>
    <row r="33" spans="1:48" x14ac:dyDescent="0.15">
      <c r="C33" s="7">
        <v>7</v>
      </c>
      <c r="D33" s="8">
        <v>30.3418979177419</v>
      </c>
      <c r="E33" s="10">
        <f t="shared" si="18"/>
        <v>29.456111630999999</v>
      </c>
      <c r="F33" s="7" t="s">
        <v>83</v>
      </c>
      <c r="G33" s="1">
        <v>8</v>
      </c>
      <c r="H33" s="9">
        <f t="shared" si="0"/>
        <v>30.3418979177419</v>
      </c>
      <c r="I33" s="9">
        <f t="shared" si="1"/>
        <v>303.49189791774188</v>
      </c>
      <c r="J33" s="9">
        <f t="shared" si="2"/>
        <v>0.61508423502537468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2.2612206015636751</v>
      </c>
      <c r="P33" s="9">
        <f t="shared" si="5"/>
        <v>1.3908411439364106</v>
      </c>
      <c r="Q33" s="12">
        <f t="shared" si="6"/>
        <v>0.13908411439364107</v>
      </c>
      <c r="R33" s="9">
        <f t="shared" si="7"/>
        <v>0.11356975000000001</v>
      </c>
      <c r="S33" s="13">
        <f t="shared" si="8"/>
        <v>1.22465810124299</v>
      </c>
      <c r="T33" s="2">
        <f t="shared" si="9"/>
        <v>0.01</v>
      </c>
      <c r="U33" s="14">
        <f t="shared" si="10"/>
        <v>1.22465810124299E-2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4.43465810124299E-2</v>
      </c>
      <c r="AR33" s="9">
        <f t="shared" si="14"/>
        <v>113.56975</v>
      </c>
      <c r="AS33" s="1">
        <f t="shared" si="15"/>
        <v>0.1</v>
      </c>
      <c r="AT33" s="1">
        <f t="shared" si="16"/>
        <v>10563.75</v>
      </c>
      <c r="AU33" s="1">
        <f t="shared" si="17"/>
        <v>35646404.408172719</v>
      </c>
    </row>
    <row r="34" spans="1:48" x14ac:dyDescent="0.15">
      <c r="C34" s="7">
        <v>8</v>
      </c>
      <c r="D34" s="8">
        <v>28.848506055806499</v>
      </c>
      <c r="E34" s="10">
        <f t="shared" si="18"/>
        <v>30.3418979177419</v>
      </c>
      <c r="F34" s="7" t="s">
        <v>83</v>
      </c>
      <c r="G34" s="1">
        <v>9</v>
      </c>
      <c r="H34" s="9">
        <f t="shared" si="0"/>
        <v>28.848506055806499</v>
      </c>
      <c r="I34" s="9">
        <f t="shared" si="1"/>
        <v>301.9985060558065</v>
      </c>
      <c r="J34" s="9">
        <f t="shared" si="2"/>
        <v>0.52484874314110219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2.0060769576272648</v>
      </c>
      <c r="P34" s="9">
        <f t="shared" si="5"/>
        <v>1.0528869698549961</v>
      </c>
      <c r="Q34" s="12">
        <f t="shared" si="6"/>
        <v>0.10528869698549961</v>
      </c>
      <c r="R34" s="9">
        <f t="shared" si="7"/>
        <v>0.11356975000000001</v>
      </c>
      <c r="S34" s="13">
        <f t="shared" si="8"/>
        <v>0.9270839901073975</v>
      </c>
      <c r="T34" s="2">
        <f t="shared" si="9"/>
        <v>0.01</v>
      </c>
      <c r="U34" s="14">
        <f t="shared" si="10"/>
        <v>9.2708399010739753E-3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4.1370839901073979E-2</v>
      </c>
      <c r="AR34" s="9">
        <f t="shared" si="14"/>
        <v>113.56975</v>
      </c>
      <c r="AS34" s="1">
        <f t="shared" si="15"/>
        <v>0.1</v>
      </c>
      <c r="AT34" s="1">
        <f t="shared" si="16"/>
        <v>10563.75</v>
      </c>
      <c r="AU34" s="1">
        <f t="shared" si="17"/>
        <v>33254461.92584952</v>
      </c>
    </row>
    <row r="35" spans="1:48" x14ac:dyDescent="0.15">
      <c r="C35" s="7">
        <v>9</v>
      </c>
      <c r="D35" s="8">
        <v>25.509912079666702</v>
      </c>
      <c r="E35" s="10">
        <f t="shared" si="18"/>
        <v>28.848506055806499</v>
      </c>
      <c r="F35" s="7" t="s">
        <v>83</v>
      </c>
      <c r="G35" s="1">
        <v>10</v>
      </c>
      <c r="H35" s="9">
        <f t="shared" si="0"/>
        <v>25.509912079666702</v>
      </c>
      <c r="I35" s="9">
        <f t="shared" si="1"/>
        <v>298.6599120796667</v>
      </c>
      <c r="J35" s="9">
        <f t="shared" si="2"/>
        <v>0.36602419601922515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2.0888874877722685</v>
      </c>
      <c r="P35" s="9">
        <f t="shared" si="5"/>
        <v>0.76458336328646359</v>
      </c>
      <c r="Q35" s="12">
        <f t="shared" si="6"/>
        <v>7.6458336328646362E-2</v>
      </c>
      <c r="R35" s="9">
        <f t="shared" si="7"/>
        <v>0.11356975000000001</v>
      </c>
      <c r="S35" s="13">
        <f t="shared" si="8"/>
        <v>0.67322800594917531</v>
      </c>
      <c r="T35" s="2">
        <f t="shared" si="9"/>
        <v>0.01</v>
      </c>
      <c r="U35" s="14">
        <f t="shared" si="10"/>
        <v>6.7322800594917529E-3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3.8832280059491756E-2</v>
      </c>
      <c r="AR35" s="9">
        <f t="shared" si="14"/>
        <v>113.56975</v>
      </c>
      <c r="AS35" s="1">
        <f t="shared" si="15"/>
        <v>0.1</v>
      </c>
      <c r="AT35" s="1">
        <f t="shared" si="16"/>
        <v>10563.75</v>
      </c>
      <c r="AU35" s="1">
        <f t="shared" si="17"/>
        <v>31213931.885844331</v>
      </c>
    </row>
    <row r="36" spans="1:48" x14ac:dyDescent="0.15">
      <c r="C36" s="7">
        <v>10</v>
      </c>
      <c r="D36" s="8">
        <v>19.989799193871001</v>
      </c>
      <c r="E36" s="10">
        <f t="shared" si="18"/>
        <v>25.509912079666702</v>
      </c>
      <c r="F36" s="7" t="s">
        <v>83</v>
      </c>
      <c r="G36" s="1">
        <v>11</v>
      </c>
      <c r="H36" s="9">
        <f t="shared" si="0"/>
        <v>19.989799193871001</v>
      </c>
      <c r="I36" s="9">
        <f t="shared" si="1"/>
        <v>293.139799193871</v>
      </c>
      <c r="J36" s="9">
        <f t="shared" si="2"/>
        <v>0.19810142074034898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1.2580889182615147</v>
      </c>
      <c r="O36" s="9">
        <f t="shared" si="19"/>
        <v>1.2019127062242903</v>
      </c>
      <c r="P36" s="9">
        <f t="shared" si="5"/>
        <v>0.23810061470890959</v>
      </c>
      <c r="Q36" s="12">
        <f t="shared" si="6"/>
        <v>2.3810061470890959E-2</v>
      </c>
      <c r="R36" s="9">
        <f t="shared" si="7"/>
        <v>0.11356975000000001</v>
      </c>
      <c r="S36" s="13">
        <f t="shared" si="8"/>
        <v>0.20965143861715779</v>
      </c>
      <c r="T36" s="2">
        <f t="shared" si="9"/>
        <v>0.01</v>
      </c>
      <c r="U36" s="14">
        <f t="shared" si="10"/>
        <v>2.0965143861715781E-3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2.7746514386171577E-2</v>
      </c>
      <c r="AR36" s="9">
        <f t="shared" si="14"/>
        <v>113.56975</v>
      </c>
      <c r="AS36" s="1">
        <f t="shared" si="15"/>
        <v>0.1</v>
      </c>
      <c r="AT36" s="1">
        <f t="shared" si="16"/>
        <v>10563.75</v>
      </c>
      <c r="AU36" s="1">
        <f t="shared" si="17"/>
        <v>22303037.802382775</v>
      </c>
    </row>
    <row r="37" spans="1:48" x14ac:dyDescent="0.15">
      <c r="C37" s="7">
        <v>11</v>
      </c>
      <c r="D37" s="8">
        <v>13.0570152474333</v>
      </c>
      <c r="E37" s="10">
        <f t="shared" si="18"/>
        <v>19.989799193871001</v>
      </c>
      <c r="F37" s="7" t="s">
        <v>85</v>
      </c>
      <c r="G37" s="1">
        <v>12</v>
      </c>
      <c r="H37" s="9">
        <f t="shared" si="0"/>
        <v>13.0570152474333</v>
      </c>
      <c r="I37" s="9">
        <f t="shared" si="1"/>
        <v>286.20701524743328</v>
      </c>
      <c r="J37" s="9">
        <f t="shared" si="2"/>
        <v>8.8606101772258486E-2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2.0995095915153805</v>
      </c>
      <c r="P37" s="9">
        <f t="shared" si="5"/>
        <v>0.18602936053764466</v>
      </c>
      <c r="Q37" s="12">
        <f t="shared" si="6"/>
        <v>1.8602936053764466E-2</v>
      </c>
      <c r="R37" s="9">
        <f t="shared" si="7"/>
        <v>0.11356975000000001</v>
      </c>
      <c r="S37" s="13">
        <f t="shared" si="8"/>
        <v>0.16380185792224131</v>
      </c>
      <c r="T37" s="2">
        <f t="shared" si="9"/>
        <v>0.01</v>
      </c>
      <c r="U37" s="14">
        <f t="shared" si="10"/>
        <v>1.6380185792224131E-3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1.4538018579222413E-2</v>
      </c>
      <c r="AR37" s="9">
        <f t="shared" si="14"/>
        <v>113.56975</v>
      </c>
      <c r="AS37" s="1">
        <f t="shared" si="15"/>
        <v>0.1</v>
      </c>
      <c r="AT37" s="1">
        <f t="shared" si="16"/>
        <v>10563.75</v>
      </c>
      <c r="AU37" s="1">
        <f t="shared" si="17"/>
        <v>11685863.436083982</v>
      </c>
      <c r="AV37" s="1">
        <f>SUM(AU26:AU37)</f>
        <v>269681726.70194644</v>
      </c>
    </row>
    <row r="38" spans="1:48" x14ac:dyDescent="0.15">
      <c r="C38" s="7">
        <v>12</v>
      </c>
      <c r="D38" s="8">
        <v>8.1025149062580599</v>
      </c>
      <c r="E38" s="10">
        <f t="shared" si="18"/>
        <v>13.0570152474333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406613.58333333331</v>
      </c>
      <c r="AU42" s="1">
        <f t="shared" ref="AU42:AU53" si="38">AT42*10000*AS42*0.67*AR42*AQ42</f>
        <v>651682972.35143924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6.1454064307096798</v>
      </c>
      <c r="E43" s="10">
        <f t="shared" ref="E43:E54" si="40">D42</f>
        <v>5.5637192800322604</v>
      </c>
      <c r="F43" s="7" t="s">
        <v>83</v>
      </c>
      <c r="G43" s="1">
        <v>2</v>
      </c>
      <c r="H43" s="9">
        <f t="shared" si="20"/>
        <v>6.1454064307096798</v>
      </c>
      <c r="I43" s="9">
        <f t="shared" si="21"/>
        <v>279.29540643070965</v>
      </c>
      <c r="J43" s="9">
        <f t="shared" si="22"/>
        <v>3.8180291571565952E-2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2.2313753626474138</v>
      </c>
      <c r="P43" s="9">
        <f t="shared" si="25"/>
        <v>8.5194561951486975E-2</v>
      </c>
      <c r="Q43" s="12">
        <f t="shared" si="26"/>
        <v>2.0446694868356874E-2</v>
      </c>
      <c r="R43" s="9">
        <f t="shared" si="27"/>
        <v>0.27260390000000001</v>
      </c>
      <c r="S43" s="13">
        <f t="shared" si="28"/>
        <v>7.5005144344438487E-2</v>
      </c>
      <c r="T43" s="2">
        <f t="shared" si="29"/>
        <v>0.01</v>
      </c>
      <c r="U43" s="14">
        <f t="shared" si="30"/>
        <v>7.500514434443849E-4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9.1700514434443839E-3</v>
      </c>
      <c r="AR43" s="9">
        <f t="shared" si="35"/>
        <v>113.58495833333335</v>
      </c>
      <c r="AS43" s="1">
        <f t="shared" si="36"/>
        <v>0.24</v>
      </c>
      <c r="AT43" s="1">
        <f t="shared" si="37"/>
        <v>406613.58333333331</v>
      </c>
      <c r="AU43" s="1">
        <f t="shared" si="38"/>
        <v>681021028.3003298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6.0693891443214296</v>
      </c>
      <c r="E44" s="10">
        <f t="shared" si="40"/>
        <v>6.1454064307096798</v>
      </c>
      <c r="F44" s="7" t="s">
        <v>83</v>
      </c>
      <c r="G44" s="1">
        <v>3</v>
      </c>
      <c r="H44" s="9">
        <f t="shared" si="20"/>
        <v>6.0693891443214296</v>
      </c>
      <c r="I44" s="9">
        <f t="shared" si="21"/>
        <v>279.21938914432138</v>
      </c>
      <c r="J44" s="9">
        <f t="shared" si="22"/>
        <v>3.781963100927261E-2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3.2820303840292602</v>
      </c>
      <c r="P44" s="9">
        <f t="shared" si="25"/>
        <v>0.1241251780852079</v>
      </c>
      <c r="Q44" s="12">
        <f t="shared" si="26"/>
        <v>2.9790042740449895E-2</v>
      </c>
      <c r="R44" s="9">
        <f t="shared" si="27"/>
        <v>0.27260390000000001</v>
      </c>
      <c r="S44" s="13">
        <f t="shared" si="28"/>
        <v>0.1092795911593704</v>
      </c>
      <c r="T44" s="2">
        <f t="shared" si="29"/>
        <v>0.01</v>
      </c>
      <c r="U44" s="14">
        <f t="shared" si="30"/>
        <v>1.0927959115937041E-3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9.5127959115937025E-3</v>
      </c>
      <c r="AR44" s="9">
        <f t="shared" si="35"/>
        <v>113.58495833333335</v>
      </c>
      <c r="AS44" s="1">
        <f t="shared" si="36"/>
        <v>0.24</v>
      </c>
      <c r="AT44" s="1">
        <f t="shared" si="37"/>
        <v>406613.58333333331</v>
      </c>
      <c r="AU44" s="1">
        <f t="shared" si="38"/>
        <v>706475213.76296067</v>
      </c>
    </row>
    <row r="45" spans="1:48" x14ac:dyDescent="0.15">
      <c r="C45" s="7">
        <v>3</v>
      </c>
      <c r="D45" s="7">
        <f t="shared" si="39"/>
        <v>12.6757329897742</v>
      </c>
      <c r="E45" s="10">
        <f t="shared" si="40"/>
        <v>6.0693891443214296</v>
      </c>
      <c r="F45" s="7" t="s">
        <v>83</v>
      </c>
      <c r="G45" s="1">
        <v>4</v>
      </c>
      <c r="H45" s="9">
        <f t="shared" si="20"/>
        <v>12.6757329897742</v>
      </c>
      <c r="I45" s="9">
        <f t="shared" si="21"/>
        <v>285.82573298977417</v>
      </c>
      <c r="J45" s="9">
        <f t="shared" si="22"/>
        <v>8.4674883596337847E-2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4.2937547892773855</v>
      </c>
      <c r="P45" s="9">
        <f t="shared" si="25"/>
        <v>0.36357318697328078</v>
      </c>
      <c r="Q45" s="12">
        <f t="shared" si="26"/>
        <v>8.7257564873587379E-2</v>
      </c>
      <c r="R45" s="9">
        <f t="shared" si="27"/>
        <v>0.27260390000000001</v>
      </c>
      <c r="S45" s="13">
        <f t="shared" si="28"/>
        <v>0.32008920222193216</v>
      </c>
      <c r="T45" s="2">
        <f t="shared" si="29"/>
        <v>0.01</v>
      </c>
      <c r="U45" s="14">
        <f t="shared" si="30"/>
        <v>3.2008920222193218E-3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1.1620892022219321E-2</v>
      </c>
      <c r="AR45" s="9">
        <f t="shared" si="35"/>
        <v>113.58495833333335</v>
      </c>
      <c r="AS45" s="1">
        <f t="shared" si="36"/>
        <v>0.24</v>
      </c>
      <c r="AT45" s="1">
        <f t="shared" si="37"/>
        <v>406613.58333333331</v>
      </c>
      <c r="AU45" s="1">
        <f t="shared" si="38"/>
        <v>863034616.9319067</v>
      </c>
    </row>
    <row r="46" spans="1:48" x14ac:dyDescent="0.15">
      <c r="C46" s="7">
        <v>4</v>
      </c>
      <c r="D46" s="7">
        <f t="shared" si="39"/>
        <v>19.447271255333298</v>
      </c>
      <c r="E46" s="10">
        <f t="shared" si="40"/>
        <v>12.6757329897742</v>
      </c>
      <c r="F46" s="7" t="s">
        <v>83</v>
      </c>
      <c r="G46" s="1">
        <v>5</v>
      </c>
      <c r="H46" s="9">
        <f t="shared" si="20"/>
        <v>19.447271255333298</v>
      </c>
      <c r="I46" s="9">
        <f t="shared" si="21"/>
        <v>292.59727125533328</v>
      </c>
      <c r="J46" s="9">
        <f t="shared" si="22"/>
        <v>0.18626894897306148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3.7336725221888991</v>
      </c>
      <c r="O46" s="9">
        <f t="shared" si="41"/>
        <v>1.3323586634485385</v>
      </c>
      <c r="P46" s="9">
        <f t="shared" si="25"/>
        <v>0.24817704789571221</v>
      </c>
      <c r="Q46" s="12">
        <f t="shared" si="26"/>
        <v>5.9562491494970927E-2</v>
      </c>
      <c r="R46" s="9">
        <f t="shared" si="27"/>
        <v>0.27260390000000001</v>
      </c>
      <c r="S46" s="13">
        <f t="shared" si="28"/>
        <v>0.21849464184104089</v>
      </c>
      <c r="T46" s="2">
        <f t="shared" si="29"/>
        <v>0.01</v>
      </c>
      <c r="U46" s="14">
        <f t="shared" si="30"/>
        <v>2.1849464184104089E-3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1.778494641841041E-2</v>
      </c>
      <c r="AR46" s="9">
        <f t="shared" si="35"/>
        <v>113.58495833333335</v>
      </c>
      <c r="AS46" s="1">
        <f t="shared" si="36"/>
        <v>0.24</v>
      </c>
      <c r="AT46" s="1">
        <f t="shared" si="37"/>
        <v>406613.58333333331</v>
      </c>
      <c r="AU46" s="1">
        <f t="shared" si="38"/>
        <v>1320812928.1314847</v>
      </c>
    </row>
    <row r="47" spans="1:48" x14ac:dyDescent="0.15">
      <c r="C47" s="7">
        <v>5</v>
      </c>
      <c r="D47" s="7">
        <f t="shared" si="39"/>
        <v>25.342038930645199</v>
      </c>
      <c r="E47" s="10">
        <f t="shared" si="40"/>
        <v>19.447271255333298</v>
      </c>
      <c r="F47" s="7" t="s">
        <v>85</v>
      </c>
      <c r="G47" s="1">
        <v>6</v>
      </c>
      <c r="H47" s="9">
        <f t="shared" si="20"/>
        <v>25.342038930645199</v>
      </c>
      <c r="I47" s="9">
        <f t="shared" si="21"/>
        <v>298.49203893064515</v>
      </c>
      <c r="J47" s="9">
        <f t="shared" si="22"/>
        <v>0.35937419454422909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2.2200311988861596</v>
      </c>
      <c r="P47" s="9">
        <f t="shared" si="25"/>
        <v>0.79782192396277285</v>
      </c>
      <c r="Q47" s="12">
        <f t="shared" si="26"/>
        <v>0.19147726175106547</v>
      </c>
      <c r="R47" s="9">
        <f t="shared" si="27"/>
        <v>0.27260390000000001</v>
      </c>
      <c r="S47" s="13">
        <f t="shared" si="28"/>
        <v>0.70240103590251446</v>
      </c>
      <c r="T47" s="2">
        <f t="shared" si="29"/>
        <v>0.01</v>
      </c>
      <c r="U47" s="14">
        <f t="shared" si="30"/>
        <v>7.0240103590251445E-3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2.6924010359025141E-2</v>
      </c>
      <c r="AR47" s="9">
        <f t="shared" si="35"/>
        <v>113.58495833333335</v>
      </c>
      <c r="AS47" s="1">
        <f t="shared" si="36"/>
        <v>0.24</v>
      </c>
      <c r="AT47" s="1">
        <f t="shared" si="37"/>
        <v>406613.58333333331</v>
      </c>
      <c r="AU47" s="1">
        <f t="shared" si="38"/>
        <v>1999532645.3463032</v>
      </c>
    </row>
    <row r="48" spans="1:48" x14ac:dyDescent="0.15">
      <c r="C48" s="7">
        <v>6</v>
      </c>
      <c r="D48" s="7">
        <f t="shared" si="39"/>
        <v>29.456111630999999</v>
      </c>
      <c r="E48" s="10">
        <f t="shared" si="40"/>
        <v>25.342038930645199</v>
      </c>
      <c r="F48" s="7" t="s">
        <v>83</v>
      </c>
      <c r="G48" s="1">
        <v>7</v>
      </c>
      <c r="H48" s="9">
        <f t="shared" si="20"/>
        <v>29.456111630999999</v>
      </c>
      <c r="I48" s="9">
        <f t="shared" si="21"/>
        <v>302.60611163099998</v>
      </c>
      <c r="J48" s="9">
        <f t="shared" si="22"/>
        <v>0.55994999145883606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2.5580588582567203</v>
      </c>
      <c r="P48" s="9">
        <f t="shared" si="25"/>
        <v>1.4323850358320505</v>
      </c>
      <c r="Q48" s="12">
        <f t="shared" si="26"/>
        <v>0.3437724085996921</v>
      </c>
      <c r="R48" s="9">
        <f t="shared" si="27"/>
        <v>0.27260390000000001</v>
      </c>
      <c r="S48" s="13">
        <f t="shared" si="28"/>
        <v>1.2610692972466355</v>
      </c>
      <c r="T48" s="2">
        <f t="shared" si="29"/>
        <v>0.01</v>
      </c>
      <c r="U48" s="14">
        <f t="shared" si="30"/>
        <v>1.2610692972466355E-2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3.2510692972466351E-2</v>
      </c>
      <c r="AR48" s="9">
        <f t="shared" si="35"/>
        <v>113.58495833333335</v>
      </c>
      <c r="AS48" s="1">
        <f t="shared" si="36"/>
        <v>0.24</v>
      </c>
      <c r="AT48" s="1">
        <f t="shared" si="37"/>
        <v>406613.58333333331</v>
      </c>
      <c r="AU48" s="1">
        <f t="shared" si="38"/>
        <v>2414431990.4217582</v>
      </c>
    </row>
    <row r="49" spans="1:48" x14ac:dyDescent="0.15">
      <c r="C49" s="7">
        <v>7</v>
      </c>
      <c r="D49" s="7">
        <f t="shared" si="39"/>
        <v>30.3418979177419</v>
      </c>
      <c r="E49" s="10">
        <f t="shared" si="40"/>
        <v>29.456111630999999</v>
      </c>
      <c r="F49" s="7" t="s">
        <v>83</v>
      </c>
      <c r="G49" s="1">
        <v>8</v>
      </c>
      <c r="H49" s="9">
        <f t="shared" si="20"/>
        <v>30.3418979177419</v>
      </c>
      <c r="I49" s="9">
        <f t="shared" si="21"/>
        <v>303.49189791774188</v>
      </c>
      <c r="J49" s="9">
        <f t="shared" si="22"/>
        <v>0.61508423502537468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2.2615234057580036</v>
      </c>
      <c r="P49" s="9">
        <f t="shared" si="25"/>
        <v>1.3910273940226416</v>
      </c>
      <c r="Q49" s="12">
        <f t="shared" si="26"/>
        <v>0.33384657456543398</v>
      </c>
      <c r="R49" s="9">
        <f t="shared" si="27"/>
        <v>0.27260390000000001</v>
      </c>
      <c r="S49" s="13">
        <f t="shared" si="28"/>
        <v>1.2246581012429902</v>
      </c>
      <c r="T49" s="2">
        <f t="shared" si="29"/>
        <v>0.01</v>
      </c>
      <c r="U49" s="14">
        <f t="shared" si="30"/>
        <v>1.2246581012429902E-2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3.2146581012429898E-2</v>
      </c>
      <c r="AR49" s="9">
        <f t="shared" si="35"/>
        <v>113.58495833333335</v>
      </c>
      <c r="AS49" s="1">
        <f t="shared" si="36"/>
        <v>0.24</v>
      </c>
      <c r="AT49" s="1">
        <f t="shared" si="37"/>
        <v>406613.58333333331</v>
      </c>
      <c r="AU49" s="1">
        <f t="shared" si="38"/>
        <v>2387390931.4953394</v>
      </c>
    </row>
    <row r="50" spans="1:48" x14ac:dyDescent="0.15">
      <c r="C50" s="7">
        <v>8</v>
      </c>
      <c r="D50" s="7">
        <f t="shared" si="39"/>
        <v>28.848506055806499</v>
      </c>
      <c r="E50" s="10">
        <f t="shared" si="40"/>
        <v>30.3418979177419</v>
      </c>
      <c r="F50" s="7" t="s">
        <v>83</v>
      </c>
      <c r="G50" s="1">
        <v>9</v>
      </c>
      <c r="H50" s="9">
        <f t="shared" si="20"/>
        <v>28.848506055806499</v>
      </c>
      <c r="I50" s="9">
        <f t="shared" si="21"/>
        <v>301.9985060558065</v>
      </c>
      <c r="J50" s="9">
        <f t="shared" si="22"/>
        <v>0.52484874314110219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2.0063455950686953</v>
      </c>
      <c r="P50" s="9">
        <f t="shared" si="25"/>
        <v>1.0530279638784914</v>
      </c>
      <c r="Q50" s="12">
        <f t="shared" si="26"/>
        <v>0.25272671133083791</v>
      </c>
      <c r="R50" s="9">
        <f t="shared" si="27"/>
        <v>0.27260390000000001</v>
      </c>
      <c r="S50" s="13">
        <f t="shared" si="28"/>
        <v>0.92708399010739717</v>
      </c>
      <c r="T50" s="2">
        <f t="shared" si="29"/>
        <v>0.01</v>
      </c>
      <c r="U50" s="14">
        <f t="shared" si="30"/>
        <v>9.2708399010739719E-3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2.9170839901073969E-2</v>
      </c>
      <c r="AR50" s="9">
        <f t="shared" si="35"/>
        <v>113.58495833333335</v>
      </c>
      <c r="AS50" s="1">
        <f t="shared" si="36"/>
        <v>0.24</v>
      </c>
      <c r="AT50" s="1">
        <f t="shared" si="37"/>
        <v>406613.58333333331</v>
      </c>
      <c r="AU50" s="1">
        <f t="shared" si="38"/>
        <v>2166395195.0908346</v>
      </c>
    </row>
    <row r="51" spans="1:48" x14ac:dyDescent="0.15">
      <c r="C51" s="7">
        <v>9</v>
      </c>
      <c r="D51" s="7">
        <f t="shared" si="39"/>
        <v>25.509912079666702</v>
      </c>
      <c r="E51" s="10">
        <f t="shared" si="40"/>
        <v>28.848506055806499</v>
      </c>
      <c r="F51" s="7" t="s">
        <v>83</v>
      </c>
      <c r="G51" s="1">
        <v>10</v>
      </c>
      <c r="H51" s="9">
        <f t="shared" si="20"/>
        <v>25.509912079666702</v>
      </c>
      <c r="I51" s="9">
        <f t="shared" si="21"/>
        <v>298.6599120796667</v>
      </c>
      <c r="J51" s="9">
        <f t="shared" si="22"/>
        <v>0.36602419601922515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2.0891672145235374</v>
      </c>
      <c r="P51" s="9">
        <f t="shared" si="25"/>
        <v>0.76468575004570183</v>
      </c>
      <c r="Q51" s="12">
        <f t="shared" si="26"/>
        <v>0.18352458001096844</v>
      </c>
      <c r="R51" s="9">
        <f t="shared" si="27"/>
        <v>0.27260390000000001</v>
      </c>
      <c r="S51" s="13">
        <f t="shared" si="28"/>
        <v>0.67322800594917542</v>
      </c>
      <c r="T51" s="2">
        <f t="shared" si="29"/>
        <v>0.01</v>
      </c>
      <c r="U51" s="14">
        <f t="shared" si="30"/>
        <v>6.7322800594917546E-3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2.6632280059491753E-2</v>
      </c>
      <c r="AR51" s="9">
        <f t="shared" si="35"/>
        <v>113.58495833333335</v>
      </c>
      <c r="AS51" s="1">
        <f t="shared" si="36"/>
        <v>0.24</v>
      </c>
      <c r="AT51" s="1">
        <f t="shared" si="37"/>
        <v>406613.58333333331</v>
      </c>
      <c r="AU51" s="1">
        <f t="shared" si="38"/>
        <v>1977867066.9359856</v>
      </c>
    </row>
    <row r="52" spans="1:48" x14ac:dyDescent="0.15">
      <c r="C52" s="7">
        <v>10</v>
      </c>
      <c r="D52" s="7">
        <f t="shared" si="39"/>
        <v>19.989799193871001</v>
      </c>
      <c r="E52" s="10">
        <f t="shared" si="40"/>
        <v>25.509912079666702</v>
      </c>
      <c r="F52" s="7" t="s">
        <v>83</v>
      </c>
      <c r="G52" s="1">
        <v>11</v>
      </c>
      <c r="H52" s="9">
        <f t="shared" si="20"/>
        <v>19.989799193871001</v>
      </c>
      <c r="I52" s="9">
        <f t="shared" si="21"/>
        <v>293.139799193871</v>
      </c>
      <c r="J52" s="9">
        <f t="shared" si="22"/>
        <v>0.19810142074034898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1.2582573912539439</v>
      </c>
      <c r="O52" s="9">
        <f t="shared" si="41"/>
        <v>1.2020736565572254</v>
      </c>
      <c r="P52" s="9">
        <f t="shared" si="25"/>
        <v>0.23813249919853266</v>
      </c>
      <c r="Q52" s="12">
        <f t="shared" si="26"/>
        <v>5.7151799807647834E-2</v>
      </c>
      <c r="R52" s="9">
        <f t="shared" si="27"/>
        <v>0.27260390000000001</v>
      </c>
      <c r="S52" s="13">
        <f t="shared" si="28"/>
        <v>0.20965143861715782</v>
      </c>
      <c r="T52" s="2">
        <f t="shared" si="29"/>
        <v>0.01</v>
      </c>
      <c r="U52" s="14">
        <f t="shared" si="30"/>
        <v>2.0965143861715781E-3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1.7696514386171577E-2</v>
      </c>
      <c r="AR52" s="9">
        <f t="shared" si="35"/>
        <v>113.58495833333335</v>
      </c>
      <c r="AS52" s="1">
        <f t="shared" si="36"/>
        <v>0.24</v>
      </c>
      <c r="AT52" s="1">
        <f t="shared" si="37"/>
        <v>406613.58333333331</v>
      </c>
      <c r="AU52" s="1">
        <f t="shared" si="38"/>
        <v>1314245454.2300127</v>
      </c>
    </row>
    <row r="53" spans="1:48" x14ac:dyDescent="0.15">
      <c r="C53" s="7">
        <v>11</v>
      </c>
      <c r="D53" s="7">
        <f t="shared" si="39"/>
        <v>13.0570152474333</v>
      </c>
      <c r="E53" s="10">
        <f t="shared" si="40"/>
        <v>19.989799193871001</v>
      </c>
      <c r="F53" s="7" t="s">
        <v>85</v>
      </c>
      <c r="G53" s="1">
        <v>12</v>
      </c>
      <c r="H53" s="9">
        <f t="shared" si="20"/>
        <v>13.0570152474333</v>
      </c>
      <c r="I53" s="9">
        <f t="shared" si="21"/>
        <v>286.20701524743328</v>
      </c>
      <c r="J53" s="9">
        <f t="shared" si="22"/>
        <v>8.8606101772258486E-2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2.0997907406920264</v>
      </c>
      <c r="P53" s="9">
        <f t="shared" si="25"/>
        <v>0.18605427207020372</v>
      </c>
      <c r="Q53" s="12">
        <f t="shared" si="26"/>
        <v>4.4653025296848892E-2</v>
      </c>
      <c r="R53" s="9">
        <f t="shared" si="27"/>
        <v>0.27260390000000001</v>
      </c>
      <c r="S53" s="13">
        <f t="shared" si="28"/>
        <v>0.16380185792224136</v>
      </c>
      <c r="T53" s="2">
        <f t="shared" si="29"/>
        <v>0.01</v>
      </c>
      <c r="U53" s="14">
        <f t="shared" si="30"/>
        <v>1.6380185792224137E-3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1.0058018579222412E-2</v>
      </c>
      <c r="AR53" s="9">
        <f t="shared" si="35"/>
        <v>113.58495833333335</v>
      </c>
      <c r="AS53" s="1">
        <f t="shared" si="36"/>
        <v>0.24</v>
      </c>
      <c r="AT53" s="1">
        <f t="shared" si="37"/>
        <v>406613.58333333331</v>
      </c>
      <c r="AU53" s="1">
        <f t="shared" si="38"/>
        <v>746966600.75802469</v>
      </c>
      <c r="AV53" s="1">
        <f>SUM(AU42:AU53)</f>
        <v>17229856643.756382</v>
      </c>
    </row>
    <row r="54" spans="1:48" x14ac:dyDescent="0.15">
      <c r="C54" s="7">
        <v>12</v>
      </c>
      <c r="D54" s="7">
        <f t="shared" si="39"/>
        <v>8.1025149062580599</v>
      </c>
      <c r="E54" s="10">
        <f t="shared" si="40"/>
        <v>13.0570152474333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5.5637192800322604</v>
      </c>
      <c r="E58" s="7"/>
      <c r="F58" s="7"/>
      <c r="G58" s="1">
        <v>1</v>
      </c>
      <c r="H58" s="9">
        <f t="shared" ref="H58:H69" si="42">E59</f>
        <v>5.5637192800322604</v>
      </c>
      <c r="I58" s="9">
        <f t="shared" ref="I58:I69" si="43">H58+273.15</f>
        <v>278.71371928003225</v>
      </c>
      <c r="J58" s="9">
        <f t="shared" ref="J58:J69" si="44">EXP(($C$15*(I58-$C$13))/($C$16*I58*$C$13))</f>
        <v>3.5501007009146941E-2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2.778382768967109E-3</v>
      </c>
      <c r="Q58" s="12">
        <f t="shared" ref="Q58:Q69" si="48">P58*$B$60</f>
        <v>5.2789272610375066E-4</v>
      </c>
      <c r="R58" s="9">
        <f t="shared" ref="R58:R69" si="49">L58*$B$60</f>
        <v>1.4869795833333335E-2</v>
      </c>
      <c r="S58" s="13">
        <f t="shared" ref="S58:S69" si="50">Q58/R58</f>
        <v>3.5501007009146941E-2</v>
      </c>
      <c r="T58" s="2">
        <f t="shared" ref="T58:T69" si="51">$B$59/100</f>
        <v>0.01</v>
      </c>
      <c r="U58" s="14">
        <f t="shared" ref="U58:U69" si="52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1.235501007009147E-2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3335807.25</v>
      </c>
      <c r="AU58" s="1">
        <f t="shared" ref="AU58:AU69" si="59">AT58*10000*AS58*0.67*AR58*AQ58</f>
        <v>410604647.05052555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6.1454064307096798</v>
      </c>
      <c r="E59" s="10">
        <f t="shared" ref="E59:E70" si="61">D58</f>
        <v>5.5637192800322604</v>
      </c>
      <c r="F59" s="7" t="s">
        <v>83</v>
      </c>
      <c r="G59" s="1">
        <v>2</v>
      </c>
      <c r="H59" s="9">
        <f t="shared" si="42"/>
        <v>6.1454064307096798</v>
      </c>
      <c r="I59" s="9">
        <f t="shared" si="43"/>
        <v>279.29540643070965</v>
      </c>
      <c r="J59" s="9">
        <f t="shared" si="44"/>
        <v>3.8180291571565952E-2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0.15374578389769958</v>
      </c>
      <c r="P59" s="9">
        <f t="shared" si="47"/>
        <v>5.8700588571131392E-3</v>
      </c>
      <c r="Q59" s="12">
        <f t="shared" si="48"/>
        <v>1.1153111828514964E-3</v>
      </c>
      <c r="R59" s="9">
        <f t="shared" si="49"/>
        <v>1.4869795833333335E-2</v>
      </c>
      <c r="S59" s="13">
        <f t="shared" si="50"/>
        <v>7.5005144344438474E-2</v>
      </c>
      <c r="T59" s="2">
        <f t="shared" si="51"/>
        <v>0.01</v>
      </c>
      <c r="U59" s="14">
        <f t="shared" si="52"/>
        <v>7.5005144344438479E-4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1.2750051443444385E-2</v>
      </c>
      <c r="AR59" s="9">
        <f t="shared" si="56"/>
        <v>7.8262083333333337</v>
      </c>
      <c r="AS59" s="1">
        <f t="shared" si="57"/>
        <v>0.19</v>
      </c>
      <c r="AT59" s="1">
        <f t="shared" si="58"/>
        <v>3335807.25</v>
      </c>
      <c r="AU59" s="1">
        <f t="shared" si="59"/>
        <v>423733395.85410523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6.0693891443214296</v>
      </c>
      <c r="E60" s="10">
        <f t="shared" si="61"/>
        <v>6.1454064307096798</v>
      </c>
      <c r="F60" s="7" t="s">
        <v>83</v>
      </c>
      <c r="G60" s="1">
        <v>3</v>
      </c>
      <c r="H60" s="9">
        <f t="shared" si="42"/>
        <v>6.0693891443214296</v>
      </c>
      <c r="I60" s="9">
        <f t="shared" si="43"/>
        <v>279.21938914432138</v>
      </c>
      <c r="J60" s="9">
        <f t="shared" si="44"/>
        <v>3.781963100927261E-2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0.22613780837391978</v>
      </c>
      <c r="P60" s="9">
        <f t="shared" si="47"/>
        <v>8.5524484699472433E-3</v>
      </c>
      <c r="Q60" s="12">
        <f t="shared" si="48"/>
        <v>1.6249652092899763E-3</v>
      </c>
      <c r="R60" s="9">
        <f t="shared" si="49"/>
        <v>1.4869795833333335E-2</v>
      </c>
      <c r="S60" s="13">
        <f t="shared" si="50"/>
        <v>0.1092795911593704</v>
      </c>
      <c r="T60" s="2">
        <f t="shared" si="51"/>
        <v>0.01</v>
      </c>
      <c r="U60" s="14">
        <f t="shared" si="52"/>
        <v>1.0927959115937041E-3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1.3092795911593704E-2</v>
      </c>
      <c r="AR60" s="9">
        <f t="shared" si="56"/>
        <v>7.8262083333333337</v>
      </c>
      <c r="AS60" s="1">
        <f t="shared" si="57"/>
        <v>0.19</v>
      </c>
      <c r="AT60" s="1">
        <f t="shared" si="58"/>
        <v>3335807.25</v>
      </c>
      <c r="AU60" s="1">
        <f t="shared" si="59"/>
        <v>435124116.74988592</v>
      </c>
    </row>
    <row r="61" spans="1:48" x14ac:dyDescent="0.15">
      <c r="C61" s="7">
        <v>3</v>
      </c>
      <c r="D61" s="7">
        <f t="shared" si="60"/>
        <v>12.6757329897742</v>
      </c>
      <c r="E61" s="10">
        <f t="shared" si="61"/>
        <v>6.0693891443214296</v>
      </c>
      <c r="F61" s="7" t="s">
        <v>83</v>
      </c>
      <c r="G61" s="1">
        <v>4</v>
      </c>
      <c r="H61" s="9">
        <f t="shared" si="42"/>
        <v>12.6757329897742</v>
      </c>
      <c r="I61" s="9">
        <f t="shared" si="43"/>
        <v>285.82573298977417</v>
      </c>
      <c r="J61" s="9">
        <f t="shared" si="44"/>
        <v>8.4674883596337847E-2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0.29584744323730588</v>
      </c>
      <c r="P61" s="9">
        <f t="shared" si="47"/>
        <v>2.5050847818393045E-2</v>
      </c>
      <c r="Q61" s="12">
        <f t="shared" si="48"/>
        <v>4.7596610854946783E-3</v>
      </c>
      <c r="R61" s="9">
        <f t="shared" si="49"/>
        <v>1.4869795833333335E-2</v>
      </c>
      <c r="S61" s="13">
        <f t="shared" si="50"/>
        <v>0.32008920222193216</v>
      </c>
      <c r="T61" s="2">
        <f t="shared" si="51"/>
        <v>0.01</v>
      </c>
      <c r="U61" s="14">
        <f t="shared" si="52"/>
        <v>3.2008920222193218E-3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1.5200892022219322E-2</v>
      </c>
      <c r="AR61" s="9">
        <f t="shared" si="56"/>
        <v>7.8262083333333337</v>
      </c>
      <c r="AS61" s="1">
        <f t="shared" si="57"/>
        <v>0.19</v>
      </c>
      <c r="AT61" s="1">
        <f t="shared" si="58"/>
        <v>3335807.25</v>
      </c>
      <c r="AU61" s="1">
        <f t="shared" si="59"/>
        <v>505184282.99349052</v>
      </c>
    </row>
    <row r="62" spans="1:48" x14ac:dyDescent="0.15">
      <c r="C62" s="7">
        <v>4</v>
      </c>
      <c r="D62" s="7">
        <f t="shared" si="60"/>
        <v>19.447271255333298</v>
      </c>
      <c r="E62" s="10">
        <f t="shared" si="61"/>
        <v>12.6757329897742</v>
      </c>
      <c r="F62" s="7" t="s">
        <v>83</v>
      </c>
      <c r="G62" s="1">
        <v>5</v>
      </c>
      <c r="H62" s="9">
        <f t="shared" si="42"/>
        <v>19.447271255333298</v>
      </c>
      <c r="I62" s="9">
        <f t="shared" si="43"/>
        <v>292.59727125533328</v>
      </c>
      <c r="J62" s="9">
        <f t="shared" si="44"/>
        <v>0.18626894897306148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0.25725676564796718</v>
      </c>
      <c r="O62" s="9">
        <f t="shared" si="62"/>
        <v>9.1801913104278987E-2</v>
      </c>
      <c r="P62" s="9">
        <f t="shared" si="47"/>
        <v>1.7099845867650367E-2</v>
      </c>
      <c r="Q62" s="12">
        <f t="shared" si="48"/>
        <v>3.2489707148535699E-3</v>
      </c>
      <c r="R62" s="9">
        <f t="shared" si="49"/>
        <v>1.4869795833333335E-2</v>
      </c>
      <c r="S62" s="13">
        <f t="shared" si="50"/>
        <v>0.21849464184104095</v>
      </c>
      <c r="T62" s="2">
        <f t="shared" si="51"/>
        <v>0.01</v>
      </c>
      <c r="U62" s="14">
        <f t="shared" si="52"/>
        <v>2.1849464184104097E-3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2.228494641841041E-2</v>
      </c>
      <c r="AR62" s="9">
        <f t="shared" si="56"/>
        <v>7.8262083333333337</v>
      </c>
      <c r="AS62" s="1">
        <f t="shared" si="57"/>
        <v>0.19</v>
      </c>
      <c r="AT62" s="1">
        <f t="shared" si="58"/>
        <v>3335807.25</v>
      </c>
      <c r="AU62" s="1">
        <f t="shared" si="59"/>
        <v>740614739.02170086</v>
      </c>
    </row>
    <row r="63" spans="1:48" x14ac:dyDescent="0.15">
      <c r="C63" s="7">
        <v>5</v>
      </c>
      <c r="D63" s="7">
        <f t="shared" si="60"/>
        <v>25.342038930645199</v>
      </c>
      <c r="E63" s="10">
        <f t="shared" si="61"/>
        <v>19.447271255333298</v>
      </c>
      <c r="F63" s="7" t="s">
        <v>85</v>
      </c>
      <c r="G63" s="1">
        <v>6</v>
      </c>
      <c r="H63" s="9">
        <f t="shared" si="42"/>
        <v>25.342038930645199</v>
      </c>
      <c r="I63" s="9">
        <f t="shared" si="43"/>
        <v>298.49203893064515</v>
      </c>
      <c r="J63" s="9">
        <f t="shared" si="44"/>
        <v>0.35937419454422909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0.15296415056996196</v>
      </c>
      <c r="P63" s="9">
        <f t="shared" si="47"/>
        <v>5.4971368405222258E-2</v>
      </c>
      <c r="Q63" s="12">
        <f t="shared" si="48"/>
        <v>1.0444559996992229E-2</v>
      </c>
      <c r="R63" s="9">
        <f t="shared" si="49"/>
        <v>1.4869795833333335E-2</v>
      </c>
      <c r="S63" s="13">
        <f t="shared" si="50"/>
        <v>0.70240103590251457</v>
      </c>
      <c r="T63" s="2">
        <f t="shared" si="51"/>
        <v>0.01</v>
      </c>
      <c r="U63" s="14">
        <f t="shared" si="52"/>
        <v>7.0240103590251462E-3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3.3124010359025145E-2</v>
      </c>
      <c r="AR63" s="9">
        <f t="shared" si="56"/>
        <v>7.8262083333333337</v>
      </c>
      <c r="AS63" s="1">
        <f t="shared" si="57"/>
        <v>0.19</v>
      </c>
      <c r="AT63" s="1">
        <f t="shared" si="58"/>
        <v>3335807.25</v>
      </c>
      <c r="AU63" s="1">
        <f t="shared" si="59"/>
        <v>1100838648.0630994</v>
      </c>
    </row>
    <row r="64" spans="1:48" x14ac:dyDescent="0.15">
      <c r="C64" s="7">
        <v>6</v>
      </c>
      <c r="D64" s="7">
        <f t="shared" si="60"/>
        <v>29.456111630999999</v>
      </c>
      <c r="E64" s="10">
        <f t="shared" si="61"/>
        <v>25.342038930645199</v>
      </c>
      <c r="F64" s="7" t="s">
        <v>83</v>
      </c>
      <c r="G64" s="1">
        <v>7</v>
      </c>
      <c r="H64" s="9">
        <f t="shared" si="42"/>
        <v>29.456111630999999</v>
      </c>
      <c r="I64" s="9">
        <f t="shared" si="43"/>
        <v>302.60611163099998</v>
      </c>
      <c r="J64" s="9">
        <f t="shared" si="44"/>
        <v>0.55994999145883606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0.17625486549807304</v>
      </c>
      <c r="P64" s="9">
        <f t="shared" si="47"/>
        <v>9.8693910430224296E-2</v>
      </c>
      <c r="Q64" s="12">
        <f t="shared" si="48"/>
        <v>1.8751842981742615E-2</v>
      </c>
      <c r="R64" s="9">
        <f t="shared" si="49"/>
        <v>1.4869795833333335E-2</v>
      </c>
      <c r="S64" s="13">
        <f t="shared" si="50"/>
        <v>1.2610692972466353</v>
      </c>
      <c r="T64" s="2">
        <f t="shared" si="51"/>
        <v>0.01</v>
      </c>
      <c r="U64" s="14">
        <f t="shared" si="52"/>
        <v>1.2610692972466354E-2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3.8710692972466355E-2</v>
      </c>
      <c r="AR64" s="9">
        <f t="shared" si="56"/>
        <v>7.8262083333333337</v>
      </c>
      <c r="AS64" s="1">
        <f t="shared" si="57"/>
        <v>0.19</v>
      </c>
      <c r="AT64" s="1">
        <f t="shared" si="58"/>
        <v>3335807.25</v>
      </c>
      <c r="AU64" s="1">
        <f t="shared" si="59"/>
        <v>1286505663.2789235</v>
      </c>
    </row>
    <row r="65" spans="1:48" x14ac:dyDescent="0.15">
      <c r="C65" s="7">
        <v>7</v>
      </c>
      <c r="D65" s="7">
        <f t="shared" si="60"/>
        <v>30.3418979177419</v>
      </c>
      <c r="E65" s="10">
        <f t="shared" si="61"/>
        <v>29.456111630999999</v>
      </c>
      <c r="F65" s="7" t="s">
        <v>83</v>
      </c>
      <c r="G65" s="1">
        <v>8</v>
      </c>
      <c r="H65" s="9">
        <f t="shared" si="42"/>
        <v>30.3418979177419</v>
      </c>
      <c r="I65" s="9">
        <f t="shared" si="43"/>
        <v>303.49189791774188</v>
      </c>
      <c r="J65" s="9">
        <f t="shared" si="44"/>
        <v>0.61508423502537468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0.15582303840118211</v>
      </c>
      <c r="P65" s="9">
        <f t="shared" si="47"/>
        <v>9.5844294374320682E-2</v>
      </c>
      <c r="Q65" s="12">
        <f t="shared" si="48"/>
        <v>1.8210415931120931E-2</v>
      </c>
      <c r="R65" s="9">
        <f t="shared" si="49"/>
        <v>1.4869795833333335E-2</v>
      </c>
      <c r="S65" s="13">
        <f t="shared" si="50"/>
        <v>1.2246581012429905</v>
      </c>
      <c r="T65" s="2">
        <f t="shared" si="51"/>
        <v>0.01</v>
      </c>
      <c r="U65" s="14">
        <f t="shared" si="52"/>
        <v>1.2246581012429906E-2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3.8346581012429909E-2</v>
      </c>
      <c r="AR65" s="9">
        <f t="shared" si="56"/>
        <v>7.8262083333333337</v>
      </c>
      <c r="AS65" s="1">
        <f t="shared" si="57"/>
        <v>0.19</v>
      </c>
      <c r="AT65" s="1">
        <f t="shared" si="58"/>
        <v>3335807.25</v>
      </c>
      <c r="AU65" s="1">
        <f t="shared" si="59"/>
        <v>1274404818.1974971</v>
      </c>
    </row>
    <row r="66" spans="1:48" x14ac:dyDescent="0.15">
      <c r="C66" s="7">
        <v>8</v>
      </c>
      <c r="D66" s="7">
        <f t="shared" si="60"/>
        <v>28.848506055806499</v>
      </c>
      <c r="E66" s="10">
        <f t="shared" si="61"/>
        <v>30.3418979177419</v>
      </c>
      <c r="F66" s="7" t="s">
        <v>83</v>
      </c>
      <c r="G66" s="1">
        <v>9</v>
      </c>
      <c r="H66" s="9">
        <f t="shared" si="42"/>
        <v>28.848506055806499</v>
      </c>
      <c r="I66" s="9">
        <f t="shared" si="43"/>
        <v>301.9985060558065</v>
      </c>
      <c r="J66" s="9">
        <f t="shared" si="44"/>
        <v>0.52484874314110219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0.13824082736019477</v>
      </c>
      <c r="P66" s="9">
        <f t="shared" si="47"/>
        <v>7.2555524490784312E-2</v>
      </c>
      <c r="Q66" s="12">
        <f t="shared" si="48"/>
        <v>1.378554965324902E-2</v>
      </c>
      <c r="R66" s="9">
        <f t="shared" si="49"/>
        <v>1.4869795833333335E-2</v>
      </c>
      <c r="S66" s="13">
        <f t="shared" si="50"/>
        <v>0.92708399010739739</v>
      </c>
      <c r="T66" s="2">
        <f t="shared" si="51"/>
        <v>0.01</v>
      </c>
      <c r="U66" s="14">
        <f t="shared" si="52"/>
        <v>9.2708399010739736E-3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3.5370839901073974E-2</v>
      </c>
      <c r="AR66" s="9">
        <f t="shared" si="56"/>
        <v>7.8262083333333337</v>
      </c>
      <c r="AS66" s="1">
        <f t="shared" si="57"/>
        <v>0.19</v>
      </c>
      <c r="AT66" s="1">
        <f t="shared" si="58"/>
        <v>3335807.25</v>
      </c>
      <c r="AU66" s="1">
        <f t="shared" si="59"/>
        <v>1175509461.4304593</v>
      </c>
    </row>
    <row r="67" spans="1:48" x14ac:dyDescent="0.15">
      <c r="C67" s="7">
        <v>9</v>
      </c>
      <c r="D67" s="7">
        <f t="shared" si="60"/>
        <v>25.509912079666702</v>
      </c>
      <c r="E67" s="10">
        <f t="shared" si="61"/>
        <v>28.848506055806499</v>
      </c>
      <c r="F67" s="7" t="s">
        <v>83</v>
      </c>
      <c r="G67" s="1">
        <v>10</v>
      </c>
      <c r="H67" s="9">
        <f t="shared" si="42"/>
        <v>25.509912079666702</v>
      </c>
      <c r="I67" s="9">
        <f t="shared" si="43"/>
        <v>298.6599120796667</v>
      </c>
      <c r="J67" s="9">
        <f t="shared" si="44"/>
        <v>0.36602419601922515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0.1439473862027438</v>
      </c>
      <c r="P67" s="9">
        <f t="shared" si="47"/>
        <v>5.2688226303928207E-2</v>
      </c>
      <c r="Q67" s="12">
        <f t="shared" si="48"/>
        <v>1.0010762997746359E-2</v>
      </c>
      <c r="R67" s="9">
        <f t="shared" si="49"/>
        <v>1.4869795833333335E-2</v>
      </c>
      <c r="S67" s="13">
        <f t="shared" si="50"/>
        <v>0.67322800594917553</v>
      </c>
      <c r="T67" s="2">
        <f t="shared" si="51"/>
        <v>0.01</v>
      </c>
      <c r="U67" s="14">
        <f t="shared" si="52"/>
        <v>6.7322800594917555E-3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3.2832280059491757E-2</v>
      </c>
      <c r="AR67" s="9">
        <f t="shared" si="56"/>
        <v>7.8262083333333337</v>
      </c>
      <c r="AS67" s="1">
        <f t="shared" si="57"/>
        <v>0.19</v>
      </c>
      <c r="AT67" s="1">
        <f t="shared" si="58"/>
        <v>3335807.25</v>
      </c>
      <c r="AU67" s="1">
        <f t="shared" si="59"/>
        <v>1091143324.7898448</v>
      </c>
    </row>
    <row r="68" spans="1:48" x14ac:dyDescent="0.15">
      <c r="C68" s="7">
        <v>10</v>
      </c>
      <c r="D68" s="7">
        <f t="shared" si="60"/>
        <v>19.989799193871001</v>
      </c>
      <c r="E68" s="10">
        <f t="shared" si="61"/>
        <v>25.509912079666702</v>
      </c>
      <c r="F68" s="7" t="s">
        <v>83</v>
      </c>
      <c r="G68" s="1">
        <v>11</v>
      </c>
      <c r="H68" s="9">
        <f t="shared" si="42"/>
        <v>19.989799193871001</v>
      </c>
      <c r="I68" s="9">
        <f t="shared" si="43"/>
        <v>293.139799193871</v>
      </c>
      <c r="J68" s="9">
        <f t="shared" si="44"/>
        <v>0.19810142074034898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8.6696201903874823E-2</v>
      </c>
      <c r="O68" s="9">
        <f t="shared" si="62"/>
        <v>8.2825041328274132E-2</v>
      </c>
      <c r="P68" s="9">
        <f t="shared" si="47"/>
        <v>1.6407758360009225E-2</v>
      </c>
      <c r="Q68" s="12">
        <f t="shared" si="48"/>
        <v>3.1174740884017528E-3</v>
      </c>
      <c r="R68" s="9">
        <f t="shared" si="49"/>
        <v>1.4869795833333335E-2</v>
      </c>
      <c r="S68" s="13">
        <f t="shared" si="50"/>
        <v>0.20965143861715782</v>
      </c>
      <c r="T68" s="2">
        <f t="shared" si="51"/>
        <v>0.01</v>
      </c>
      <c r="U68" s="14">
        <f t="shared" si="52"/>
        <v>2.0965143861715781E-3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2.2196514386171578E-2</v>
      </c>
      <c r="AR68" s="9">
        <f t="shared" si="56"/>
        <v>7.8262083333333337</v>
      </c>
      <c r="AS68" s="1">
        <f t="shared" si="57"/>
        <v>0.19</v>
      </c>
      <c r="AT68" s="1">
        <f t="shared" si="58"/>
        <v>3335807.25</v>
      </c>
      <c r="AU68" s="1">
        <f t="shared" si="59"/>
        <v>737675801.44258177</v>
      </c>
    </row>
    <row r="69" spans="1:48" x14ac:dyDescent="0.15">
      <c r="C69" s="7">
        <v>11</v>
      </c>
      <c r="D69" s="7">
        <f t="shared" si="60"/>
        <v>13.0570152474333</v>
      </c>
      <c r="E69" s="10">
        <f t="shared" si="61"/>
        <v>19.989799193871001</v>
      </c>
      <c r="F69" s="7" t="s">
        <v>85</v>
      </c>
      <c r="G69" s="1">
        <v>12</v>
      </c>
      <c r="H69" s="9">
        <f t="shared" si="42"/>
        <v>13.0570152474333</v>
      </c>
      <c r="I69" s="9">
        <f t="shared" si="43"/>
        <v>286.20701524743328</v>
      </c>
      <c r="J69" s="9">
        <f t="shared" si="44"/>
        <v>8.8606101772258486E-2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0.14467936630159822</v>
      </c>
      <c r="P69" s="9">
        <f t="shared" si="47"/>
        <v>1.2819474654865277E-2</v>
      </c>
      <c r="Q69" s="12">
        <f t="shared" si="48"/>
        <v>2.4357001844244027E-3</v>
      </c>
      <c r="R69" s="9">
        <f t="shared" si="49"/>
        <v>1.4869795833333335E-2</v>
      </c>
      <c r="S69" s="13">
        <f t="shared" si="50"/>
        <v>0.16380185792224131</v>
      </c>
      <c r="T69" s="2">
        <f t="shared" si="51"/>
        <v>0.01</v>
      </c>
      <c r="U69" s="14">
        <f t="shared" si="52"/>
        <v>1.6380185792224131E-3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1.3638018579222413E-2</v>
      </c>
      <c r="AR69" s="9">
        <f t="shared" si="56"/>
        <v>7.8262083333333337</v>
      </c>
      <c r="AS69" s="1">
        <f t="shared" si="57"/>
        <v>0.19</v>
      </c>
      <c r="AT69" s="1">
        <f t="shared" si="58"/>
        <v>3335807.25</v>
      </c>
      <c r="AU69" s="1">
        <f t="shared" si="59"/>
        <v>453243969.3226952</v>
      </c>
      <c r="AV69" s="1">
        <f>SUM(AU58:AU69)</f>
        <v>9634582868.194809</v>
      </c>
    </row>
    <row r="70" spans="1:48" x14ac:dyDescent="0.15">
      <c r="C70" s="7">
        <v>12</v>
      </c>
      <c r="D70" s="7">
        <f t="shared" si="60"/>
        <v>8.1025149062580599</v>
      </c>
      <c r="E70" s="10">
        <f t="shared" si="61"/>
        <v>13.0570152474333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5.5637192800322604</v>
      </c>
      <c r="E73" s="7"/>
      <c r="F73" s="7"/>
      <c r="G73" s="1">
        <v>1</v>
      </c>
      <c r="H73" s="9">
        <f t="shared" ref="H73:H84" si="63">E74</f>
        <v>5.5637192800322604</v>
      </c>
      <c r="I73" s="9">
        <f t="shared" ref="I73:I84" si="64">H73+273.15</f>
        <v>278.71371928003225</v>
      </c>
      <c r="J73" s="9">
        <f t="shared" ref="J73:J84" si="65">EXP(($C$15*(I73-$C$13))/($C$16*I73*$C$13))</f>
        <v>3.5501007009146941E-2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2.695236452134436E-3</v>
      </c>
      <c r="Q73" s="12">
        <f t="shared" ref="Q73:Q84" si="69">P73*$B$75</f>
        <v>4.8514256138419844E-4</v>
      </c>
      <c r="R73" s="9">
        <f t="shared" ref="R73:R84" si="70">L73*$B$75</f>
        <v>1.36656E-2</v>
      </c>
      <c r="S73" s="13">
        <f t="shared" ref="S73:S84" si="71">Q73/R73</f>
        <v>3.5501007009146941E-2</v>
      </c>
      <c r="T73" s="2">
        <f t="shared" ref="T73:T84" si="72">$B$74/100</f>
        <v>0.01</v>
      </c>
      <c r="U73" s="14">
        <f t="shared" ref="U73:U84" si="73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1.295501007009147E-2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1309257</v>
      </c>
      <c r="AU73" s="1">
        <f t="shared" ref="AU73:AU84" si="80">AT73*10000*AS73*0.67*AR73*AQ73</f>
        <v>155298108.69365069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6.1454064307096798</v>
      </c>
      <c r="E74" s="10">
        <f t="shared" ref="E74:E85" si="82">D73</f>
        <v>5.5637192800322604</v>
      </c>
      <c r="F74" s="7" t="s">
        <v>83</v>
      </c>
      <c r="G74" s="1">
        <v>2</v>
      </c>
      <c r="H74" s="9">
        <f t="shared" si="63"/>
        <v>6.1454064307096798</v>
      </c>
      <c r="I74" s="9">
        <f t="shared" si="64"/>
        <v>279.29540643070965</v>
      </c>
      <c r="J74" s="9">
        <f t="shared" si="65"/>
        <v>3.8180291571565952E-2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0.14914476354786557</v>
      </c>
      <c r="P74" s="9">
        <f t="shared" si="68"/>
        <v>5.6943905586297689E-3</v>
      </c>
      <c r="Q74" s="12">
        <f t="shared" si="69"/>
        <v>1.0249903005533584E-3</v>
      </c>
      <c r="R74" s="9">
        <f t="shared" si="70"/>
        <v>1.36656E-2</v>
      </c>
      <c r="S74" s="13">
        <f t="shared" si="71"/>
        <v>7.5005144344438474E-2</v>
      </c>
      <c r="T74" s="2">
        <f t="shared" si="72"/>
        <v>0.01</v>
      </c>
      <c r="U74" s="14">
        <f t="shared" si="73"/>
        <v>7.5005144344438479E-4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1.3350051443444385E-2</v>
      </c>
      <c r="AR74" s="9">
        <f t="shared" si="77"/>
        <v>7.5919999999999996</v>
      </c>
      <c r="AS74" s="1">
        <f t="shared" si="78"/>
        <v>0.18</v>
      </c>
      <c r="AT74" s="1">
        <f t="shared" si="79"/>
        <v>1309257</v>
      </c>
      <c r="AU74" s="1">
        <f t="shared" si="80"/>
        <v>160033664.88430804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6.0693891443214296</v>
      </c>
      <c r="E75" s="10">
        <f t="shared" si="82"/>
        <v>6.1454064307096798</v>
      </c>
      <c r="F75" s="7" t="s">
        <v>83</v>
      </c>
      <c r="G75" s="1">
        <v>3</v>
      </c>
      <c r="H75" s="9">
        <f t="shared" si="63"/>
        <v>6.0693891443214296</v>
      </c>
      <c r="I75" s="9">
        <f t="shared" si="64"/>
        <v>279.21938914432138</v>
      </c>
      <c r="J75" s="9">
        <f t="shared" si="65"/>
        <v>3.781963100927261E-2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0.21937037298923581</v>
      </c>
      <c r="P75" s="9">
        <f t="shared" si="68"/>
        <v>8.2965065608194017E-3</v>
      </c>
      <c r="Q75" s="12">
        <f t="shared" si="69"/>
        <v>1.4933711809474923E-3</v>
      </c>
      <c r="R75" s="9">
        <f t="shared" si="70"/>
        <v>1.36656E-2</v>
      </c>
      <c r="S75" s="13">
        <f t="shared" si="71"/>
        <v>0.10927959115937042</v>
      </c>
      <c r="T75" s="2">
        <f t="shared" si="72"/>
        <v>0.01</v>
      </c>
      <c r="U75" s="14">
        <f t="shared" si="73"/>
        <v>1.0927959115937041E-3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1.3692795911593704E-2</v>
      </c>
      <c r="AR75" s="9">
        <f t="shared" si="77"/>
        <v>7.5919999999999996</v>
      </c>
      <c r="AS75" s="1">
        <f t="shared" si="78"/>
        <v>0.18</v>
      </c>
      <c r="AT75" s="1">
        <f t="shared" si="79"/>
        <v>1309257</v>
      </c>
      <c r="AU75" s="1">
        <f t="shared" si="80"/>
        <v>164142312.22466666</v>
      </c>
    </row>
    <row r="76" spans="1:48" x14ac:dyDescent="0.15">
      <c r="C76" s="7">
        <v>3</v>
      </c>
      <c r="D76" s="7">
        <f t="shared" si="81"/>
        <v>12.6757329897742</v>
      </c>
      <c r="E76" s="10">
        <f t="shared" si="82"/>
        <v>6.0693891443214296</v>
      </c>
      <c r="F76" s="7" t="s">
        <v>83</v>
      </c>
      <c r="G76" s="1">
        <v>4</v>
      </c>
      <c r="H76" s="9">
        <f t="shared" si="63"/>
        <v>12.6757329897742</v>
      </c>
      <c r="I76" s="9">
        <f t="shared" si="64"/>
        <v>285.82573298977417</v>
      </c>
      <c r="J76" s="9">
        <f t="shared" si="65"/>
        <v>8.4674883596337847E-2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0.2869938664284164</v>
      </c>
      <c r="P76" s="9">
        <f t="shared" si="68"/>
        <v>2.430117223268909E-2</v>
      </c>
      <c r="Q76" s="12">
        <f t="shared" si="69"/>
        <v>4.3742110018840357E-3</v>
      </c>
      <c r="R76" s="9">
        <f t="shared" si="70"/>
        <v>1.36656E-2</v>
      </c>
      <c r="S76" s="13">
        <f t="shared" si="71"/>
        <v>0.32008920222193216</v>
      </c>
      <c r="T76" s="2">
        <f t="shared" si="72"/>
        <v>0.01</v>
      </c>
      <c r="U76" s="14">
        <f t="shared" si="73"/>
        <v>3.2008920222193218E-3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1.5800892022219321E-2</v>
      </c>
      <c r="AR76" s="9">
        <f t="shared" si="77"/>
        <v>7.5919999999999996</v>
      </c>
      <c r="AS76" s="1">
        <f t="shared" si="78"/>
        <v>0.18</v>
      </c>
      <c r="AT76" s="1">
        <f t="shared" si="79"/>
        <v>1309257</v>
      </c>
      <c r="AU76" s="1">
        <f t="shared" si="80"/>
        <v>189413102.22431409</v>
      </c>
    </row>
    <row r="77" spans="1:48" x14ac:dyDescent="0.15">
      <c r="C77" s="7">
        <v>4</v>
      </c>
      <c r="D77" s="7">
        <f t="shared" si="81"/>
        <v>19.447271255333298</v>
      </c>
      <c r="E77" s="10">
        <f t="shared" si="82"/>
        <v>12.6757329897742</v>
      </c>
      <c r="F77" s="7" t="s">
        <v>83</v>
      </c>
      <c r="G77" s="1">
        <v>5</v>
      </c>
      <c r="H77" s="9">
        <f t="shared" si="63"/>
        <v>19.447271255333298</v>
      </c>
      <c r="I77" s="9">
        <f t="shared" si="64"/>
        <v>292.59727125533328</v>
      </c>
      <c r="J77" s="9">
        <f t="shared" si="65"/>
        <v>0.18626894897306148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0.24955805948594098</v>
      </c>
      <c r="O77" s="9">
        <f t="shared" si="83"/>
        <v>8.9054634709786334E-2</v>
      </c>
      <c r="P77" s="9">
        <f t="shared" si="68"/>
        <v>1.6588113208571821E-2</v>
      </c>
      <c r="Q77" s="12">
        <f t="shared" si="69"/>
        <v>2.9858603775429278E-3</v>
      </c>
      <c r="R77" s="9">
        <f t="shared" si="70"/>
        <v>1.36656E-2</v>
      </c>
      <c r="S77" s="13">
        <f t="shared" si="71"/>
        <v>0.21849464184104084</v>
      </c>
      <c r="T77" s="2">
        <f t="shared" si="72"/>
        <v>0.01</v>
      </c>
      <c r="U77" s="14">
        <f t="shared" si="73"/>
        <v>2.1849464184104084E-3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2.3784946418410408E-2</v>
      </c>
      <c r="AR77" s="9">
        <f t="shared" si="77"/>
        <v>7.5919999999999996</v>
      </c>
      <c r="AS77" s="1">
        <f t="shared" si="78"/>
        <v>0.18</v>
      </c>
      <c r="AT77" s="1">
        <f t="shared" si="79"/>
        <v>1309257</v>
      </c>
      <c r="AU77" s="1">
        <f t="shared" si="80"/>
        <v>285121908.37169123</v>
      </c>
    </row>
    <row r="78" spans="1:48" x14ac:dyDescent="0.15">
      <c r="C78" s="7">
        <v>5</v>
      </c>
      <c r="D78" s="7">
        <f t="shared" si="81"/>
        <v>25.342038930645199</v>
      </c>
      <c r="E78" s="10">
        <f t="shared" si="82"/>
        <v>19.447271255333298</v>
      </c>
      <c r="F78" s="7" t="s">
        <v>85</v>
      </c>
      <c r="G78" s="1">
        <v>6</v>
      </c>
      <c r="H78" s="9">
        <f t="shared" si="63"/>
        <v>25.342038930645199</v>
      </c>
      <c r="I78" s="9">
        <f t="shared" si="64"/>
        <v>298.49203893064515</v>
      </c>
      <c r="J78" s="9">
        <f t="shared" si="65"/>
        <v>0.35937419454422909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0.14838652150121454</v>
      </c>
      <c r="P78" s="9">
        <f t="shared" si="68"/>
        <v>5.3326286645718902E-2</v>
      </c>
      <c r="Q78" s="12">
        <f t="shared" si="69"/>
        <v>9.5987315962294019E-3</v>
      </c>
      <c r="R78" s="9">
        <f t="shared" si="70"/>
        <v>1.36656E-2</v>
      </c>
      <c r="S78" s="13">
        <f t="shared" si="71"/>
        <v>0.70240103590251446</v>
      </c>
      <c r="T78" s="2">
        <f t="shared" si="72"/>
        <v>0.01</v>
      </c>
      <c r="U78" s="14">
        <f t="shared" si="73"/>
        <v>7.0240103590251445E-3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3.4924010359025148E-2</v>
      </c>
      <c r="AR78" s="9">
        <f t="shared" si="77"/>
        <v>7.5919999999999996</v>
      </c>
      <c r="AS78" s="1">
        <f t="shared" si="78"/>
        <v>0.18</v>
      </c>
      <c r="AT78" s="1">
        <f t="shared" si="79"/>
        <v>1309257</v>
      </c>
      <c r="AU78" s="1">
        <f t="shared" si="80"/>
        <v>418651373.28417188</v>
      </c>
    </row>
    <row r="79" spans="1:48" x14ac:dyDescent="0.15">
      <c r="C79" s="7">
        <v>6</v>
      </c>
      <c r="D79" s="7">
        <f t="shared" si="81"/>
        <v>29.456111630999999</v>
      </c>
      <c r="E79" s="10">
        <f t="shared" si="82"/>
        <v>25.342038930645199</v>
      </c>
      <c r="F79" s="7" t="s">
        <v>83</v>
      </c>
      <c r="G79" s="1">
        <v>7</v>
      </c>
      <c r="H79" s="9">
        <f t="shared" si="63"/>
        <v>29.456111630999999</v>
      </c>
      <c r="I79" s="9">
        <f t="shared" si="64"/>
        <v>302.60611163099998</v>
      </c>
      <c r="J79" s="9">
        <f t="shared" si="65"/>
        <v>0.55994999145883606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0.17098023485549566</v>
      </c>
      <c r="P79" s="9">
        <f t="shared" si="68"/>
        <v>9.5740381046964571E-2</v>
      </c>
      <c r="Q79" s="12">
        <f t="shared" si="69"/>
        <v>1.7233268588453622E-2</v>
      </c>
      <c r="R79" s="9">
        <f t="shared" si="70"/>
        <v>1.36656E-2</v>
      </c>
      <c r="S79" s="13">
        <f t="shared" si="71"/>
        <v>1.2610692972466355</v>
      </c>
      <c r="T79" s="2">
        <f t="shared" si="72"/>
        <v>0.01</v>
      </c>
      <c r="U79" s="14">
        <f t="shared" si="73"/>
        <v>1.2610692972466355E-2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4.0510692972466358E-2</v>
      </c>
      <c r="AR79" s="9">
        <f t="shared" si="77"/>
        <v>7.5919999999999996</v>
      </c>
      <c r="AS79" s="1">
        <f t="shared" si="78"/>
        <v>0.18</v>
      </c>
      <c r="AT79" s="1">
        <f t="shared" si="79"/>
        <v>1309257</v>
      </c>
      <c r="AU79" s="1">
        <f t="shared" si="80"/>
        <v>485621698.97632289</v>
      </c>
    </row>
    <row r="80" spans="1:48" x14ac:dyDescent="0.15">
      <c r="C80" s="7">
        <v>7</v>
      </c>
      <c r="D80" s="7">
        <f t="shared" si="81"/>
        <v>30.3418979177419</v>
      </c>
      <c r="E80" s="10">
        <f t="shared" si="82"/>
        <v>29.456111630999999</v>
      </c>
      <c r="F80" s="7" t="s">
        <v>83</v>
      </c>
      <c r="G80" s="1">
        <v>8</v>
      </c>
      <c r="H80" s="9">
        <f t="shared" si="63"/>
        <v>30.3418979177419</v>
      </c>
      <c r="I80" s="9">
        <f t="shared" si="64"/>
        <v>303.49189791774188</v>
      </c>
      <c r="J80" s="9">
        <f t="shared" si="65"/>
        <v>0.61508423502537468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0.15115985380853109</v>
      </c>
      <c r="P80" s="9">
        <f t="shared" si="68"/>
        <v>9.2976043046367807E-2</v>
      </c>
      <c r="Q80" s="12">
        <f t="shared" si="69"/>
        <v>1.6735687748346204E-2</v>
      </c>
      <c r="R80" s="9">
        <f t="shared" si="70"/>
        <v>1.36656E-2</v>
      </c>
      <c r="S80" s="13">
        <f t="shared" si="71"/>
        <v>1.22465810124299</v>
      </c>
      <c r="T80" s="2">
        <f t="shared" si="72"/>
        <v>0.01</v>
      </c>
      <c r="U80" s="14">
        <f t="shared" si="73"/>
        <v>1.22465810124299E-2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4.0146581012429905E-2</v>
      </c>
      <c r="AR80" s="9">
        <f t="shared" si="77"/>
        <v>7.5919999999999996</v>
      </c>
      <c r="AS80" s="1">
        <f t="shared" si="78"/>
        <v>0.18</v>
      </c>
      <c r="AT80" s="1">
        <f t="shared" si="79"/>
        <v>1309257</v>
      </c>
      <c r="AU80" s="1">
        <f t="shared" si="80"/>
        <v>481256908.94988024</v>
      </c>
    </row>
    <row r="81" spans="1:48" x14ac:dyDescent="0.15">
      <c r="C81" s="7">
        <v>8</v>
      </c>
      <c r="D81" s="7">
        <f t="shared" si="81"/>
        <v>28.848506055806499</v>
      </c>
      <c r="E81" s="10">
        <f t="shared" si="82"/>
        <v>30.3418979177419</v>
      </c>
      <c r="F81" s="7" t="s">
        <v>83</v>
      </c>
      <c r="G81" s="1">
        <v>9</v>
      </c>
      <c r="H81" s="9">
        <f t="shared" si="63"/>
        <v>28.848506055806499</v>
      </c>
      <c r="I81" s="9">
        <f t="shared" si="64"/>
        <v>301.9985060558065</v>
      </c>
      <c r="J81" s="9">
        <f t="shared" si="65"/>
        <v>0.52484874314110219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0.13410381076216327</v>
      </c>
      <c r="P81" s="9">
        <f t="shared" si="68"/>
        <v>7.0384216528953603E-2</v>
      </c>
      <c r="Q81" s="12">
        <f t="shared" si="69"/>
        <v>1.2669158975211647E-2</v>
      </c>
      <c r="R81" s="9">
        <f t="shared" si="70"/>
        <v>1.36656E-2</v>
      </c>
      <c r="S81" s="13">
        <f t="shared" si="71"/>
        <v>0.92708399010739717</v>
      </c>
      <c r="T81" s="2">
        <f t="shared" si="72"/>
        <v>0.01</v>
      </c>
      <c r="U81" s="14">
        <f t="shared" si="73"/>
        <v>9.2708399010739719E-3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3.7170839901073977E-2</v>
      </c>
      <c r="AR81" s="9">
        <f t="shared" si="77"/>
        <v>7.5919999999999996</v>
      </c>
      <c r="AS81" s="1">
        <f t="shared" si="78"/>
        <v>0.18</v>
      </c>
      <c r="AT81" s="1">
        <f t="shared" si="79"/>
        <v>1309257</v>
      </c>
      <c r="AU81" s="1">
        <f t="shared" si="80"/>
        <v>445585229.49496377</v>
      </c>
    </row>
    <row r="82" spans="1:48" x14ac:dyDescent="0.15">
      <c r="C82" s="7">
        <v>9</v>
      </c>
      <c r="D82" s="7">
        <f t="shared" si="81"/>
        <v>25.509912079666702</v>
      </c>
      <c r="E82" s="10">
        <f t="shared" si="82"/>
        <v>28.848506055806499</v>
      </c>
      <c r="F82" s="7" t="s">
        <v>83</v>
      </c>
      <c r="G82" s="1">
        <v>10</v>
      </c>
      <c r="H82" s="9">
        <f t="shared" si="63"/>
        <v>25.509912079666702</v>
      </c>
      <c r="I82" s="9">
        <f t="shared" si="64"/>
        <v>298.6599120796667</v>
      </c>
      <c r="J82" s="9">
        <f t="shared" si="65"/>
        <v>0.36602419601922515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0.13963959423320965</v>
      </c>
      <c r="P82" s="9">
        <f t="shared" si="68"/>
        <v>5.1111470211661389E-2</v>
      </c>
      <c r="Q82" s="12">
        <f t="shared" si="69"/>
        <v>9.2000646380990501E-3</v>
      </c>
      <c r="R82" s="9">
        <f t="shared" si="70"/>
        <v>1.36656E-2</v>
      </c>
      <c r="S82" s="13">
        <f t="shared" si="71"/>
        <v>0.67322800594917531</v>
      </c>
      <c r="T82" s="2">
        <f t="shared" si="72"/>
        <v>0.01</v>
      </c>
      <c r="U82" s="14">
        <f t="shared" si="73"/>
        <v>6.7322800594917529E-3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3.4632280059491753E-2</v>
      </c>
      <c r="AR82" s="9">
        <f t="shared" si="77"/>
        <v>7.5919999999999996</v>
      </c>
      <c r="AS82" s="1">
        <f t="shared" si="78"/>
        <v>0.18</v>
      </c>
      <c r="AT82" s="1">
        <f t="shared" si="79"/>
        <v>1309257</v>
      </c>
      <c r="AU82" s="1">
        <f t="shared" si="80"/>
        <v>415154257.99664605</v>
      </c>
    </row>
    <row r="83" spans="1:48" x14ac:dyDescent="0.15">
      <c r="C83" s="7">
        <v>10</v>
      </c>
      <c r="D83" s="7">
        <f t="shared" si="81"/>
        <v>19.989799193871001</v>
      </c>
      <c r="E83" s="10">
        <f t="shared" si="82"/>
        <v>25.509912079666702</v>
      </c>
      <c r="F83" s="7" t="s">
        <v>83</v>
      </c>
      <c r="G83" s="1">
        <v>11</v>
      </c>
      <c r="H83" s="9">
        <f t="shared" si="63"/>
        <v>19.989799193871001</v>
      </c>
      <c r="I83" s="9">
        <f t="shared" si="64"/>
        <v>293.139799193871</v>
      </c>
      <c r="J83" s="9">
        <f t="shared" si="65"/>
        <v>0.19810142074034898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8.410171782047085E-2</v>
      </c>
      <c r="O83" s="9">
        <f t="shared" si="83"/>
        <v>8.0346406201077386E-2</v>
      </c>
      <c r="P83" s="9">
        <f t="shared" si="68"/>
        <v>1.5916737219814615E-2</v>
      </c>
      <c r="Q83" s="12">
        <f t="shared" si="69"/>
        <v>2.8650126995666304E-3</v>
      </c>
      <c r="R83" s="9">
        <f t="shared" si="70"/>
        <v>1.36656E-2</v>
      </c>
      <c r="S83" s="13">
        <f t="shared" si="71"/>
        <v>0.20965143861715771</v>
      </c>
      <c r="T83" s="2">
        <f t="shared" si="72"/>
        <v>0.01</v>
      </c>
      <c r="U83" s="14">
        <f t="shared" si="73"/>
        <v>2.0965143861715772E-3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2.3696514386171579E-2</v>
      </c>
      <c r="AR83" s="9">
        <f t="shared" si="77"/>
        <v>7.5919999999999996</v>
      </c>
      <c r="AS83" s="1">
        <f t="shared" si="78"/>
        <v>0.18</v>
      </c>
      <c r="AT83" s="1">
        <f t="shared" si="79"/>
        <v>1309257</v>
      </c>
      <c r="AU83" s="1">
        <f t="shared" si="80"/>
        <v>284061829.89391899</v>
      </c>
    </row>
    <row r="84" spans="1:48" x14ac:dyDescent="0.15">
      <c r="C84" s="7">
        <v>11</v>
      </c>
      <c r="D84" s="7">
        <f t="shared" si="81"/>
        <v>13.0570152474333</v>
      </c>
      <c r="E84" s="10">
        <f t="shared" si="82"/>
        <v>19.989799193871001</v>
      </c>
      <c r="F84" s="7" t="s">
        <v>85</v>
      </c>
      <c r="G84" s="1">
        <v>12</v>
      </c>
      <c r="H84" s="9">
        <f t="shared" si="63"/>
        <v>13.0570152474333</v>
      </c>
      <c r="I84" s="9">
        <f t="shared" si="64"/>
        <v>286.20701524743328</v>
      </c>
      <c r="J84" s="9">
        <f t="shared" si="65"/>
        <v>8.8606101772258486E-2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0.14034966898126278</v>
      </c>
      <c r="P84" s="9">
        <f t="shared" si="68"/>
        <v>1.243583705345656E-2</v>
      </c>
      <c r="Q84" s="12">
        <f t="shared" si="69"/>
        <v>2.238450669622181E-3</v>
      </c>
      <c r="R84" s="9">
        <f t="shared" si="70"/>
        <v>1.36656E-2</v>
      </c>
      <c r="S84" s="13">
        <f t="shared" si="71"/>
        <v>0.16380185792224131</v>
      </c>
      <c r="T84" s="2">
        <f t="shared" si="72"/>
        <v>0.01</v>
      </c>
      <c r="U84" s="14">
        <f t="shared" si="73"/>
        <v>1.6380185792224131E-3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1.4238018579222413E-2</v>
      </c>
      <c r="AR84" s="9">
        <f t="shared" si="77"/>
        <v>7.5919999999999996</v>
      </c>
      <c r="AS84" s="1">
        <f t="shared" si="78"/>
        <v>0.18</v>
      </c>
      <c r="AT84" s="1">
        <f t="shared" si="79"/>
        <v>1309257</v>
      </c>
      <c r="AU84" s="1">
        <f t="shared" si="80"/>
        <v>170678165.81656182</v>
      </c>
      <c r="AV84" s="1">
        <f>SUM(AU73:AU84)</f>
        <v>3655018560.8110957</v>
      </c>
    </row>
    <row r="85" spans="1:48" x14ac:dyDescent="0.15">
      <c r="C85" s="7">
        <v>12</v>
      </c>
      <c r="D85" s="7">
        <f t="shared" si="81"/>
        <v>8.1025149062580599</v>
      </c>
      <c r="E85" s="10">
        <f t="shared" si="82"/>
        <v>13.0570152474333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5.5637192800322604</v>
      </c>
      <c r="E89" s="7"/>
      <c r="F89" s="7"/>
      <c r="G89" s="1">
        <v>1</v>
      </c>
      <c r="H89" s="9">
        <f t="shared" ref="H89:H100" si="84">E90</f>
        <v>5.5637192800322604</v>
      </c>
      <c r="I89" s="9">
        <f t="shared" ref="I89:I100" si="85">H89+273.15</f>
        <v>278.71371928003225</v>
      </c>
      <c r="J89" s="9">
        <f t="shared" ref="J89:J100" si="86">EXP(($C$15*(I89-$C$13))/($C$16*I89*$C$13))</f>
        <v>3.5501007009146941E-2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7.944576582247069E-2</v>
      </c>
      <c r="Q89" s="12">
        <f t="shared" ref="Q89:Q100" si="90">P89*$B$91</f>
        <v>3.5750594620111813E-2</v>
      </c>
      <c r="R89" s="9">
        <f t="shared" ref="R89:R100" si="91">L89*$B$91</f>
        <v>1.0070304375000001</v>
      </c>
      <c r="S89" s="13">
        <f t="shared" ref="S89:S100" si="92">Q89/R89</f>
        <v>3.5501007009146941E-2</v>
      </c>
      <c r="T89" s="2">
        <f t="shared" ref="T89:T100" si="93">$B$90/100</f>
        <v>0.28999999999999998</v>
      </c>
      <c r="U89" s="14">
        <f t="shared" ref="U89:U100" si="94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3.3441030547844759E-2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6.1454064307096798</v>
      </c>
      <c r="E90" s="10">
        <f t="shared" ref="E90:E101" si="101">D89</f>
        <v>5.5637192800322604</v>
      </c>
      <c r="F90" s="7" t="s">
        <v>83</v>
      </c>
      <c r="G90" s="1">
        <v>2</v>
      </c>
      <c r="H90" s="9">
        <f t="shared" si="84"/>
        <v>6.1454064307096798</v>
      </c>
      <c r="I90" s="9">
        <f t="shared" si="85"/>
        <v>279.29540643070965</v>
      </c>
      <c r="J90" s="9">
        <f t="shared" si="86"/>
        <v>3.8180291571565952E-2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4.3962450675108622</v>
      </c>
      <c r="P90" s="9">
        <f t="shared" si="89"/>
        <v>0.16784991849762337</v>
      </c>
      <c r="Q90" s="12">
        <f t="shared" si="90"/>
        <v>7.5532463323930515E-2</v>
      </c>
      <c r="R90" s="9">
        <f t="shared" si="91"/>
        <v>1.0070304375000001</v>
      </c>
      <c r="S90" s="13">
        <f t="shared" si="92"/>
        <v>7.500514434443846E-2</v>
      </c>
      <c r="T90" s="2">
        <f t="shared" si="93"/>
        <v>0.28999999999999998</v>
      </c>
      <c r="U90" s="14">
        <f t="shared" si="94"/>
        <v>2.1751491859887152E-2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3.6895074795755975E-2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6.0693891443214296</v>
      </c>
      <c r="E91" s="10">
        <f t="shared" si="101"/>
        <v>6.1454064307096798</v>
      </c>
      <c r="F91" s="7" t="s">
        <v>83</v>
      </c>
      <c r="G91" s="1">
        <v>3</v>
      </c>
      <c r="H91" s="9">
        <f t="shared" si="84"/>
        <v>6.0693891443214296</v>
      </c>
      <c r="I91" s="9">
        <f t="shared" si="85"/>
        <v>279.21938914432138</v>
      </c>
      <c r="J91" s="9">
        <f t="shared" si="86"/>
        <v>3.781963100927261E-2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6.4662405656799056</v>
      </c>
      <c r="P91" s="9">
        <f t="shared" si="89"/>
        <v>0.24455083221120422</v>
      </c>
      <c r="Q91" s="12">
        <f t="shared" si="90"/>
        <v>0.1100478744950419</v>
      </c>
      <c r="R91" s="9">
        <f t="shared" si="91"/>
        <v>1.0070304375000001</v>
      </c>
      <c r="S91" s="13">
        <f t="shared" si="92"/>
        <v>0.10927959115937039</v>
      </c>
      <c r="T91" s="2">
        <f t="shared" si="93"/>
        <v>0.28999999999999998</v>
      </c>
      <c r="U91" s="14">
        <f t="shared" si="94"/>
        <v>3.1691081436217412E-2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3.9891861053019548E-2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12.6757329897742</v>
      </c>
      <c r="E92" s="10">
        <f t="shared" si="101"/>
        <v>6.0693891443214296</v>
      </c>
      <c r="F92" s="7" t="s">
        <v>83</v>
      </c>
      <c r="G92" s="1">
        <v>4</v>
      </c>
      <c r="H92" s="9">
        <f t="shared" si="84"/>
        <v>12.6757329897742</v>
      </c>
      <c r="I92" s="9">
        <f t="shared" si="85"/>
        <v>285.82573298977417</v>
      </c>
      <c r="J92" s="9">
        <f t="shared" si="86"/>
        <v>8.4674883596337847E-2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8.4595351501353697</v>
      </c>
      <c r="P92" s="9">
        <f t="shared" si="89"/>
        <v>0.71631015411684085</v>
      </c>
      <c r="Q92" s="12">
        <f t="shared" si="90"/>
        <v>0.3223395693525784</v>
      </c>
      <c r="R92" s="9">
        <f t="shared" si="91"/>
        <v>1.0070304375000001</v>
      </c>
      <c r="S92" s="13">
        <f t="shared" si="92"/>
        <v>0.32008920222193221</v>
      </c>
      <c r="T92" s="2">
        <f t="shared" si="93"/>
        <v>0.28999999999999998</v>
      </c>
      <c r="U92" s="14">
        <f t="shared" si="94"/>
        <v>9.2825868644360335E-2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5.8323999396274639E-2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19.447271255333298</v>
      </c>
      <c r="E93" s="10">
        <f t="shared" si="101"/>
        <v>12.6757329897742</v>
      </c>
      <c r="F93" s="7" t="s">
        <v>83</v>
      </c>
      <c r="G93" s="1">
        <v>5</v>
      </c>
      <c r="H93" s="9">
        <f t="shared" si="84"/>
        <v>19.447271255333298</v>
      </c>
      <c r="I93" s="9">
        <f t="shared" si="85"/>
        <v>292.59727125533328</v>
      </c>
      <c r="J93" s="9">
        <f t="shared" si="86"/>
        <v>0.18626894897306148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7.3560637462176022</v>
      </c>
      <c r="O93" s="9">
        <f t="shared" si="102"/>
        <v>2.6250066664675931</v>
      </c>
      <c r="P93" s="9">
        <f t="shared" si="89"/>
        <v>0.48895723281019832</v>
      </c>
      <c r="Q93" s="12">
        <f t="shared" si="90"/>
        <v>0.22003075476458925</v>
      </c>
      <c r="R93" s="9">
        <f t="shared" si="91"/>
        <v>1.0070304375000001</v>
      </c>
      <c r="S93" s="13">
        <f t="shared" si="92"/>
        <v>0.21849464184104089</v>
      </c>
      <c r="T93" s="2">
        <f t="shared" si="93"/>
        <v>0.28999999999999998</v>
      </c>
      <c r="U93" s="14">
        <f t="shared" si="94"/>
        <v>6.3363446133901852E-2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4.201507900937141E-2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25.342038930645199</v>
      </c>
      <c r="E94" s="10">
        <f t="shared" si="101"/>
        <v>19.447271255333298</v>
      </c>
      <c r="F94" s="7" t="s">
        <v>85</v>
      </c>
      <c r="G94" s="1">
        <v>6</v>
      </c>
      <c r="H94" s="9">
        <f t="shared" si="84"/>
        <v>25.342038930645199</v>
      </c>
      <c r="I94" s="9">
        <f t="shared" si="85"/>
        <v>298.49203893064515</v>
      </c>
      <c r="J94" s="9">
        <f t="shared" si="86"/>
        <v>0.35937419454422909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4.3738948503240618</v>
      </c>
      <c r="P94" s="9">
        <f t="shared" si="89"/>
        <v>1.5718649388563612</v>
      </c>
      <c r="Q94" s="12">
        <f t="shared" si="90"/>
        <v>0.70733922248536263</v>
      </c>
      <c r="R94" s="9">
        <f t="shared" si="91"/>
        <v>1.0070304375000001</v>
      </c>
      <c r="S94" s="13">
        <f t="shared" si="92"/>
        <v>0.70240103590251468</v>
      </c>
      <c r="T94" s="2">
        <f t="shared" si="93"/>
        <v>0.28999999999999998</v>
      </c>
      <c r="U94" s="14">
        <f t="shared" si="94"/>
        <v>0.20369630041172923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8.7543434574136381E-2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29.456111630999999</v>
      </c>
      <c r="E95" s="10">
        <f t="shared" si="101"/>
        <v>25.342038930645199</v>
      </c>
      <c r="F95" s="7" t="s">
        <v>83</v>
      </c>
      <c r="G95" s="1">
        <v>7</v>
      </c>
      <c r="H95" s="9">
        <f t="shared" si="84"/>
        <v>29.456111630999999</v>
      </c>
      <c r="I95" s="9">
        <f t="shared" si="85"/>
        <v>302.60611163099998</v>
      </c>
      <c r="J95" s="9">
        <f t="shared" si="86"/>
        <v>0.55994999145883606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5.0398753281343671</v>
      </c>
      <c r="P95" s="9">
        <f t="shared" si="89"/>
        <v>2.8220781469424376</v>
      </c>
      <c r="Q95" s="12">
        <f t="shared" si="90"/>
        <v>1.269935166124097</v>
      </c>
      <c r="R95" s="9">
        <f t="shared" si="91"/>
        <v>1.0070304375000001</v>
      </c>
      <c r="S95" s="13">
        <f t="shared" si="92"/>
        <v>1.2610692972466355</v>
      </c>
      <c r="T95" s="2">
        <f t="shared" si="93"/>
        <v>0.28999999999999998</v>
      </c>
      <c r="U95" s="14">
        <f t="shared" si="94"/>
        <v>0.36571009620152428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0.15671659400475957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30.3418979177419</v>
      </c>
      <c r="E96" s="10">
        <f t="shared" si="101"/>
        <v>29.456111630999999</v>
      </c>
      <c r="F96" s="7" t="s">
        <v>83</v>
      </c>
      <c r="G96" s="1">
        <v>8</v>
      </c>
      <c r="H96" s="9">
        <f t="shared" si="84"/>
        <v>30.3418979177419</v>
      </c>
      <c r="I96" s="9">
        <f t="shared" si="85"/>
        <v>303.49189791774188</v>
      </c>
      <c r="J96" s="9">
        <f t="shared" si="86"/>
        <v>0.61508423502537468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4.4556425978585956</v>
      </c>
      <c r="P96" s="9">
        <f t="shared" si="89"/>
        <v>2.7405955188503275</v>
      </c>
      <c r="Q96" s="12">
        <f t="shared" si="90"/>
        <v>1.2332679834826474</v>
      </c>
      <c r="R96" s="9">
        <f t="shared" si="91"/>
        <v>1.0070304375000001</v>
      </c>
      <c r="S96" s="13">
        <f t="shared" si="92"/>
        <v>1.2246581012429898</v>
      </c>
      <c r="T96" s="2">
        <f t="shared" si="93"/>
        <v>0.28999999999999998</v>
      </c>
      <c r="U96" s="14">
        <f t="shared" si="94"/>
        <v>0.35515084936046704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0.15353298108218083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28.848506055806499</v>
      </c>
      <c r="E97" s="10">
        <f t="shared" si="101"/>
        <v>30.3418979177419</v>
      </c>
      <c r="F97" s="7" t="s">
        <v>83</v>
      </c>
      <c r="G97" s="1">
        <v>9</v>
      </c>
      <c r="H97" s="9">
        <f t="shared" si="84"/>
        <v>28.848506055806499</v>
      </c>
      <c r="I97" s="9">
        <f t="shared" si="85"/>
        <v>301.9985060558065</v>
      </c>
      <c r="J97" s="9">
        <f t="shared" si="86"/>
        <v>0.52484874314110219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3.9528924956749347</v>
      </c>
      <c r="P97" s="9">
        <f t="shared" si="89"/>
        <v>2.0746706581268843</v>
      </c>
      <c r="Q97" s="12">
        <f t="shared" si="90"/>
        <v>0.93360179615709793</v>
      </c>
      <c r="R97" s="9">
        <f t="shared" si="91"/>
        <v>1.0070304375000001</v>
      </c>
      <c r="S97" s="13">
        <f t="shared" si="92"/>
        <v>0.92708399010739717</v>
      </c>
      <c r="T97" s="2">
        <f t="shared" si="93"/>
        <v>0.28999999999999998</v>
      </c>
      <c r="U97" s="14">
        <f t="shared" si="94"/>
        <v>0.26885435713114514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0.12751458867504026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25.509912079666702</v>
      </c>
      <c r="E98" s="10">
        <f t="shared" si="101"/>
        <v>28.848506055806499</v>
      </c>
      <c r="F98" s="7" t="s">
        <v>83</v>
      </c>
      <c r="G98" s="1">
        <v>10</v>
      </c>
      <c r="H98" s="9">
        <f t="shared" si="84"/>
        <v>25.509912079666702</v>
      </c>
      <c r="I98" s="9">
        <f t="shared" si="85"/>
        <v>298.6599120796667</v>
      </c>
      <c r="J98" s="9">
        <f t="shared" si="86"/>
        <v>0.36602419601922515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4.1160672542147179</v>
      </c>
      <c r="P98" s="9">
        <f t="shared" si="89"/>
        <v>1.5065802074850017</v>
      </c>
      <c r="Q98" s="12">
        <f t="shared" si="90"/>
        <v>0.67796109336825072</v>
      </c>
      <c r="R98" s="9">
        <f t="shared" si="91"/>
        <v>1.0070304375000001</v>
      </c>
      <c r="S98" s="13">
        <f t="shared" si="92"/>
        <v>0.67322800594917531</v>
      </c>
      <c r="T98" s="2">
        <f t="shared" si="93"/>
        <v>0.28999999999999998</v>
      </c>
      <c r="U98" s="14">
        <f t="shared" si="94"/>
        <v>0.19523612172526084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0.10211269070016614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19.989799193871001</v>
      </c>
      <c r="E99" s="10">
        <f t="shared" si="101"/>
        <v>25.509912079666702</v>
      </c>
      <c r="F99" s="7" t="s">
        <v>83</v>
      </c>
      <c r="G99" s="1">
        <v>11</v>
      </c>
      <c r="H99" s="9">
        <f t="shared" si="84"/>
        <v>19.989799193871001</v>
      </c>
      <c r="I99" s="9">
        <f t="shared" si="85"/>
        <v>293.139799193871</v>
      </c>
      <c r="J99" s="9">
        <f t="shared" si="86"/>
        <v>0.19810142074034898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2.4790126943932305</v>
      </c>
      <c r="O99" s="9">
        <f t="shared" si="102"/>
        <v>2.3683197690031519</v>
      </c>
      <c r="P99" s="9">
        <f t="shared" si="89"/>
        <v>0.46916751100697951</v>
      </c>
      <c r="Q99" s="12">
        <f t="shared" si="90"/>
        <v>0.21112537995314079</v>
      </c>
      <c r="R99" s="9">
        <f t="shared" si="91"/>
        <v>1.0070304375000001</v>
      </c>
      <c r="S99" s="13">
        <f t="shared" si="92"/>
        <v>0.20965143861715776</v>
      </c>
      <c r="T99" s="2">
        <f t="shared" si="93"/>
        <v>0.28999999999999998</v>
      </c>
      <c r="U99" s="14">
        <f t="shared" si="94"/>
        <v>6.0798917198975747E-2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4.8667873535491193E-2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13.0570152474333</v>
      </c>
      <c r="E100" s="10">
        <f t="shared" si="101"/>
        <v>19.989799193871001</v>
      </c>
      <c r="F100" s="7" t="s">
        <v>85</v>
      </c>
      <c r="G100" s="1">
        <v>12</v>
      </c>
      <c r="H100" s="9">
        <f t="shared" si="84"/>
        <v>13.0570152474333</v>
      </c>
      <c r="I100" s="9">
        <f t="shared" si="85"/>
        <v>286.20701524743328</v>
      </c>
      <c r="J100" s="9">
        <f t="shared" si="86"/>
        <v>8.8606101772258486E-2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4.1369976746628385</v>
      </c>
      <c r="P100" s="9">
        <f t="shared" si="89"/>
        <v>0.36656323699277216</v>
      </c>
      <c r="Q100" s="12">
        <f t="shared" si="90"/>
        <v>0.16495345664674749</v>
      </c>
      <c r="R100" s="9">
        <f t="shared" si="91"/>
        <v>1.0070304375000001</v>
      </c>
      <c r="S100" s="13">
        <f t="shared" si="92"/>
        <v>0.16380185792224128</v>
      </c>
      <c r="T100" s="2">
        <f t="shared" si="93"/>
        <v>0.28999999999999998</v>
      </c>
      <c r="U100" s="14">
        <f t="shared" si="94"/>
        <v>4.7502538797449964E-2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4.4659015447431165E-2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8.1025149062580599</v>
      </c>
      <c r="E101" s="10">
        <f t="shared" si="101"/>
        <v>13.0570152474333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5.5637192800322604</v>
      </c>
      <c r="E105" s="7"/>
      <c r="F105" s="7"/>
      <c r="G105" s="1">
        <v>1</v>
      </c>
      <c r="H105" s="9">
        <f t="shared" ref="H105:H116" si="103">E106</f>
        <v>5.5637192800322604</v>
      </c>
      <c r="I105" s="9">
        <f t="shared" ref="I105:I116" si="104">H105+273.15</f>
        <v>278.71371928003225</v>
      </c>
      <c r="J105" s="9">
        <f t="shared" ref="J105:J116" si="105">EXP(($C$15*(I105-$C$13))/($C$16*I105*$C$13))</f>
        <v>3.5501007009146941E-2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1.8503834873307569E-2</v>
      </c>
      <c r="Q105" s="12">
        <f t="shared" ref="Q105:Q116" si="109">P105*$B$107</f>
        <v>5.5511504619922703E-3</v>
      </c>
      <c r="R105" s="9">
        <f t="shared" ref="R105:R116" si="110">L105*$B$107</f>
        <v>0.156366</v>
      </c>
      <c r="S105" s="13">
        <f t="shared" ref="S105:S116" si="111">Q105/R105</f>
        <v>3.5501007009146941E-2</v>
      </c>
      <c r="T105" s="2">
        <f t="shared" ref="T105:T116" si="112">$B$106/100</f>
        <v>0.01</v>
      </c>
      <c r="U105" s="14">
        <f t="shared" ref="U105:U116" si="113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5.8450100700914694E-3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11497.833333333334</v>
      </c>
      <c r="AX105" s="1">
        <f t="shared" ref="AX105:AX116" si="120">AW105*10000*AV105*0.67*AU105*AT105</f>
        <v>7040741.5413037315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6.1454064307096798</v>
      </c>
      <c r="E106" s="10">
        <f t="shared" ref="E106:E117" si="122">D105</f>
        <v>5.5637192800322604</v>
      </c>
      <c r="F106" s="7" t="s">
        <v>83</v>
      </c>
      <c r="G106" s="1">
        <v>2</v>
      </c>
      <c r="H106" s="9">
        <f t="shared" si="103"/>
        <v>6.1454064307096798</v>
      </c>
      <c r="I106" s="9">
        <f t="shared" si="104"/>
        <v>279.29540643070965</v>
      </c>
      <c r="J106" s="9">
        <f t="shared" si="105"/>
        <v>3.8180291571565952E-2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1.0239361651266925</v>
      </c>
      <c r="P106" s="9">
        <f t="shared" si="108"/>
        <v>3.9094181335208221E-2</v>
      </c>
      <c r="Q106" s="12">
        <f t="shared" si="109"/>
        <v>1.1728254400562466E-2</v>
      </c>
      <c r="R106" s="9">
        <f t="shared" si="110"/>
        <v>0.156366</v>
      </c>
      <c r="S106" s="13">
        <f t="shared" si="111"/>
        <v>7.500514434443846E-2</v>
      </c>
      <c r="T106" s="2">
        <f t="shared" si="112"/>
        <v>0.01</v>
      </c>
      <c r="U106" s="14">
        <f t="shared" si="113"/>
        <v>7.5005144344438457E-4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6.2400514434443844E-3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11497.833333333334</v>
      </c>
      <c r="AX106" s="1">
        <f t="shared" si="120"/>
        <v>7516597.7288117232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6.0693891443214296</v>
      </c>
      <c r="E107" s="10">
        <f t="shared" si="122"/>
        <v>6.1454064307096798</v>
      </c>
      <c r="F107" s="7" t="s">
        <v>83</v>
      </c>
      <c r="G107" s="1">
        <v>3</v>
      </c>
      <c r="H107" s="9">
        <f t="shared" si="103"/>
        <v>6.0693891443214296</v>
      </c>
      <c r="I107" s="9">
        <f t="shared" si="104"/>
        <v>279.21938914432138</v>
      </c>
      <c r="J107" s="9">
        <f t="shared" si="105"/>
        <v>3.781963100927261E-2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1.5060619837914844</v>
      </c>
      <c r="P107" s="9">
        <f t="shared" si="108"/>
        <v>5.6958708504087047E-2</v>
      </c>
      <c r="Q107" s="12">
        <f t="shared" si="109"/>
        <v>1.7087612551226112E-2</v>
      </c>
      <c r="R107" s="9">
        <f t="shared" si="110"/>
        <v>0.156366</v>
      </c>
      <c r="S107" s="13">
        <f t="shared" si="111"/>
        <v>0.1092795911593704</v>
      </c>
      <c r="T107" s="2">
        <f t="shared" si="112"/>
        <v>0.01</v>
      </c>
      <c r="U107" s="14">
        <f t="shared" si="113"/>
        <v>1.0927959115937041E-3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6.582795911593704E-3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11497.833333333334</v>
      </c>
      <c r="AX107" s="1">
        <f t="shared" si="120"/>
        <v>7929458.4743045373</v>
      </c>
    </row>
    <row r="108" spans="1:50" x14ac:dyDescent="0.15">
      <c r="C108" s="7">
        <v>3</v>
      </c>
      <c r="D108" s="7">
        <f t="shared" si="121"/>
        <v>12.6757329897742</v>
      </c>
      <c r="E108" s="10">
        <f t="shared" si="122"/>
        <v>6.0693891443214296</v>
      </c>
      <c r="F108" s="7" t="s">
        <v>83</v>
      </c>
      <c r="G108" s="1">
        <v>4</v>
      </c>
      <c r="H108" s="9">
        <f t="shared" si="103"/>
        <v>12.6757329897742</v>
      </c>
      <c r="I108" s="9">
        <f t="shared" si="104"/>
        <v>285.82573298977417</v>
      </c>
      <c r="J108" s="9">
        <f t="shared" si="105"/>
        <v>8.4674883596337847E-2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1.9703232752873971</v>
      </c>
      <c r="P108" s="9">
        <f t="shared" si="108"/>
        <v>0.16683689398211549</v>
      </c>
      <c r="Q108" s="12">
        <f t="shared" si="109"/>
        <v>5.0051068194634646E-2</v>
      </c>
      <c r="R108" s="9">
        <f t="shared" si="110"/>
        <v>0.156366</v>
      </c>
      <c r="S108" s="13">
        <f t="shared" si="111"/>
        <v>0.32008920222193216</v>
      </c>
      <c r="T108" s="2">
        <f t="shared" si="112"/>
        <v>0.01</v>
      </c>
      <c r="U108" s="14">
        <f t="shared" si="113"/>
        <v>3.2008920222193218E-3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8.6908920222193223E-3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11497.833333333334</v>
      </c>
      <c r="AX108" s="1">
        <f t="shared" si="120"/>
        <v>10468814.212131409</v>
      </c>
    </row>
    <row r="109" spans="1:50" x14ac:dyDescent="0.15">
      <c r="C109" s="7">
        <v>4</v>
      </c>
      <c r="D109" s="7">
        <f t="shared" si="121"/>
        <v>19.447271255333298</v>
      </c>
      <c r="E109" s="10">
        <f t="shared" si="122"/>
        <v>12.6757329897742</v>
      </c>
      <c r="F109" s="7" t="s">
        <v>83</v>
      </c>
      <c r="G109" s="1">
        <v>5</v>
      </c>
      <c r="H109" s="9">
        <f t="shared" si="103"/>
        <v>19.447271255333298</v>
      </c>
      <c r="I109" s="9">
        <f t="shared" si="104"/>
        <v>292.59727125533328</v>
      </c>
      <c r="J109" s="9">
        <f t="shared" si="105"/>
        <v>0.18626894897306148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1.7133120622400175</v>
      </c>
      <c r="O109" s="9">
        <f t="shared" si="123"/>
        <v>0.61139431906526442</v>
      </c>
      <c r="P109" s="9">
        <f t="shared" si="108"/>
        <v>0.11388377722038741</v>
      </c>
      <c r="Q109" s="12">
        <f t="shared" si="109"/>
        <v>3.4165133166116218E-2</v>
      </c>
      <c r="R109" s="9">
        <f t="shared" si="110"/>
        <v>0.156366</v>
      </c>
      <c r="S109" s="13">
        <f t="shared" si="111"/>
        <v>0.218494641841041</v>
      </c>
      <c r="T109" s="2">
        <f t="shared" si="112"/>
        <v>0.01</v>
      </c>
      <c r="U109" s="14">
        <f t="shared" si="113"/>
        <v>2.1849464184104102E-3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1.2134946418410411E-2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11497.833333333334</v>
      </c>
      <c r="AX109" s="1">
        <f t="shared" si="120"/>
        <v>14617429.281564962</v>
      </c>
    </row>
    <row r="110" spans="1:50" x14ac:dyDescent="0.15">
      <c r="C110" s="7">
        <v>5</v>
      </c>
      <c r="D110" s="7">
        <f t="shared" si="121"/>
        <v>25.342038930645199</v>
      </c>
      <c r="E110" s="10">
        <f t="shared" si="122"/>
        <v>19.447271255333298</v>
      </c>
      <c r="F110" s="7" t="s">
        <v>85</v>
      </c>
      <c r="G110" s="1">
        <v>6</v>
      </c>
      <c r="H110" s="9">
        <f t="shared" si="103"/>
        <v>25.342038930645199</v>
      </c>
      <c r="I110" s="9">
        <f t="shared" si="104"/>
        <v>298.49203893064515</v>
      </c>
      <c r="J110" s="9">
        <f t="shared" si="105"/>
        <v>0.35937419454422909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1.0187305418448771</v>
      </c>
      <c r="P110" s="9">
        <f t="shared" si="108"/>
        <v>0.36610546793310877</v>
      </c>
      <c r="Q110" s="12">
        <f t="shared" si="109"/>
        <v>0.10983164037993264</v>
      </c>
      <c r="R110" s="9">
        <f t="shared" si="110"/>
        <v>0.156366</v>
      </c>
      <c r="S110" s="13">
        <f t="shared" si="111"/>
        <v>0.70240103590251479</v>
      </c>
      <c r="T110" s="2">
        <f t="shared" si="112"/>
        <v>0.01</v>
      </c>
      <c r="U110" s="14">
        <f t="shared" si="113"/>
        <v>7.024010359025148E-3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2.1924010359025151E-2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11497.833333333334</v>
      </c>
      <c r="AX110" s="1">
        <f t="shared" si="120"/>
        <v>26409071.778441966</v>
      </c>
    </row>
    <row r="111" spans="1:50" x14ac:dyDescent="0.15">
      <c r="C111" s="7">
        <v>6</v>
      </c>
      <c r="D111" s="7">
        <f t="shared" si="121"/>
        <v>29.456111630999999</v>
      </c>
      <c r="E111" s="10">
        <f t="shared" si="122"/>
        <v>25.342038930645199</v>
      </c>
      <c r="F111" s="7" t="s">
        <v>83</v>
      </c>
      <c r="G111" s="1">
        <v>7</v>
      </c>
      <c r="H111" s="9">
        <f t="shared" si="103"/>
        <v>29.456111630999999</v>
      </c>
      <c r="I111" s="9">
        <f t="shared" si="104"/>
        <v>302.60611163099998</v>
      </c>
      <c r="J111" s="9">
        <f t="shared" si="105"/>
        <v>0.55994999145883606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1.1738450739117683</v>
      </c>
      <c r="P111" s="9">
        <f t="shared" si="108"/>
        <v>0.65729453911089142</v>
      </c>
      <c r="Q111" s="12">
        <f t="shared" si="109"/>
        <v>0.19718836173326743</v>
      </c>
      <c r="R111" s="9">
        <f t="shared" si="110"/>
        <v>0.156366</v>
      </c>
      <c r="S111" s="13">
        <f t="shared" si="111"/>
        <v>1.2610692972466355</v>
      </c>
      <c r="T111" s="2">
        <f t="shared" si="112"/>
        <v>0.01</v>
      </c>
      <c r="U111" s="14">
        <f t="shared" si="113"/>
        <v>1.2610692972466355E-2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2.7510692972466354E-2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11497.833333333334</v>
      </c>
      <c r="AX111" s="1">
        <f t="shared" si="120"/>
        <v>33138639.030311424</v>
      </c>
    </row>
    <row r="112" spans="1:50" x14ac:dyDescent="0.15">
      <c r="C112" s="7">
        <v>7</v>
      </c>
      <c r="D112" s="7">
        <f t="shared" si="121"/>
        <v>30.3418979177419</v>
      </c>
      <c r="E112" s="10">
        <f t="shared" si="122"/>
        <v>29.456111630999999</v>
      </c>
      <c r="F112" s="7" t="s">
        <v>83</v>
      </c>
      <c r="G112" s="1">
        <v>8</v>
      </c>
      <c r="H112" s="9">
        <f t="shared" si="103"/>
        <v>30.3418979177419</v>
      </c>
      <c r="I112" s="9">
        <f t="shared" si="104"/>
        <v>303.49189791774188</v>
      </c>
      <c r="J112" s="9">
        <f t="shared" si="105"/>
        <v>0.61508423502537468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1.037770534800877</v>
      </c>
      <c r="P112" s="9">
        <f t="shared" si="108"/>
        <v>0.63831629552987135</v>
      </c>
      <c r="Q112" s="12">
        <f t="shared" si="109"/>
        <v>0.19149488865896139</v>
      </c>
      <c r="R112" s="9">
        <f t="shared" si="110"/>
        <v>0.156366</v>
      </c>
      <c r="S112" s="13">
        <f t="shared" si="111"/>
        <v>1.22465810124299</v>
      </c>
      <c r="T112" s="2">
        <f t="shared" si="112"/>
        <v>0.01</v>
      </c>
      <c r="U112" s="14">
        <f t="shared" si="113"/>
        <v>1.22465810124299E-2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2.71465810124299E-2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11497.833333333334</v>
      </c>
      <c r="AX112" s="1">
        <f t="shared" si="120"/>
        <v>32700039.580186944</v>
      </c>
    </row>
    <row r="113" spans="1:53" x14ac:dyDescent="0.15">
      <c r="C113" s="7">
        <v>8</v>
      </c>
      <c r="D113" s="7">
        <f t="shared" si="121"/>
        <v>28.848506055806499</v>
      </c>
      <c r="E113" s="10">
        <f t="shared" si="122"/>
        <v>30.3418979177419</v>
      </c>
      <c r="F113" s="7" t="s">
        <v>83</v>
      </c>
      <c r="G113" s="1">
        <v>9</v>
      </c>
      <c r="H113" s="9">
        <f t="shared" si="103"/>
        <v>28.848506055806499</v>
      </c>
      <c r="I113" s="9">
        <f t="shared" si="104"/>
        <v>301.9985060558065</v>
      </c>
      <c r="J113" s="9">
        <f t="shared" si="105"/>
        <v>0.52484874314110219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0.92067423927100567</v>
      </c>
      <c r="P113" s="9">
        <f t="shared" si="108"/>
        <v>0.48321471732377769</v>
      </c>
      <c r="Q113" s="12">
        <f t="shared" si="109"/>
        <v>0.1449644151971333</v>
      </c>
      <c r="R113" s="9">
        <f t="shared" si="110"/>
        <v>0.156366</v>
      </c>
      <c r="S113" s="13">
        <f t="shared" si="111"/>
        <v>0.92708399010739728</v>
      </c>
      <c r="T113" s="2">
        <f t="shared" si="112"/>
        <v>0.01</v>
      </c>
      <c r="U113" s="14">
        <f t="shared" si="113"/>
        <v>9.2708399010739736E-3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2.4170839901073972E-2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11497.833333333334</v>
      </c>
      <c r="AX113" s="1">
        <f t="shared" si="120"/>
        <v>29115542.067326173</v>
      </c>
    </row>
    <row r="114" spans="1:53" x14ac:dyDescent="0.15">
      <c r="C114" s="7">
        <v>9</v>
      </c>
      <c r="D114" s="7">
        <f t="shared" si="121"/>
        <v>25.509912079666702</v>
      </c>
      <c r="E114" s="10">
        <f t="shared" si="122"/>
        <v>28.848506055806499</v>
      </c>
      <c r="F114" s="7" t="s">
        <v>83</v>
      </c>
      <c r="G114" s="1">
        <v>10</v>
      </c>
      <c r="H114" s="9">
        <f t="shared" si="103"/>
        <v>25.509912079666702</v>
      </c>
      <c r="I114" s="9">
        <f t="shared" si="104"/>
        <v>298.6599120796667</v>
      </c>
      <c r="J114" s="9">
        <f t="shared" si="105"/>
        <v>0.36602419601922515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0.95867952194722794</v>
      </c>
      <c r="P114" s="9">
        <f t="shared" si="108"/>
        <v>0.35089990126082921</v>
      </c>
      <c r="Q114" s="12">
        <f t="shared" si="109"/>
        <v>0.10526997037824876</v>
      </c>
      <c r="R114" s="9">
        <f t="shared" si="110"/>
        <v>0.156366</v>
      </c>
      <c r="S114" s="13">
        <f t="shared" si="111"/>
        <v>0.67322800594917531</v>
      </c>
      <c r="T114" s="2">
        <f t="shared" si="112"/>
        <v>0.01</v>
      </c>
      <c r="U114" s="14">
        <f t="shared" si="113"/>
        <v>6.7322800594917529E-3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2.1632280059491756E-2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11497.833333333334</v>
      </c>
      <c r="AX114" s="1">
        <f t="shared" si="120"/>
        <v>26057661.325055078</v>
      </c>
    </row>
    <row r="115" spans="1:53" x14ac:dyDescent="0.15">
      <c r="C115" s="7">
        <v>10</v>
      </c>
      <c r="D115" s="7">
        <f t="shared" si="121"/>
        <v>19.989799193871001</v>
      </c>
      <c r="E115" s="10">
        <f t="shared" si="122"/>
        <v>25.509912079666702</v>
      </c>
      <c r="F115" s="7" t="s">
        <v>83</v>
      </c>
      <c r="G115" s="1">
        <v>11</v>
      </c>
      <c r="H115" s="9">
        <f t="shared" si="103"/>
        <v>19.989799193871001</v>
      </c>
      <c r="I115" s="9">
        <f t="shared" si="104"/>
        <v>293.139799193871</v>
      </c>
      <c r="J115" s="9">
        <f t="shared" si="105"/>
        <v>0.19810142074034898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0.57739063965207882</v>
      </c>
      <c r="O115" s="9">
        <f t="shared" si="123"/>
        <v>0.55160898103431999</v>
      </c>
      <c r="P115" s="9">
        <f t="shared" si="108"/>
        <v>0.109274522836035</v>
      </c>
      <c r="Q115" s="12">
        <f t="shared" si="109"/>
        <v>3.2782356850810497E-2</v>
      </c>
      <c r="R115" s="9">
        <f t="shared" si="110"/>
        <v>0.156366</v>
      </c>
      <c r="S115" s="13">
        <f t="shared" si="111"/>
        <v>0.20965143861715779</v>
      </c>
      <c r="T115" s="2">
        <f t="shared" si="112"/>
        <v>0.01</v>
      </c>
      <c r="U115" s="14">
        <f t="shared" si="113"/>
        <v>2.0965143861715781E-3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1.2046514386171579E-2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11497.833333333334</v>
      </c>
      <c r="AX115" s="1">
        <f t="shared" si="120"/>
        <v>14510906.4397735</v>
      </c>
    </row>
    <row r="116" spans="1:53" x14ac:dyDescent="0.15">
      <c r="C116" s="7">
        <v>11</v>
      </c>
      <c r="D116" s="7">
        <f t="shared" si="121"/>
        <v>13.0570152474333</v>
      </c>
      <c r="E116" s="10">
        <f t="shared" si="122"/>
        <v>19.989799193871001</v>
      </c>
      <c r="F116" s="7" t="s">
        <v>85</v>
      </c>
      <c r="G116" s="1">
        <v>12</v>
      </c>
      <c r="H116" s="9">
        <f t="shared" si="103"/>
        <v>13.0570152474333</v>
      </c>
      <c r="I116" s="9">
        <f t="shared" si="104"/>
        <v>286.20701524743328</v>
      </c>
      <c r="J116" s="9">
        <f t="shared" si="105"/>
        <v>8.8606101772258486E-2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0.96355445819828489</v>
      </c>
      <c r="P116" s="9">
        <f t="shared" si="108"/>
        <v>8.5376804386230618E-2</v>
      </c>
      <c r="Q116" s="12">
        <f t="shared" si="109"/>
        <v>2.5613041315869185E-2</v>
      </c>
      <c r="R116" s="9">
        <f t="shared" si="110"/>
        <v>0.156366</v>
      </c>
      <c r="S116" s="13">
        <f t="shared" si="111"/>
        <v>0.16380185792224131</v>
      </c>
      <c r="T116" s="2">
        <f t="shared" si="112"/>
        <v>0.01</v>
      </c>
      <c r="U116" s="14">
        <f t="shared" si="113"/>
        <v>1.6380185792224131E-3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7.1280185792224129E-3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11497.833333333334</v>
      </c>
      <c r="AX116" s="1">
        <f t="shared" si="120"/>
        <v>8586218.9998127185</v>
      </c>
      <c r="AY116" s="1">
        <f>SUM(AX105:AX116)</f>
        <v>218091120.45902413</v>
      </c>
    </row>
    <row r="117" spans="1:53" x14ac:dyDescent="0.15">
      <c r="C117" s="7">
        <v>12</v>
      </c>
      <c r="D117" s="7">
        <f t="shared" si="121"/>
        <v>8.1025149062580599</v>
      </c>
      <c r="E117" s="10">
        <f t="shared" si="122"/>
        <v>13.0570152474333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5.5637192800322604</v>
      </c>
      <c r="E121" s="7"/>
      <c r="F121" s="7"/>
      <c r="G121" s="1">
        <v>1</v>
      </c>
      <c r="H121" s="9">
        <f t="shared" ref="H121:H132" si="124">E122</f>
        <v>5.5637192800322604</v>
      </c>
      <c r="I121" s="9">
        <f t="shared" ref="I121:I132" si="125">H121+273.15</f>
        <v>278.71371928003225</v>
      </c>
      <c r="J121" s="9">
        <f t="shared" ref="J121:J132" si="126">EXP(($C$15*(I121-$C$13))/($C$16*I121*$C$13))</f>
        <v>3.5501007009146941E-2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1.0107136695504134E-2</v>
      </c>
      <c r="Q121" s="12">
        <f t="shared" ref="Q121:Q132" si="130">P121*$B$123</f>
        <v>3.3353551095163646E-3</v>
      </c>
      <c r="R121" s="9">
        <f t="shared" ref="R121:R132" si="131">L121*$B$123</f>
        <v>9.3951000000000007E-2</v>
      </c>
      <c r="S121" s="13">
        <f t="shared" ref="S121:S132" si="132">Q121/R121</f>
        <v>3.5501007009146941E-2</v>
      </c>
      <c r="T121" s="2">
        <f t="shared" ref="T121:T132" si="133">$B$122/100</f>
        <v>0.01</v>
      </c>
      <c r="U121" s="14">
        <f t="shared" ref="U121:U132" si="134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5.8450100700914694E-3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128214</v>
      </c>
      <c r="AX121" s="1">
        <f t="shared" ref="AX121:AX132" si="141">AW121*10000*AV121*0.67*AU121*AT121</f>
        <v>47173372.188623458</v>
      </c>
      <c r="AZ121" s="1">
        <f t="shared" ref="AZ121:AZ132" si="142">$E$9/12</f>
        <v>15020.916666666666</v>
      </c>
      <c r="BA121" s="1">
        <f t="shared" ref="BA121:BA132" si="143">AZ121*10000*AV121*0.67*AU121*AT121</f>
        <v>5526598.4411293929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6.1454064307096798</v>
      </c>
      <c r="E122" s="10">
        <f t="shared" ref="E122:E133" si="145">D121</f>
        <v>5.5637192800322604</v>
      </c>
      <c r="F122" s="7" t="s">
        <v>83</v>
      </c>
      <c r="G122" s="1">
        <v>2</v>
      </c>
      <c r="H122" s="9">
        <f t="shared" si="124"/>
        <v>6.1454064307096798</v>
      </c>
      <c r="I122" s="9">
        <f t="shared" si="125"/>
        <v>279.29540643070965</v>
      </c>
      <c r="J122" s="9">
        <f t="shared" si="126"/>
        <v>3.8180291571565952E-2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0.5592928633044959</v>
      </c>
      <c r="P122" s="9">
        <f t="shared" si="129"/>
        <v>2.1353964594861632E-2</v>
      </c>
      <c r="Q122" s="12">
        <f t="shared" si="130"/>
        <v>7.0468083163043385E-3</v>
      </c>
      <c r="R122" s="9">
        <f t="shared" si="131"/>
        <v>9.3951000000000007E-2</v>
      </c>
      <c r="S122" s="13">
        <f t="shared" si="132"/>
        <v>7.500514434443846E-2</v>
      </c>
      <c r="T122" s="2">
        <f t="shared" si="133"/>
        <v>0.01</v>
      </c>
      <c r="U122" s="14">
        <f t="shared" si="134"/>
        <v>7.5005144344438457E-4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6.2400514434443844E-3</v>
      </c>
      <c r="AU122" s="9">
        <f t="shared" si="138"/>
        <v>28.47</v>
      </c>
      <c r="AV122" s="1">
        <f t="shared" si="139"/>
        <v>0.33</v>
      </c>
      <c r="AW122" s="1">
        <f t="shared" si="140"/>
        <v>128214</v>
      </c>
      <c r="AX122" s="1">
        <f t="shared" si="141"/>
        <v>50361635.94037272</v>
      </c>
      <c r="AZ122" s="1">
        <f t="shared" si="142"/>
        <v>15020.916666666666</v>
      </c>
      <c r="BA122" s="1">
        <f t="shared" si="143"/>
        <v>5900119.6176497387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6.0693891443214296</v>
      </c>
      <c r="E123" s="10">
        <f t="shared" si="145"/>
        <v>6.1454064307096798</v>
      </c>
      <c r="F123" s="7" t="s">
        <v>83</v>
      </c>
      <c r="G123" s="1">
        <v>3</v>
      </c>
      <c r="H123" s="9">
        <f t="shared" si="124"/>
        <v>6.0693891443214296</v>
      </c>
      <c r="I123" s="9">
        <f t="shared" si="125"/>
        <v>279.21938914432138</v>
      </c>
      <c r="J123" s="9">
        <f t="shared" si="126"/>
        <v>3.781963100927261E-2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0.82263889870963436</v>
      </c>
      <c r="P123" s="9">
        <f t="shared" si="129"/>
        <v>3.1111899603072757E-2</v>
      </c>
      <c r="Q123" s="12">
        <f t="shared" si="130"/>
        <v>1.0266926869014011E-2</v>
      </c>
      <c r="R123" s="9">
        <f t="shared" si="131"/>
        <v>9.3951000000000007E-2</v>
      </c>
      <c r="S123" s="13">
        <f t="shared" si="132"/>
        <v>0.10927959115937042</v>
      </c>
      <c r="T123" s="2">
        <f t="shared" si="133"/>
        <v>0.01</v>
      </c>
      <c r="U123" s="14">
        <f t="shared" si="134"/>
        <v>1.0927959115937041E-3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6.582795911593704E-3</v>
      </c>
      <c r="AU123" s="9">
        <f t="shared" si="138"/>
        <v>28.47</v>
      </c>
      <c r="AV123" s="1">
        <f t="shared" si="139"/>
        <v>0.33</v>
      </c>
      <c r="AW123" s="1">
        <f t="shared" si="140"/>
        <v>128214</v>
      </c>
      <c r="AX123" s="1">
        <f t="shared" si="141"/>
        <v>53127826.617157407</v>
      </c>
      <c r="AZ123" s="1">
        <f t="shared" si="142"/>
        <v>15020.916666666666</v>
      </c>
      <c r="BA123" s="1">
        <f t="shared" si="143"/>
        <v>6224192.8049779022</v>
      </c>
    </row>
    <row r="124" spans="1:53" x14ac:dyDescent="0.15">
      <c r="C124" s="7">
        <v>3</v>
      </c>
      <c r="D124" s="7">
        <f t="shared" si="144"/>
        <v>12.6757329897742</v>
      </c>
      <c r="E124" s="10">
        <f t="shared" si="145"/>
        <v>6.0693891443214296</v>
      </c>
      <c r="F124" s="7" t="s">
        <v>83</v>
      </c>
      <c r="G124" s="1">
        <v>4</v>
      </c>
      <c r="H124" s="9">
        <f t="shared" si="124"/>
        <v>12.6757329897742</v>
      </c>
      <c r="I124" s="9">
        <f t="shared" si="125"/>
        <v>285.82573298977417</v>
      </c>
      <c r="J124" s="9">
        <f t="shared" si="126"/>
        <v>8.4674883596337847E-2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1.0762269991065616</v>
      </c>
      <c r="P124" s="9">
        <f t="shared" si="129"/>
        <v>9.1129395872584104E-2</v>
      </c>
      <c r="Q124" s="12">
        <f t="shared" si="130"/>
        <v>3.0072700637952757E-2</v>
      </c>
      <c r="R124" s="9">
        <f t="shared" si="131"/>
        <v>9.3951000000000007E-2</v>
      </c>
      <c r="S124" s="13">
        <f t="shared" si="132"/>
        <v>0.32008920222193221</v>
      </c>
      <c r="T124" s="2">
        <f t="shared" si="133"/>
        <v>0.01</v>
      </c>
      <c r="U124" s="14">
        <f t="shared" si="134"/>
        <v>3.2008920222193222E-3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8.6908920222193223E-3</v>
      </c>
      <c r="AU124" s="9">
        <f t="shared" si="138"/>
        <v>28.47</v>
      </c>
      <c r="AV124" s="1">
        <f t="shared" si="139"/>
        <v>0.33</v>
      </c>
      <c r="AW124" s="1">
        <f t="shared" si="140"/>
        <v>128214</v>
      </c>
      <c r="AX124" s="1">
        <f t="shared" si="141"/>
        <v>70141655.719829187</v>
      </c>
      <c r="AZ124" s="1">
        <f t="shared" si="142"/>
        <v>15020.916666666666</v>
      </c>
      <c r="BA124" s="1">
        <f t="shared" si="143"/>
        <v>8217448.6829018481</v>
      </c>
    </row>
    <row r="125" spans="1:53" x14ac:dyDescent="0.15">
      <c r="C125" s="7">
        <v>4</v>
      </c>
      <c r="D125" s="7">
        <f t="shared" si="144"/>
        <v>19.447271255333298</v>
      </c>
      <c r="E125" s="10">
        <f t="shared" si="145"/>
        <v>12.6757329897742</v>
      </c>
      <c r="F125" s="7" t="s">
        <v>83</v>
      </c>
      <c r="G125" s="1">
        <v>5</v>
      </c>
      <c r="H125" s="9">
        <f t="shared" si="124"/>
        <v>19.447271255333298</v>
      </c>
      <c r="I125" s="9">
        <f t="shared" si="125"/>
        <v>292.59727125533328</v>
      </c>
      <c r="J125" s="9">
        <f t="shared" si="126"/>
        <v>0.18626894897306148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0.93584272307227867</v>
      </c>
      <c r="O125" s="9">
        <f t="shared" si="146"/>
        <v>0.33395488016169883</v>
      </c>
      <c r="P125" s="9">
        <f t="shared" si="129"/>
        <v>6.2205424532144345E-2</v>
      </c>
      <c r="Q125" s="12">
        <f t="shared" si="130"/>
        <v>2.0527790095607634E-2</v>
      </c>
      <c r="R125" s="9">
        <f t="shared" si="131"/>
        <v>9.3951000000000007E-2</v>
      </c>
      <c r="S125" s="13">
        <f t="shared" si="132"/>
        <v>0.21849464184104089</v>
      </c>
      <c r="T125" s="2">
        <f t="shared" si="133"/>
        <v>0.01</v>
      </c>
      <c r="U125" s="14">
        <f t="shared" si="134"/>
        <v>2.1849464184104089E-3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1.2134946418410408E-2</v>
      </c>
      <c r="AU125" s="9">
        <f t="shared" si="138"/>
        <v>28.47</v>
      </c>
      <c r="AV125" s="1">
        <f t="shared" si="139"/>
        <v>0.33</v>
      </c>
      <c r="AW125" s="1">
        <f t="shared" si="140"/>
        <v>128214</v>
      </c>
      <c r="AX125" s="1">
        <f t="shared" si="141"/>
        <v>97937614.652513176</v>
      </c>
      <c r="AZ125" s="1">
        <f t="shared" si="142"/>
        <v>15020.916666666666</v>
      </c>
      <c r="BA125" s="1">
        <f t="shared" si="143"/>
        <v>11473885.443301924</v>
      </c>
    </row>
    <row r="126" spans="1:53" x14ac:dyDescent="0.15">
      <c r="C126" s="7">
        <v>5</v>
      </c>
      <c r="D126" s="7">
        <f t="shared" si="144"/>
        <v>25.342038930645199</v>
      </c>
      <c r="E126" s="10">
        <f t="shared" si="145"/>
        <v>19.447271255333298</v>
      </c>
      <c r="F126" s="7" t="s">
        <v>85</v>
      </c>
      <c r="G126" s="1">
        <v>6</v>
      </c>
      <c r="H126" s="9">
        <f t="shared" si="124"/>
        <v>25.342038930645199</v>
      </c>
      <c r="I126" s="9">
        <f t="shared" si="125"/>
        <v>298.49203893064515</v>
      </c>
      <c r="J126" s="9">
        <f t="shared" si="126"/>
        <v>0.35937419454422909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0.5564494556295545</v>
      </c>
      <c r="P126" s="9">
        <f t="shared" si="129"/>
        <v>0.19997357492144588</v>
      </c>
      <c r="Q126" s="12">
        <f t="shared" si="130"/>
        <v>6.5991279724077145E-2</v>
      </c>
      <c r="R126" s="9">
        <f t="shared" si="131"/>
        <v>9.3951000000000007E-2</v>
      </c>
      <c r="S126" s="13">
        <f t="shared" si="132"/>
        <v>0.70240103590251446</v>
      </c>
      <c r="T126" s="2">
        <f t="shared" si="133"/>
        <v>0.01</v>
      </c>
      <c r="U126" s="14">
        <f t="shared" si="134"/>
        <v>7.0240103590251445E-3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2.1924010359025144E-2</v>
      </c>
      <c r="AU126" s="9">
        <f t="shared" si="138"/>
        <v>28.47</v>
      </c>
      <c r="AV126" s="1">
        <f t="shared" si="139"/>
        <v>0.33</v>
      </c>
      <c r="AW126" s="1">
        <f t="shared" si="140"/>
        <v>128214</v>
      </c>
      <c r="AX126" s="1">
        <f t="shared" si="141"/>
        <v>176942295.75849894</v>
      </c>
      <c r="AZ126" s="1">
        <f t="shared" si="142"/>
        <v>15020.916666666666</v>
      </c>
      <c r="BA126" s="1">
        <f t="shared" si="143"/>
        <v>20729682.245286003</v>
      </c>
    </row>
    <row r="127" spans="1:53" x14ac:dyDescent="0.15">
      <c r="C127" s="7">
        <v>6</v>
      </c>
      <c r="D127" s="7">
        <f t="shared" si="144"/>
        <v>29.456111630999999</v>
      </c>
      <c r="E127" s="10">
        <f t="shared" si="145"/>
        <v>25.342038930645199</v>
      </c>
      <c r="F127" s="7" t="s">
        <v>83</v>
      </c>
      <c r="G127" s="1">
        <v>7</v>
      </c>
      <c r="H127" s="9">
        <f t="shared" si="124"/>
        <v>29.456111630999999</v>
      </c>
      <c r="I127" s="9">
        <f t="shared" si="125"/>
        <v>302.60611163099998</v>
      </c>
      <c r="J127" s="9">
        <f t="shared" si="126"/>
        <v>0.55994999145883606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0.6411758807081086</v>
      </c>
      <c r="P127" s="9">
        <f t="shared" si="129"/>
        <v>0.35902642892611708</v>
      </c>
      <c r="Q127" s="12">
        <f t="shared" si="130"/>
        <v>0.11847872154561864</v>
      </c>
      <c r="R127" s="9">
        <f t="shared" si="131"/>
        <v>9.3951000000000007E-2</v>
      </c>
      <c r="S127" s="13">
        <f t="shared" si="132"/>
        <v>1.2610692972466353</v>
      </c>
      <c r="T127" s="2">
        <f t="shared" si="133"/>
        <v>0.01</v>
      </c>
      <c r="U127" s="14">
        <f t="shared" si="134"/>
        <v>1.2610692972466354E-2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2.7510692972466354E-2</v>
      </c>
      <c r="AU127" s="9">
        <f t="shared" si="138"/>
        <v>28.47</v>
      </c>
      <c r="AV127" s="1">
        <f t="shared" si="139"/>
        <v>0.33</v>
      </c>
      <c r="AW127" s="1">
        <f t="shared" si="140"/>
        <v>128214</v>
      </c>
      <c r="AX127" s="1">
        <f t="shared" si="141"/>
        <v>222030782.35873666</v>
      </c>
      <c r="AZ127" s="1">
        <f t="shared" si="142"/>
        <v>15020.916666666666</v>
      </c>
      <c r="BA127" s="1">
        <f t="shared" si="143"/>
        <v>26012025.825926866</v>
      </c>
    </row>
    <row r="128" spans="1:53" x14ac:dyDescent="0.15">
      <c r="C128" s="7">
        <v>7</v>
      </c>
      <c r="D128" s="7">
        <f t="shared" si="144"/>
        <v>30.3418979177419</v>
      </c>
      <c r="E128" s="10">
        <f t="shared" si="145"/>
        <v>29.456111630999999</v>
      </c>
      <c r="F128" s="7" t="s">
        <v>83</v>
      </c>
      <c r="G128" s="1">
        <v>8</v>
      </c>
      <c r="H128" s="9">
        <f t="shared" si="124"/>
        <v>30.3418979177419</v>
      </c>
      <c r="I128" s="9">
        <f t="shared" si="125"/>
        <v>303.49189791774188</v>
      </c>
      <c r="J128" s="9">
        <f t="shared" si="126"/>
        <v>0.61508423502537468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0.56684945178199153</v>
      </c>
      <c r="P128" s="9">
        <f t="shared" si="129"/>
        <v>0.34866016142387929</v>
      </c>
      <c r="Q128" s="12">
        <f t="shared" si="130"/>
        <v>0.11505785326988018</v>
      </c>
      <c r="R128" s="9">
        <f t="shared" si="131"/>
        <v>9.3951000000000007E-2</v>
      </c>
      <c r="S128" s="13">
        <f t="shared" si="132"/>
        <v>1.2246581012429902</v>
      </c>
      <c r="T128" s="2">
        <f t="shared" si="133"/>
        <v>0.01</v>
      </c>
      <c r="U128" s="14">
        <f t="shared" si="134"/>
        <v>1.2246581012429902E-2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2.71465810124299E-2</v>
      </c>
      <c r="AU128" s="9">
        <f t="shared" si="138"/>
        <v>28.47</v>
      </c>
      <c r="AV128" s="1">
        <f t="shared" si="139"/>
        <v>0.33</v>
      </c>
      <c r="AW128" s="1">
        <f t="shared" si="140"/>
        <v>128214</v>
      </c>
      <c r="AX128" s="1">
        <f t="shared" si="141"/>
        <v>219092140.88452959</v>
      </c>
      <c r="AZ128" s="1">
        <f t="shared" si="142"/>
        <v>15020.916666666666</v>
      </c>
      <c r="BA128" s="1">
        <f t="shared" si="143"/>
        <v>25667749.158033539</v>
      </c>
    </row>
    <row r="129" spans="1:54" x14ac:dyDescent="0.15">
      <c r="C129" s="7">
        <v>8</v>
      </c>
      <c r="D129" s="7">
        <f t="shared" si="144"/>
        <v>28.848506055806499</v>
      </c>
      <c r="E129" s="10">
        <f t="shared" si="145"/>
        <v>30.3418979177419</v>
      </c>
      <c r="F129" s="7" t="s">
        <v>83</v>
      </c>
      <c r="G129" s="1">
        <v>9</v>
      </c>
      <c r="H129" s="9">
        <f t="shared" si="124"/>
        <v>28.848506055806499</v>
      </c>
      <c r="I129" s="9">
        <f t="shared" si="125"/>
        <v>301.9985060558065</v>
      </c>
      <c r="J129" s="9">
        <f t="shared" si="126"/>
        <v>0.52484874314110219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0.50288929035811214</v>
      </c>
      <c r="P129" s="9">
        <f t="shared" si="129"/>
        <v>0.26394081198357594</v>
      </c>
      <c r="Q129" s="12">
        <f t="shared" si="130"/>
        <v>8.7100467954580069E-2</v>
      </c>
      <c r="R129" s="9">
        <f t="shared" si="131"/>
        <v>9.3951000000000007E-2</v>
      </c>
      <c r="S129" s="13">
        <f t="shared" si="132"/>
        <v>0.92708399010739706</v>
      </c>
      <c r="T129" s="2">
        <f t="shared" si="133"/>
        <v>0.01</v>
      </c>
      <c r="U129" s="14">
        <f t="shared" si="134"/>
        <v>9.2708399010739701E-3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2.4170839901073972E-2</v>
      </c>
      <c r="AU129" s="9">
        <f t="shared" si="138"/>
        <v>28.47</v>
      </c>
      <c r="AV129" s="1">
        <f t="shared" si="139"/>
        <v>0.33</v>
      </c>
      <c r="AW129" s="1">
        <f t="shared" si="140"/>
        <v>128214</v>
      </c>
      <c r="AX129" s="1">
        <f t="shared" si="141"/>
        <v>195075801.93906316</v>
      </c>
      <c r="AZ129" s="1">
        <f t="shared" si="142"/>
        <v>15020.916666666666</v>
      </c>
      <c r="BA129" s="1">
        <f t="shared" si="143"/>
        <v>22854113.93927215</v>
      </c>
    </row>
    <row r="130" spans="1:54" x14ac:dyDescent="0.15">
      <c r="C130" s="7">
        <v>9</v>
      </c>
      <c r="D130" s="7">
        <f t="shared" si="144"/>
        <v>25.509912079666702</v>
      </c>
      <c r="E130" s="10">
        <f t="shared" si="145"/>
        <v>28.848506055806499</v>
      </c>
      <c r="F130" s="7" t="s">
        <v>83</v>
      </c>
      <c r="G130" s="1">
        <v>10</v>
      </c>
      <c r="H130" s="9">
        <f t="shared" si="124"/>
        <v>25.509912079666702</v>
      </c>
      <c r="I130" s="9">
        <f t="shared" si="125"/>
        <v>298.6599120796667</v>
      </c>
      <c r="J130" s="9">
        <f t="shared" si="126"/>
        <v>0.36602419601922515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0.5236484783745361</v>
      </c>
      <c r="P130" s="9">
        <f t="shared" si="129"/>
        <v>0.19166801329373018</v>
      </c>
      <c r="Q130" s="12">
        <f t="shared" si="130"/>
        <v>6.3250444386930962E-2</v>
      </c>
      <c r="R130" s="9">
        <f t="shared" si="131"/>
        <v>9.3951000000000007E-2</v>
      </c>
      <c r="S130" s="13">
        <f t="shared" si="132"/>
        <v>0.6732280059491752</v>
      </c>
      <c r="T130" s="2">
        <f t="shared" si="133"/>
        <v>0.01</v>
      </c>
      <c r="U130" s="14">
        <f t="shared" si="134"/>
        <v>6.732280059491752E-3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2.1632280059491756E-2</v>
      </c>
      <c r="AU130" s="9">
        <f t="shared" si="138"/>
        <v>28.47</v>
      </c>
      <c r="AV130" s="1">
        <f t="shared" si="139"/>
        <v>0.33</v>
      </c>
      <c r="AW130" s="1">
        <f t="shared" si="140"/>
        <v>128214</v>
      </c>
      <c r="AX130" s="1">
        <f t="shared" si="141"/>
        <v>174587825.563656</v>
      </c>
      <c r="AZ130" s="1">
        <f t="shared" si="142"/>
        <v>15020.916666666666</v>
      </c>
      <c r="BA130" s="1">
        <f t="shared" si="143"/>
        <v>20453844.188670609</v>
      </c>
    </row>
    <row r="131" spans="1:54" x14ac:dyDescent="0.15">
      <c r="C131" s="7">
        <v>10</v>
      </c>
      <c r="D131" s="7">
        <f t="shared" si="144"/>
        <v>19.989799193871001</v>
      </c>
      <c r="E131" s="10">
        <f t="shared" si="145"/>
        <v>25.509912079666702</v>
      </c>
      <c r="F131" s="7" t="s">
        <v>83</v>
      </c>
      <c r="G131" s="1">
        <v>11</v>
      </c>
      <c r="H131" s="9">
        <f t="shared" si="124"/>
        <v>19.989799193871001</v>
      </c>
      <c r="I131" s="9">
        <f t="shared" si="125"/>
        <v>293.139799193871</v>
      </c>
      <c r="J131" s="9">
        <f t="shared" si="126"/>
        <v>0.19810142074034898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0.31538144182676559</v>
      </c>
      <c r="O131" s="9">
        <f t="shared" si="146"/>
        <v>0.30129902325404029</v>
      </c>
      <c r="P131" s="9">
        <f t="shared" si="129"/>
        <v>5.9687764574304823E-2</v>
      </c>
      <c r="Q131" s="12">
        <f t="shared" si="130"/>
        <v>1.9696962309520592E-2</v>
      </c>
      <c r="R131" s="9">
        <f t="shared" si="131"/>
        <v>9.3951000000000007E-2</v>
      </c>
      <c r="S131" s="13">
        <f t="shared" si="132"/>
        <v>0.20965143861715776</v>
      </c>
      <c r="T131" s="2">
        <f t="shared" si="133"/>
        <v>0.01</v>
      </c>
      <c r="U131" s="14">
        <f t="shared" si="134"/>
        <v>2.0965143861715776E-3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1.2046514386171579E-2</v>
      </c>
      <c r="AU131" s="9">
        <f t="shared" si="138"/>
        <v>28.47</v>
      </c>
      <c r="AV131" s="1">
        <f t="shared" si="139"/>
        <v>0.33</v>
      </c>
      <c r="AW131" s="1">
        <f t="shared" si="140"/>
        <v>128214</v>
      </c>
      <c r="AX131" s="1">
        <f t="shared" si="141"/>
        <v>97223905.502285257</v>
      </c>
      <c r="AZ131" s="1">
        <f t="shared" si="142"/>
        <v>15020.916666666666</v>
      </c>
      <c r="BA131" s="1">
        <f t="shared" si="143"/>
        <v>11390270.817209523</v>
      </c>
    </row>
    <row r="132" spans="1:54" x14ac:dyDescent="0.15">
      <c r="C132" s="7">
        <v>11</v>
      </c>
      <c r="D132" s="7">
        <f t="shared" si="144"/>
        <v>13.0570152474333</v>
      </c>
      <c r="E132" s="10">
        <f t="shared" si="145"/>
        <v>19.989799193871001</v>
      </c>
      <c r="F132" s="7" t="s">
        <v>85</v>
      </c>
      <c r="G132" s="1">
        <v>12</v>
      </c>
      <c r="H132" s="9">
        <f t="shared" si="124"/>
        <v>13.0570152474333</v>
      </c>
      <c r="I132" s="9">
        <f t="shared" si="125"/>
        <v>286.20701524743328</v>
      </c>
      <c r="J132" s="9">
        <f t="shared" si="126"/>
        <v>8.8606101772258486E-2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0.52631125867973549</v>
      </c>
      <c r="P132" s="9">
        <f t="shared" si="129"/>
        <v>4.6634388950462104E-2</v>
      </c>
      <c r="Q132" s="12">
        <f t="shared" si="130"/>
        <v>1.5389348353652495E-2</v>
      </c>
      <c r="R132" s="9">
        <f t="shared" si="131"/>
        <v>9.3951000000000007E-2</v>
      </c>
      <c r="S132" s="13">
        <f t="shared" si="132"/>
        <v>0.16380185792224131</v>
      </c>
      <c r="T132" s="2">
        <f t="shared" si="133"/>
        <v>0.01</v>
      </c>
      <c r="U132" s="14">
        <f t="shared" si="134"/>
        <v>1.6380185792224131E-3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7.1280185792224129E-3</v>
      </c>
      <c r="AU132" s="9">
        <f t="shared" si="138"/>
        <v>28.47</v>
      </c>
      <c r="AV132" s="1">
        <f t="shared" si="139"/>
        <v>0.33</v>
      </c>
      <c r="AW132" s="1">
        <f t="shared" si="140"/>
        <v>128214</v>
      </c>
      <c r="AX132" s="1">
        <f t="shared" si="141"/>
        <v>57528159.810308047</v>
      </c>
      <c r="AY132" s="1">
        <f>SUM(AX121:AX132)</f>
        <v>1461223016.9355736</v>
      </c>
      <c r="AZ132" s="1">
        <f t="shared" si="142"/>
        <v>15020.916666666666</v>
      </c>
      <c r="BA132" s="1">
        <f t="shared" si="143"/>
        <v>6739714.0288682962</v>
      </c>
      <c r="BB132" s="1">
        <f>SUM(BA121:BA132)</f>
        <v>171189645.19322777</v>
      </c>
    </row>
    <row r="133" spans="1:54" x14ac:dyDescent="0.15">
      <c r="C133" s="7">
        <v>12</v>
      </c>
      <c r="D133" s="7">
        <f t="shared" si="144"/>
        <v>8.1025149062580599</v>
      </c>
      <c r="E133" s="10">
        <f t="shared" si="145"/>
        <v>13.0570152474333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5.5637192800322604</v>
      </c>
      <c r="E136" s="7"/>
      <c r="F136" s="7"/>
      <c r="G136" s="1">
        <v>1</v>
      </c>
      <c r="H136" s="9">
        <f t="shared" ref="H136:H147" si="147">E137</f>
        <v>5.5637192800322604</v>
      </c>
      <c r="I136" s="9">
        <f t="shared" ref="I136:I147" si="148">H136+273.15</f>
        <v>278.71371928003225</v>
      </c>
      <c r="J136" s="9">
        <f t="shared" ref="J136:J147" si="149">EXP(($C$15*(I136-$C$13))/($C$16*I136*$C$13))</f>
        <v>3.5501007009146941E-2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2.6946965409861717E-2</v>
      </c>
      <c r="Q136" s="12">
        <f t="shared" ref="Q136:Q147" si="153">P136*$B$138</f>
        <v>7.0062110065640471E-3</v>
      </c>
      <c r="R136" s="9">
        <f t="shared" ref="R136:R147" si="154">L136*$B$138</f>
        <v>0.19735245833333334</v>
      </c>
      <c r="S136" s="13">
        <f t="shared" ref="S136:S147" si="155">Q136/R136</f>
        <v>3.5501007009146941E-2</v>
      </c>
      <c r="T136" s="2">
        <f t="shared" ref="T136:T147" si="156">$B$137/100</f>
        <v>0.01</v>
      </c>
      <c r="U136" s="14">
        <f t="shared" ref="U136:U147" si="157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5.8450100700914694E-3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11754.333333333334</v>
      </c>
      <c r="AX136" s="1">
        <f t="shared" ref="AX136:AX147" si="164">AW136*10000*AV136*0.67*AU136*AT136</f>
        <v>9084491.2181685511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6.1454064307096798</v>
      </c>
      <c r="E137" s="10">
        <f t="shared" ref="E137:E148" si="166">D136</f>
        <v>5.5637192800322604</v>
      </c>
      <c r="F137" s="7" t="s">
        <v>83</v>
      </c>
      <c r="G137" s="1">
        <v>2</v>
      </c>
      <c r="H137" s="9">
        <f t="shared" si="147"/>
        <v>6.1454064307096798</v>
      </c>
      <c r="I137" s="9">
        <f t="shared" si="148"/>
        <v>279.29540643070965</v>
      </c>
      <c r="J137" s="9">
        <f t="shared" si="149"/>
        <v>3.8180291571565952E-2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1.4911488679234717</v>
      </c>
      <c r="P137" s="9">
        <f t="shared" si="152"/>
        <v>5.6932498553928637E-2</v>
      </c>
      <c r="Q137" s="12">
        <f t="shared" si="153"/>
        <v>1.4802449624021446E-2</v>
      </c>
      <c r="R137" s="9">
        <f t="shared" si="154"/>
        <v>0.19735245833333334</v>
      </c>
      <c r="S137" s="13">
        <f t="shared" si="155"/>
        <v>7.5005144344438474E-2</v>
      </c>
      <c r="T137" s="2">
        <f t="shared" si="156"/>
        <v>0.01</v>
      </c>
      <c r="U137" s="14">
        <f t="shared" si="157"/>
        <v>7.5005144344438479E-4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6.2400514434443844E-3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11754.333333333334</v>
      </c>
      <c r="AX137" s="1">
        <f t="shared" si="164"/>
        <v>9698476.4541224129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6.0693891443214296</v>
      </c>
      <c r="E138" s="10">
        <f t="shared" si="166"/>
        <v>6.1454064307096798</v>
      </c>
      <c r="F138" s="7" t="s">
        <v>83</v>
      </c>
      <c r="G138" s="1">
        <v>3</v>
      </c>
      <c r="H138" s="9">
        <f t="shared" si="147"/>
        <v>6.0693891443214296</v>
      </c>
      <c r="I138" s="9">
        <f t="shared" si="148"/>
        <v>279.21938914432138</v>
      </c>
      <c r="J138" s="9">
        <f t="shared" si="149"/>
        <v>3.781963100927261E-2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2.1932642860362099</v>
      </c>
      <c r="P138" s="9">
        <f t="shared" si="152"/>
        <v>8.2948446003705198E-2</v>
      </c>
      <c r="Q138" s="12">
        <f t="shared" si="153"/>
        <v>2.1566595960963351E-2</v>
      </c>
      <c r="R138" s="9">
        <f t="shared" si="154"/>
        <v>0.19735245833333334</v>
      </c>
      <c r="S138" s="13">
        <f t="shared" si="155"/>
        <v>0.10927959115937042</v>
      </c>
      <c r="T138" s="2">
        <f t="shared" si="156"/>
        <v>0.01</v>
      </c>
      <c r="U138" s="14">
        <f t="shared" si="157"/>
        <v>1.0927959115937041E-3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6.582795911593704E-3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11754.333333333334</v>
      </c>
      <c r="AX138" s="1">
        <f t="shared" si="164"/>
        <v>10231180.260213479</v>
      </c>
    </row>
    <row r="139" spans="1:54" x14ac:dyDescent="0.15">
      <c r="C139" s="7">
        <v>3</v>
      </c>
      <c r="D139" s="7">
        <f t="shared" si="165"/>
        <v>12.6757329897742</v>
      </c>
      <c r="E139" s="10">
        <f t="shared" si="166"/>
        <v>6.0693891443214296</v>
      </c>
      <c r="F139" s="7" t="s">
        <v>83</v>
      </c>
      <c r="G139" s="1">
        <v>4</v>
      </c>
      <c r="H139" s="9">
        <f t="shared" si="147"/>
        <v>12.6757329897742</v>
      </c>
      <c r="I139" s="9">
        <f t="shared" si="148"/>
        <v>285.82573298977417</v>
      </c>
      <c r="J139" s="9">
        <f t="shared" si="149"/>
        <v>8.4674883596337847E-2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2.8693637566991717</v>
      </c>
      <c r="P139" s="9">
        <f t="shared" si="152"/>
        <v>0.24296304209405303</v>
      </c>
      <c r="Q139" s="12">
        <f t="shared" si="153"/>
        <v>6.3170390944453786E-2</v>
      </c>
      <c r="R139" s="9">
        <f t="shared" si="154"/>
        <v>0.19735245833333334</v>
      </c>
      <c r="S139" s="13">
        <f t="shared" si="155"/>
        <v>0.32008920222193221</v>
      </c>
      <c r="T139" s="2">
        <f t="shared" si="156"/>
        <v>0.01</v>
      </c>
      <c r="U139" s="14">
        <f t="shared" si="157"/>
        <v>3.2008920222193222E-3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8.6908920222193223E-3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11754.333333333334</v>
      </c>
      <c r="AX139" s="1">
        <f t="shared" si="164"/>
        <v>13507646.917136453</v>
      </c>
    </row>
    <row r="140" spans="1:54" x14ac:dyDescent="0.15">
      <c r="C140" s="7">
        <v>4</v>
      </c>
      <c r="D140" s="7">
        <f t="shared" si="165"/>
        <v>19.447271255333298</v>
      </c>
      <c r="E140" s="10">
        <f t="shared" si="166"/>
        <v>12.6757329897742</v>
      </c>
      <c r="F140" s="7" t="s">
        <v>83</v>
      </c>
      <c r="G140" s="1">
        <v>5</v>
      </c>
      <c r="H140" s="9">
        <f t="shared" si="147"/>
        <v>19.447271255333298</v>
      </c>
      <c r="I140" s="9">
        <f t="shared" si="148"/>
        <v>292.59727125533328</v>
      </c>
      <c r="J140" s="9">
        <f t="shared" si="149"/>
        <v>0.18626894897306148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3.3854486312717853</v>
      </c>
      <c r="P140" s="9">
        <f t="shared" si="152"/>
        <v>0.63060395834928507</v>
      </c>
      <c r="Q140" s="12">
        <f t="shared" si="153"/>
        <v>0.16395702917081412</v>
      </c>
      <c r="R140" s="9">
        <f t="shared" si="154"/>
        <v>0.19735245833333334</v>
      </c>
      <c r="S140" s="13">
        <f t="shared" si="155"/>
        <v>0.83078280633265034</v>
      </c>
      <c r="T140" s="2">
        <f t="shared" si="156"/>
        <v>0.01</v>
      </c>
      <c r="U140" s="14">
        <f t="shared" si="157"/>
        <v>8.3078280633265035E-3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1.8257828063326504E-2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11754.333333333334</v>
      </c>
      <c r="AX140" s="1">
        <f t="shared" si="164"/>
        <v>28376867.912141226</v>
      </c>
    </row>
    <row r="141" spans="1:54" x14ac:dyDescent="0.15">
      <c r="C141" s="7">
        <v>5</v>
      </c>
      <c r="D141" s="7">
        <f t="shared" si="165"/>
        <v>25.342038930645199</v>
      </c>
      <c r="E141" s="10">
        <f t="shared" si="166"/>
        <v>19.447271255333298</v>
      </c>
      <c r="F141" s="7" t="s">
        <v>85</v>
      </c>
      <c r="G141" s="1">
        <v>6</v>
      </c>
      <c r="H141" s="9">
        <f t="shared" si="147"/>
        <v>25.342038930645199</v>
      </c>
      <c r="I141" s="9">
        <f t="shared" si="148"/>
        <v>298.49203893064515</v>
      </c>
      <c r="J141" s="9">
        <f t="shared" si="149"/>
        <v>0.35937419454422909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3.5138925895891671</v>
      </c>
      <c r="P141" s="9">
        <f t="shared" si="152"/>
        <v>1.2628023190985422</v>
      </c>
      <c r="Q141" s="12">
        <f t="shared" si="153"/>
        <v>0.328328602965621</v>
      </c>
      <c r="R141" s="9">
        <f t="shared" si="154"/>
        <v>0.19735245833333334</v>
      </c>
      <c r="S141" s="13">
        <f t="shared" si="155"/>
        <v>1.6636661419796737</v>
      </c>
      <c r="T141" s="2">
        <f t="shared" si="156"/>
        <v>0.01</v>
      </c>
      <c r="U141" s="14">
        <f t="shared" si="157"/>
        <v>1.6636661419796736E-2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3.153666141979674E-2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11754.333333333334</v>
      </c>
      <c r="AX141" s="1">
        <f t="shared" si="164"/>
        <v>49015231.844419226</v>
      </c>
    </row>
    <row r="142" spans="1:54" x14ac:dyDescent="0.15">
      <c r="C142" s="7">
        <v>6</v>
      </c>
      <c r="D142" s="7">
        <f t="shared" si="165"/>
        <v>29.456111630999999</v>
      </c>
      <c r="E142" s="10">
        <f t="shared" si="166"/>
        <v>25.342038930645199</v>
      </c>
      <c r="F142" s="7" t="s">
        <v>83</v>
      </c>
      <c r="G142" s="1">
        <v>7</v>
      </c>
      <c r="H142" s="9">
        <f t="shared" si="147"/>
        <v>29.456111630999999</v>
      </c>
      <c r="I142" s="9">
        <f t="shared" si="148"/>
        <v>302.60611163099998</v>
      </c>
      <c r="J142" s="9">
        <f t="shared" si="149"/>
        <v>0.55994999145883606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3.0101381871572919</v>
      </c>
      <c r="P142" s="9">
        <f t="shared" si="152"/>
        <v>1.6855268521886417</v>
      </c>
      <c r="Q142" s="12">
        <f t="shared" si="153"/>
        <v>0.43823698156904689</v>
      </c>
      <c r="R142" s="9">
        <f t="shared" si="154"/>
        <v>0.19735245833333334</v>
      </c>
      <c r="S142" s="13">
        <f t="shared" si="155"/>
        <v>2.2205803022167245</v>
      </c>
      <c r="T142" s="2">
        <f t="shared" si="156"/>
        <v>0.01</v>
      </c>
      <c r="U142" s="14">
        <f t="shared" si="157"/>
        <v>2.2205803022167247E-2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3.7105803022167247E-2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11754.333333333334</v>
      </c>
      <c r="AX142" s="1">
        <f t="shared" si="164"/>
        <v>57670959.956566051</v>
      </c>
    </row>
    <row r="143" spans="1:54" x14ac:dyDescent="0.15">
      <c r="C143" s="7">
        <v>7</v>
      </c>
      <c r="D143" s="7">
        <f t="shared" si="165"/>
        <v>30.3418979177419</v>
      </c>
      <c r="E143" s="10">
        <f t="shared" si="166"/>
        <v>29.456111630999999</v>
      </c>
      <c r="F143" s="7" t="s">
        <v>83</v>
      </c>
      <c r="G143" s="1">
        <v>8</v>
      </c>
      <c r="H143" s="9">
        <f t="shared" si="147"/>
        <v>30.3418979177419</v>
      </c>
      <c r="I143" s="9">
        <f t="shared" si="148"/>
        <v>303.49189791774188</v>
      </c>
      <c r="J143" s="9">
        <f t="shared" si="149"/>
        <v>0.61508423502537468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2.083659251635317</v>
      </c>
      <c r="P143" s="9">
        <f t="shared" si="152"/>
        <v>1.2816259568456536</v>
      </c>
      <c r="Q143" s="12">
        <f t="shared" si="153"/>
        <v>0.33322274877986996</v>
      </c>
      <c r="R143" s="9">
        <f t="shared" si="154"/>
        <v>0.19735245833333334</v>
      </c>
      <c r="S143" s="13">
        <f t="shared" si="155"/>
        <v>1.6884651531274479</v>
      </c>
      <c r="T143" s="2">
        <f t="shared" si="156"/>
        <v>0.01</v>
      </c>
      <c r="U143" s="14">
        <f t="shared" si="157"/>
        <v>1.688465153127448E-2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3.178465153127448E-2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11754.333333333334</v>
      </c>
      <c r="AX143" s="1">
        <f t="shared" si="164"/>
        <v>49400665.567012779</v>
      </c>
    </row>
    <row r="144" spans="1:54" x14ac:dyDescent="0.15">
      <c r="C144" s="7">
        <v>8</v>
      </c>
      <c r="D144" s="7">
        <f t="shared" si="165"/>
        <v>28.848506055806499</v>
      </c>
      <c r="E144" s="10">
        <f t="shared" si="166"/>
        <v>30.3418979177419</v>
      </c>
      <c r="F144" s="7" t="s">
        <v>83</v>
      </c>
      <c r="G144" s="1">
        <v>9</v>
      </c>
      <c r="H144" s="9">
        <f t="shared" si="147"/>
        <v>28.848506055806499</v>
      </c>
      <c r="I144" s="9">
        <f t="shared" si="148"/>
        <v>301.9985060558065</v>
      </c>
      <c r="J144" s="9">
        <f t="shared" si="149"/>
        <v>0.52484874314110219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1.5610812114563302</v>
      </c>
      <c r="P144" s="9">
        <f t="shared" si="152"/>
        <v>0.81933151177404406</v>
      </c>
      <c r="Q144" s="12">
        <f t="shared" si="153"/>
        <v>0.21302619306125145</v>
      </c>
      <c r="R144" s="9">
        <f t="shared" si="154"/>
        <v>0.19735245833333334</v>
      </c>
      <c r="S144" s="13">
        <f t="shared" si="155"/>
        <v>1.0794200126022488</v>
      </c>
      <c r="T144" s="2">
        <f t="shared" si="156"/>
        <v>0.01</v>
      </c>
      <c r="U144" s="14">
        <f t="shared" si="157"/>
        <v>1.0794200126022488E-2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2.5694200126022491E-2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11754.333333333334</v>
      </c>
      <c r="AX144" s="1">
        <f t="shared" si="164"/>
        <v>39934702.011396848</v>
      </c>
    </row>
    <row r="145" spans="3:51" x14ac:dyDescent="0.15">
      <c r="C145" s="7">
        <v>9</v>
      </c>
      <c r="D145" s="7">
        <f t="shared" si="165"/>
        <v>25.509912079666702</v>
      </c>
      <c r="E145" s="10">
        <f t="shared" si="166"/>
        <v>28.848506055806499</v>
      </c>
      <c r="F145" s="7" t="s">
        <v>83</v>
      </c>
      <c r="G145" s="1">
        <v>10</v>
      </c>
      <c r="H145" s="9">
        <f t="shared" si="147"/>
        <v>25.509912079666702</v>
      </c>
      <c r="I145" s="9">
        <f t="shared" si="148"/>
        <v>298.6599120796667</v>
      </c>
      <c r="J145" s="9">
        <f t="shared" si="149"/>
        <v>0.36602419601922515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1.5007976163489527</v>
      </c>
      <c r="P145" s="9">
        <f t="shared" si="152"/>
        <v>0.54932824091169496</v>
      </c>
      <c r="Q145" s="12">
        <f t="shared" si="153"/>
        <v>0.14282534263704069</v>
      </c>
      <c r="R145" s="9">
        <f t="shared" si="154"/>
        <v>0.19735245833333334</v>
      </c>
      <c r="S145" s="13">
        <f t="shared" si="155"/>
        <v>0.72370693450296442</v>
      </c>
      <c r="T145" s="2">
        <f t="shared" si="156"/>
        <v>0.01</v>
      </c>
      <c r="U145" s="14">
        <f t="shared" si="157"/>
        <v>7.2370693450296442E-3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2.2137069345029646E-2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11754.333333333334</v>
      </c>
      <c r="AX145" s="1">
        <f t="shared" si="164"/>
        <v>34406101.897060201</v>
      </c>
    </row>
    <row r="146" spans="3:51" x14ac:dyDescent="0.15">
      <c r="C146" s="7">
        <v>10</v>
      </c>
      <c r="D146" s="7">
        <f t="shared" si="165"/>
        <v>19.989799193871001</v>
      </c>
      <c r="E146" s="10">
        <f t="shared" si="166"/>
        <v>25.509912079666702</v>
      </c>
      <c r="F146" s="7" t="s">
        <v>83</v>
      </c>
      <c r="G146" s="1">
        <v>11</v>
      </c>
      <c r="H146" s="9">
        <f t="shared" si="147"/>
        <v>19.989799193871001</v>
      </c>
      <c r="I146" s="9">
        <f t="shared" si="148"/>
        <v>293.139799193871</v>
      </c>
      <c r="J146" s="9">
        <f t="shared" si="149"/>
        <v>0.19810142074034898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1.7105172921039244</v>
      </c>
      <c r="P146" s="9">
        <f t="shared" si="152"/>
        <v>0.33885590576672192</v>
      </c>
      <c r="Q146" s="12">
        <f t="shared" si="153"/>
        <v>8.8102535499347698E-2</v>
      </c>
      <c r="R146" s="9">
        <f t="shared" si="154"/>
        <v>0.19735245833333334</v>
      </c>
      <c r="S146" s="13">
        <f t="shared" si="155"/>
        <v>0.44642228550576385</v>
      </c>
      <c r="T146" s="2">
        <f t="shared" si="156"/>
        <v>0.01</v>
      </c>
      <c r="U146" s="14">
        <f t="shared" si="157"/>
        <v>4.4642228550576387E-3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1.441422285505764E-2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11754.333333333334</v>
      </c>
      <c r="AX146" s="1">
        <f t="shared" si="164"/>
        <v>22403020.589055438</v>
      </c>
    </row>
    <row r="147" spans="3:51" x14ac:dyDescent="0.15">
      <c r="C147" s="7">
        <v>11</v>
      </c>
      <c r="D147" s="7">
        <f t="shared" si="165"/>
        <v>13.0570152474333</v>
      </c>
      <c r="E147" s="10">
        <f t="shared" si="166"/>
        <v>19.989799193871001</v>
      </c>
      <c r="F147" s="7" t="s">
        <v>85</v>
      </c>
      <c r="G147" s="1">
        <v>12</v>
      </c>
      <c r="H147" s="9">
        <f t="shared" si="147"/>
        <v>13.0570152474333</v>
      </c>
      <c r="I147" s="9">
        <f t="shared" si="148"/>
        <v>286.20701524743328</v>
      </c>
      <c r="J147" s="9">
        <f t="shared" si="149"/>
        <v>8.8606101772258486E-2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2.1307093030038695</v>
      </c>
      <c r="P147" s="9">
        <f t="shared" si="152"/>
        <v>0.1887938453490588</v>
      </c>
      <c r="Q147" s="12">
        <f t="shared" si="153"/>
        <v>4.908639979075529E-2</v>
      </c>
      <c r="R147" s="9">
        <f t="shared" si="154"/>
        <v>0.19735245833333334</v>
      </c>
      <c r="S147" s="13">
        <f t="shared" si="155"/>
        <v>0.24872454189472071</v>
      </c>
      <c r="T147" s="2">
        <f t="shared" si="156"/>
        <v>0.01</v>
      </c>
      <c r="U147" s="14">
        <f t="shared" si="157"/>
        <v>2.4872454189472071E-3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7.9772454189472077E-3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11754.333333333334</v>
      </c>
      <c r="AX147" s="1">
        <f t="shared" si="164"/>
        <v>12398475.80835171</v>
      </c>
      <c r="AY147" s="1">
        <f>SUM(AX136:AX147)</f>
        <v>336127820.43564433</v>
      </c>
    </row>
    <row r="148" spans="3:51" x14ac:dyDescent="0.15">
      <c r="C148" s="7">
        <v>12</v>
      </c>
      <c r="D148" s="7">
        <f t="shared" si="165"/>
        <v>8.1025149062580599</v>
      </c>
      <c r="E148" s="10">
        <f t="shared" si="166"/>
        <v>13.0570152474333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1CEC-FE1D-4D21-8C14-4EA21852497F}">
  <dimension ref="A1:BB148"/>
  <sheetViews>
    <sheetView tabSelected="1" topLeftCell="A16" workbookViewId="0">
      <selection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5662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18346089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2054454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22662426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21924642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1216414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9136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154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6344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35088692.838700041</v>
      </c>
      <c r="J13" s="6" t="s">
        <v>37</v>
      </c>
      <c r="K13" s="6">
        <f>I13/(10000*1000)</f>
        <v>3.5088692838700042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-22.8895094485374</v>
      </c>
      <c r="E26" s="7"/>
      <c r="F26" s="7"/>
      <c r="G26" s="1">
        <v>1</v>
      </c>
      <c r="H26" s="9">
        <f>E27</f>
        <v>-22.8895094485374</v>
      </c>
      <c r="I26" s="9">
        <f>H26+273.15</f>
        <v>250.26049055146257</v>
      </c>
      <c r="J26" s="9">
        <f>EXP(($C$15*(I26-$C$13))/($C$16*I26*$C$13))</f>
        <v>6.6876397693222951E-4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2.710640448829162E-2</v>
      </c>
      <c r="Q26" s="12">
        <f>P26*$B$28</f>
        <v>2.710640448829162E-3</v>
      </c>
      <c r="R26" s="9">
        <f>L26*$B$28</f>
        <v>4.0532094166666672</v>
      </c>
      <c r="S26" s="13">
        <f>Q26/R26</f>
        <v>6.687639769322294E-4</v>
      </c>
      <c r="T26" s="2">
        <f>$B$27/100</f>
        <v>0.34</v>
      </c>
      <c r="U26" s="14">
        <f>S26*T26</f>
        <v>2.2737975215695802E-4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1.3127379752156958E-2</v>
      </c>
      <c r="AR26" s="9">
        <f>$B$26/12</f>
        <v>119.21204166666666</v>
      </c>
      <c r="AS26" s="1">
        <f>$B$28</f>
        <v>0.1</v>
      </c>
      <c r="AT26" s="1">
        <f>$E$2/12</f>
        <v>471.83333333333331</v>
      </c>
      <c r="AU26" s="1">
        <f>AT26*10000*AS26*0.67*AR26*AQ26</f>
        <v>494722.42465852195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-22.799912228668401</v>
      </c>
      <c r="E27" s="10">
        <f>D26</f>
        <v>-22.8895094485374</v>
      </c>
      <c r="F27" s="7" t="s">
        <v>83</v>
      </c>
      <c r="G27" s="1">
        <v>2</v>
      </c>
      <c r="H27" s="9">
        <f>E28</f>
        <v>-22.799912228668401</v>
      </c>
      <c r="I27" s="9">
        <f>H27+273.15</f>
        <v>250.35008777133157</v>
      </c>
      <c r="J27" s="9">
        <f>EXP(($C$15*(I27-$C$13))/($C$16*I27*$C$13))</f>
        <v>6.7814111349618516E-4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81.037081928845041</v>
      </c>
      <c r="P27" s="9">
        <f>O27*J27</f>
        <v>5.4954576973708563E-2</v>
      </c>
      <c r="Q27" s="12">
        <f>P27*$B$28</f>
        <v>5.4954576973708568E-3</v>
      </c>
      <c r="R27" s="9">
        <f>L27*$B$28</f>
        <v>4.0532094166666672</v>
      </c>
      <c r="S27" s="13">
        <f>Q27/R27</f>
        <v>1.3558287106443874E-3</v>
      </c>
      <c r="T27" s="2">
        <f>$B$27/100</f>
        <v>0.34</v>
      </c>
      <c r="U27" s="14">
        <f>S27*T27</f>
        <v>4.6098176161909175E-4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1.3360981761619092E-2</v>
      </c>
      <c r="AR27" s="9">
        <f>$B$26/12</f>
        <v>119.21204166666666</v>
      </c>
      <c r="AS27" s="1">
        <f>$B$28</f>
        <v>0.1</v>
      </c>
      <c r="AT27" s="1">
        <f>$E$2/12</f>
        <v>471.83333333333331</v>
      </c>
      <c r="AU27" s="1">
        <f>AT27*10000*AS27*0.67*AR27*AQ27</f>
        <v>503526.021012716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-19.907676550729601</v>
      </c>
      <c r="E28" s="10">
        <f>D27</f>
        <v>-22.799912228668401</v>
      </c>
      <c r="F28" s="7" t="s">
        <v>83</v>
      </c>
      <c r="G28" s="1">
        <v>3</v>
      </c>
      <c r="H28" s="9">
        <f>E29</f>
        <v>-19.907676550729601</v>
      </c>
      <c r="I28" s="9">
        <f>H28+273.15</f>
        <v>253.24232344927037</v>
      </c>
      <c r="J28" s="9">
        <f>EXP(($C$15*(I28-$C$13))/($C$16*I28*$C$13))</f>
        <v>1.0573720922787383E-3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121.51422151853799</v>
      </c>
      <c r="P28" s="9">
        <f>O28*J28</f>
        <v>0.12848574664867859</v>
      </c>
      <c r="Q28" s="12">
        <f>P28*$B$28</f>
        <v>1.284857466486786E-2</v>
      </c>
      <c r="R28" s="9">
        <f>L28*$B$28</f>
        <v>4.0532094166666672</v>
      </c>
      <c r="S28" s="13">
        <f>Q28/R28</f>
        <v>3.1699755290301394E-3</v>
      </c>
      <c r="T28" s="2">
        <f>$B$27/100</f>
        <v>0.34</v>
      </c>
      <c r="U28" s="14">
        <f>S28*T28</f>
        <v>1.0777916798702474E-3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1.3977791679870247E-2</v>
      </c>
      <c r="AR28" s="9">
        <f>$B$26/12</f>
        <v>119.21204166666666</v>
      </c>
      <c r="AS28" s="1">
        <f>$B$28</f>
        <v>0.1</v>
      </c>
      <c r="AT28" s="1">
        <f>$E$2/12</f>
        <v>471.83333333333331</v>
      </c>
      <c r="AU28" s="1">
        <f>AT28*10000*AS28*0.67*AR28*AQ28</f>
        <v>526771.30713011476</v>
      </c>
    </row>
    <row r="29" spans="1:47" x14ac:dyDescent="0.15">
      <c r="C29" s="7">
        <v>3</v>
      </c>
      <c r="D29" s="7">
        <v>-8.4487601493232507</v>
      </c>
      <c r="E29" s="10">
        <f>D28</f>
        <v>-19.907676550729601</v>
      </c>
      <c r="F29" s="7" t="s">
        <v>83</v>
      </c>
      <c r="G29" s="1">
        <v>4</v>
      </c>
      <c r="H29" s="9">
        <f>E30</f>
        <v>-8.4487601493232507</v>
      </c>
      <c r="I29" s="9">
        <f>H29+273.15</f>
        <v>264.7012398506767</v>
      </c>
      <c r="J29" s="9">
        <f>EXP(($C$15*(I29-$C$13))/($C$16*I29*$C$13))</f>
        <v>5.5857710502970762E-3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161.91782993855597</v>
      </c>
      <c r="P29" s="9">
        <f>O29*J29</f>
        <v>0.90443592699771114</v>
      </c>
      <c r="Q29" s="12">
        <f>P29*$B$28</f>
        <v>9.0443592699771119E-2</v>
      </c>
      <c r="R29" s="9">
        <f>L29*$B$28</f>
        <v>4.0532094166666672</v>
      </c>
      <c r="S29" s="13">
        <f>Q29/R29</f>
        <v>2.2314068532425187E-2</v>
      </c>
      <c r="T29" s="2">
        <f>$B$27/100</f>
        <v>0.34</v>
      </c>
      <c r="U29" s="14">
        <f>S29*T29</f>
        <v>7.5867833010245644E-3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2.0486783301024564E-2</v>
      </c>
      <c r="AR29" s="9">
        <f>$B$26/12</f>
        <v>119.21204166666666</v>
      </c>
      <c r="AS29" s="1">
        <f>$B$28</f>
        <v>0.1</v>
      </c>
      <c r="AT29" s="1">
        <f>$E$2/12</f>
        <v>471.83333333333331</v>
      </c>
      <c r="AU29" s="1">
        <f>AT29*10000*AS29*0.67*AR29*AQ29</f>
        <v>772071.14439355396</v>
      </c>
    </row>
    <row r="30" spans="1:47" x14ac:dyDescent="0.15">
      <c r="C30" s="7">
        <v>4</v>
      </c>
      <c r="D30" s="7">
        <v>-3.9164650362493001</v>
      </c>
      <c r="E30" s="10">
        <f>D29</f>
        <v>-8.4487601493232507</v>
      </c>
      <c r="F30" s="7" t="s">
        <v>83</v>
      </c>
      <c r="G30" s="1">
        <v>5</v>
      </c>
      <c r="H30" s="9">
        <f>E31</f>
        <v>-3.9164650362493001</v>
      </c>
      <c r="I30" s="9">
        <f>H30+273.15</f>
        <v>269.23353496375069</v>
      </c>
      <c r="J30" s="9">
        <f>EXP(($C$15*(I30-$C$13))/($C$16*I30*$C$13))</f>
        <v>1.0375507255093081E-2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152.96272431098035</v>
      </c>
      <c r="O30" s="9">
        <f>L30+O29-P29-N30</f>
        <v>48.58276386724458</v>
      </c>
      <c r="P30" s="9">
        <f>O30*J30</f>
        <v>0.50407081897707018</v>
      </c>
      <c r="Q30" s="12">
        <f>P30*$B$28</f>
        <v>5.0407081897707019E-2</v>
      </c>
      <c r="R30" s="9">
        <f>L30*$B$28</f>
        <v>4.0532094166666672</v>
      </c>
      <c r="S30" s="13">
        <f>Q30/R30</f>
        <v>1.2436337903103332E-2</v>
      </c>
      <c r="T30" s="2">
        <f>$B$27/100</f>
        <v>0.34</v>
      </c>
      <c r="U30" s="14">
        <f>S30*T30</f>
        <v>4.2283548870551335E-3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1.7128354887055133E-2</v>
      </c>
      <c r="AR30" s="9">
        <f>$B$26/12</f>
        <v>119.21204166666666</v>
      </c>
      <c r="AS30" s="1">
        <f>$B$28</f>
        <v>0.1</v>
      </c>
      <c r="AT30" s="1">
        <f>$E$2/12</f>
        <v>471.83333333333331</v>
      </c>
      <c r="AU30" s="1">
        <f>AT30*10000*AS30*0.67*AR30*AQ30</f>
        <v>645504.39007016865</v>
      </c>
    </row>
    <row r="31" spans="1:47" x14ac:dyDescent="0.15">
      <c r="C31" s="7">
        <v>5</v>
      </c>
      <c r="D31" s="7">
        <v>2.5961052948826699</v>
      </c>
      <c r="E31" s="10">
        <f>D30</f>
        <v>-3.9164650362493001</v>
      </c>
      <c r="F31" s="7" t="s">
        <v>85</v>
      </c>
      <c r="G31" s="1">
        <v>6</v>
      </c>
      <c r="H31" s="9">
        <f>E32</f>
        <v>2.5961052948826699</v>
      </c>
      <c r="I31" s="9">
        <f>H31+273.15</f>
        <v>275.74610529488263</v>
      </c>
      <c r="J31" s="9">
        <f>EXP(($C$15*(I31-$C$13))/($C$16*I31*$C$13))</f>
        <v>2.4375758076043121E-2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88.610787214934177</v>
      </c>
      <c r="P31" s="9">
        <f>O31*J31</f>
        <v>2.1599551120789702</v>
      </c>
      <c r="Q31" s="12">
        <f>P31*$B$28</f>
        <v>0.21599551120789703</v>
      </c>
      <c r="R31" s="9">
        <f>L31*$B$28</f>
        <v>4.0532094166666672</v>
      </c>
      <c r="S31" s="13">
        <f>Q31/R31</f>
        <v>5.3289995409497082E-2</v>
      </c>
      <c r="T31" s="2">
        <f>$B$27/100</f>
        <v>0.34</v>
      </c>
      <c r="U31" s="14">
        <f>S31*T31</f>
        <v>1.811859843922901E-2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3.1018598439229009E-2</v>
      </c>
      <c r="AR31" s="9">
        <f>$B$26/12</f>
        <v>119.21204166666666</v>
      </c>
      <c r="AS31" s="1">
        <f>$B$28</f>
        <v>0.1</v>
      </c>
      <c r="AT31" s="1">
        <f>$E$2/12</f>
        <v>471.83333333333331</v>
      </c>
      <c r="AU31" s="1">
        <f>AT31*10000*AS31*0.67*AR31*AQ31</f>
        <v>1168976.3318413172</v>
      </c>
    </row>
    <row r="32" spans="1:47" x14ac:dyDescent="0.15">
      <c r="C32" s="7">
        <v>6</v>
      </c>
      <c r="D32" s="7">
        <v>12.101695822262</v>
      </c>
      <c r="E32" s="10">
        <f>D31</f>
        <v>2.5961052948826699</v>
      </c>
      <c r="F32" s="7" t="s">
        <v>83</v>
      </c>
      <c r="G32" s="1">
        <v>7</v>
      </c>
      <c r="H32" s="9">
        <f>E33</f>
        <v>12.101695822262</v>
      </c>
      <c r="I32" s="9">
        <f>H32+273.15</f>
        <v>285.25169582226198</v>
      </c>
      <c r="J32" s="9">
        <f>EXP(($C$15*(I32-$C$13))/($C$16*I32*$C$13))</f>
        <v>7.9064665101031273E-2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126.98292626952185</v>
      </c>
      <c r="P32" s="9">
        <f>O32*J32</f>
        <v>10.039862539048691</v>
      </c>
      <c r="Q32" s="12">
        <f>P32*$B$28</f>
        <v>1.0039862539048692</v>
      </c>
      <c r="R32" s="9">
        <f>L32*$B$28</f>
        <v>4.0532094166666672</v>
      </c>
      <c r="S32" s="13">
        <f>Q32/R32</f>
        <v>0.24770154973402309</v>
      </c>
      <c r="T32" s="2">
        <f>$B$27/100</f>
        <v>0.34</v>
      </c>
      <c r="U32" s="14">
        <f>S32*T32</f>
        <v>8.4218526909567853E-2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9.7118526909567848E-2</v>
      </c>
      <c r="AR32" s="9">
        <f>$B$26/12</f>
        <v>119.21204166666666</v>
      </c>
      <c r="AS32" s="1">
        <f>$B$28</f>
        <v>0.1</v>
      </c>
      <c r="AT32" s="1">
        <f>$E$2/12</f>
        <v>471.83333333333331</v>
      </c>
      <c r="AU32" s="1">
        <f>AT32*10000*AS32*0.67*AR32*AQ32</f>
        <v>3660038.3335502096</v>
      </c>
    </row>
    <row r="33" spans="1:48" x14ac:dyDescent="0.15">
      <c r="C33" s="7">
        <v>7</v>
      </c>
      <c r="D33" s="7">
        <v>14.765646492473801</v>
      </c>
      <c r="E33" s="10">
        <f>D32</f>
        <v>12.101695822262</v>
      </c>
      <c r="F33" s="7" t="s">
        <v>83</v>
      </c>
      <c r="G33" s="1">
        <v>8</v>
      </c>
      <c r="H33" s="9">
        <f>E34</f>
        <v>14.765646492473801</v>
      </c>
      <c r="I33" s="9">
        <f>H33+273.15</f>
        <v>287.9156464924738</v>
      </c>
      <c r="J33" s="9">
        <f>EXP(($C$15*(I33-$C$13))/($C$16*I33*$C$13))</f>
        <v>0.10842866284404362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157.47515789713984</v>
      </c>
      <c r="P33" s="9">
        <f>O33*J33</f>
        <v>17.07482080194151</v>
      </c>
      <c r="Q33" s="12">
        <f>P33*$B$28</f>
        <v>1.707482080194151</v>
      </c>
      <c r="R33" s="9">
        <f>L33*$B$28</f>
        <v>4.0532094166666672</v>
      </c>
      <c r="S33" s="13">
        <f>Q33/R33</f>
        <v>0.42126668145323048</v>
      </c>
      <c r="T33" s="2">
        <f>$B$27/100</f>
        <v>0.34</v>
      </c>
      <c r="U33" s="14">
        <f>S33*T33</f>
        <v>0.14323067169409837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0.16888067169409837</v>
      </c>
      <c r="AR33" s="9">
        <f>$B$26/12</f>
        <v>119.21204166666666</v>
      </c>
      <c r="AS33" s="1">
        <f>$B$28</f>
        <v>0.1</v>
      </c>
      <c r="AT33" s="1">
        <f>$E$2/12</f>
        <v>471.83333333333331</v>
      </c>
      <c r="AU33" s="1">
        <f>AT33*10000*AS33*0.67*AR33*AQ33</f>
        <v>6364488.3408462554</v>
      </c>
    </row>
    <row r="34" spans="1:48" x14ac:dyDescent="0.15">
      <c r="C34" s="7">
        <v>8</v>
      </c>
      <c r="D34" s="7">
        <v>13.1384514660908</v>
      </c>
      <c r="E34" s="10">
        <f>D33</f>
        <v>14.765646492473801</v>
      </c>
      <c r="F34" s="7" t="s">
        <v>83</v>
      </c>
      <c r="G34" s="1">
        <v>9</v>
      </c>
      <c r="H34" s="9">
        <f>E35</f>
        <v>13.1384514660908</v>
      </c>
      <c r="I34" s="9">
        <f>H34+273.15</f>
        <v>286.28845146609081</v>
      </c>
      <c r="J34" s="9">
        <f>EXP(($C$15*(I34-$C$13))/($C$16*I34*$C$13))</f>
        <v>8.9467722146969755E-2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180.93243126186499</v>
      </c>
      <c r="P34" s="9">
        <f>O34*J34</f>
        <v>16.18761248751224</v>
      </c>
      <c r="Q34" s="12">
        <f>P34*$B$28</f>
        <v>1.6187612487512242</v>
      </c>
      <c r="R34" s="9">
        <f>L34*$B$28</f>
        <v>4.0532094166666672</v>
      </c>
      <c r="S34" s="13">
        <f>Q34/R34</f>
        <v>0.39937764925121555</v>
      </c>
      <c r="T34" s="2">
        <f>$B$27/100</f>
        <v>0.34</v>
      </c>
      <c r="U34" s="14">
        <f>S34*T34</f>
        <v>0.13578840074541329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0.14868840074541328</v>
      </c>
      <c r="AR34" s="9">
        <f>$B$26/12</f>
        <v>119.21204166666666</v>
      </c>
      <c r="AS34" s="1">
        <f>$B$28</f>
        <v>0.1</v>
      </c>
      <c r="AT34" s="1">
        <f>$E$2/12</f>
        <v>471.83333333333331</v>
      </c>
      <c r="AU34" s="1">
        <f>AT34*10000*AS34*0.67*AR34*AQ34</f>
        <v>5603516.2785080774</v>
      </c>
    </row>
    <row r="35" spans="1:48" x14ac:dyDescent="0.15">
      <c r="C35" s="7">
        <v>9</v>
      </c>
      <c r="D35" s="7">
        <v>5.5118327336561599</v>
      </c>
      <c r="E35" s="10">
        <f>D34</f>
        <v>13.1384514660908</v>
      </c>
      <c r="F35" s="7" t="s">
        <v>83</v>
      </c>
      <c r="G35" s="1">
        <v>10</v>
      </c>
      <c r="H35" s="9">
        <f>E36</f>
        <v>5.5118327336561599</v>
      </c>
      <c r="I35" s="9">
        <f>H35+273.15</f>
        <v>278.66183273365613</v>
      </c>
      <c r="J35" s="9">
        <f>EXP(($C$15*(I35-$C$13))/($C$16*I35*$C$13))</f>
        <v>3.5270829106030702E-2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205.27691294101942</v>
      </c>
      <c r="P35" s="9">
        <f>O35*J35</f>
        <v>7.2402869157562382</v>
      </c>
      <c r="Q35" s="12">
        <f>P35*$B$28</f>
        <v>0.72402869157562388</v>
      </c>
      <c r="R35" s="9">
        <f>L35*$B$28</f>
        <v>4.0532094166666672</v>
      </c>
      <c r="S35" s="13">
        <f>Q35/R35</f>
        <v>0.17863096059099268</v>
      </c>
      <c r="T35" s="2">
        <f>$B$27/100</f>
        <v>0.34</v>
      </c>
      <c r="U35" s="14">
        <f>S35*T35</f>
        <v>6.0734526600937512E-2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7.3634526600937514E-2</v>
      </c>
      <c r="AR35" s="9">
        <f>$B$26/12</f>
        <v>119.21204166666666</v>
      </c>
      <c r="AS35" s="1">
        <f>$B$28</f>
        <v>0.1</v>
      </c>
      <c r="AT35" s="1">
        <f>$E$2/12</f>
        <v>471.83333333333331</v>
      </c>
      <c r="AU35" s="1">
        <f>AT35*10000*AS35*0.67*AR35*AQ35</f>
        <v>2775013.1577181388</v>
      </c>
    </row>
    <row r="36" spans="1:48" x14ac:dyDescent="0.15">
      <c r="C36" s="7">
        <v>10</v>
      </c>
      <c r="D36" s="7">
        <v>-4.0313930825044499</v>
      </c>
      <c r="E36" s="10">
        <f>D35</f>
        <v>5.5118327336561599</v>
      </c>
      <c r="F36" s="7" t="s">
        <v>83</v>
      </c>
      <c r="G36" s="1">
        <v>11</v>
      </c>
      <c r="H36" s="9">
        <f>E37</f>
        <v>-4.0313930825044499</v>
      </c>
      <c r="I36" s="9">
        <f>H36+273.15</f>
        <v>269.11860691749553</v>
      </c>
      <c r="J36" s="9">
        <f>EXP(($C$15*(I36-$C$13))/($C$16*I36*$C$13))</f>
        <v>1.0216495631741066E-2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188.13479472400002</v>
      </c>
      <c r="O36" s="9">
        <f>L36+O35-P35-N36</f>
        <v>50.433925467929839</v>
      </c>
      <c r="P36" s="9">
        <f>O36*J36</f>
        <v>0.51525797923465977</v>
      </c>
      <c r="Q36" s="12">
        <f>P36*$B$28</f>
        <v>5.1525797923465982E-2</v>
      </c>
      <c r="R36" s="9">
        <f>L36*$B$28</f>
        <v>4.0532094166666672</v>
      </c>
      <c r="S36" s="13">
        <f>Q36/R36</f>
        <v>1.2712345360590932E-2</v>
      </c>
      <c r="T36" s="2">
        <f>$B$27/100</f>
        <v>0.34</v>
      </c>
      <c r="U36" s="14">
        <f>S36*T36</f>
        <v>4.3221974226009168E-3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1.7222197422600918E-2</v>
      </c>
      <c r="AR36" s="9">
        <f>$B$26/12</f>
        <v>119.21204166666666</v>
      </c>
      <c r="AS36" s="1">
        <f>$B$28</f>
        <v>0.1</v>
      </c>
      <c r="AT36" s="1">
        <f>$E$2/12</f>
        <v>471.83333333333331</v>
      </c>
      <c r="AU36" s="1">
        <f>AT36*10000*AS36*0.67*AR36*AQ36</f>
        <v>649040.9683971334</v>
      </c>
    </row>
    <row r="37" spans="1:48" x14ac:dyDescent="0.15">
      <c r="C37" s="7">
        <v>11</v>
      </c>
      <c r="D37" s="7">
        <v>-14.4136828022499</v>
      </c>
      <c r="E37" s="10">
        <f>D36</f>
        <v>-4.0313930825044499</v>
      </c>
      <c r="F37" s="7" t="s">
        <v>85</v>
      </c>
      <c r="G37" s="1">
        <v>12</v>
      </c>
      <c r="H37" s="9">
        <f>E38</f>
        <v>-14.4136828022499</v>
      </c>
      <c r="I37" s="9">
        <f>H37+273.15</f>
        <v>258.73631719775005</v>
      </c>
      <c r="J37" s="9">
        <f>EXP(($C$15*(I37-$C$13))/($C$16*I37*$C$13))</f>
        <v>2.3921685470293945E-3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90.450761655361845</v>
      </c>
      <c r="P37" s="9">
        <f>O37*J37</f>
        <v>0.21637346708680902</v>
      </c>
      <c r="Q37" s="12">
        <f>P37*$B$28</f>
        <v>2.1637346708680904E-2</v>
      </c>
      <c r="R37" s="9">
        <f>L37*$B$28</f>
        <v>4.0532094166666672</v>
      </c>
      <c r="S37" s="13">
        <f>Q37/R37</f>
        <v>5.3383243954059781E-3</v>
      </c>
      <c r="T37" s="2">
        <f>$B$27/100</f>
        <v>0.34</v>
      </c>
      <c r="U37" s="14">
        <f>S37*T37</f>
        <v>1.8150302944380328E-3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1.4715030294438033E-2</v>
      </c>
      <c r="AR37" s="9">
        <f>$B$26/12</f>
        <v>119.21204166666666</v>
      </c>
      <c r="AS37" s="1">
        <f>$B$28</f>
        <v>0.1</v>
      </c>
      <c r="AT37" s="1">
        <f>$E$2/12</f>
        <v>471.83333333333331</v>
      </c>
      <c r="AU37" s="1">
        <f>AT37*10000*AS37*0.67*AR37*AQ37</f>
        <v>554555.10571268701</v>
      </c>
      <c r="AV37" s="1">
        <f>SUM(AU26:AU37)</f>
        <v>23718223.80383889</v>
      </c>
    </row>
    <row r="38" spans="1:48" x14ac:dyDescent="0.15">
      <c r="C38" s="7">
        <v>12</v>
      </c>
      <c r="D38" s="7">
        <v>-19.216785114327301</v>
      </c>
      <c r="E38" s="10">
        <f>D37</f>
        <v>-14.4136828022499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-22.8895094485374</v>
      </c>
      <c r="E42" s="7"/>
      <c r="F42" s="7"/>
      <c r="G42" s="1">
        <v>1</v>
      </c>
      <c r="H42" s="9">
        <f>E43</f>
        <v>-22.8895094485374</v>
      </c>
      <c r="I42" s="9">
        <f>H42+273.15</f>
        <v>250.26049055146257</v>
      </c>
      <c r="J42" s="9">
        <f>EXP(($C$15*(I42-$C$13))/($C$16*I42*$C$13))</f>
        <v>6.6876397693222951E-4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3.9360939817317538E-2</v>
      </c>
      <c r="Q42" s="12">
        <f>P42*$B$44</f>
        <v>9.4466255561562081E-3</v>
      </c>
      <c r="R42" s="9">
        <f>L42*$B$44</f>
        <v>14.125500000000001</v>
      </c>
      <c r="S42" s="13">
        <f>Q42/R42</f>
        <v>6.6876397693222951E-4</v>
      </c>
      <c r="T42" s="2">
        <f>$B$43/100</f>
        <v>0.43</v>
      </c>
      <c r="U42" s="14">
        <f>S42*T42</f>
        <v>2.8756851008085866E-4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8.7075685100808566E-3</v>
      </c>
      <c r="AR42" s="9">
        <f>$B$42/12</f>
        <v>136.875</v>
      </c>
      <c r="AS42" s="1">
        <f>$B$44</f>
        <v>0.24</v>
      </c>
      <c r="AT42" s="1">
        <f>$E$3/12</f>
        <v>1528840.75</v>
      </c>
      <c r="AU42" s="1">
        <f>AT42*10000*AS42*0.67*AR42*AQ42</f>
        <v>2930011511.8875527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-22.799912228668401</v>
      </c>
      <c r="E43" s="10">
        <f>D42</f>
        <v>-22.8895094485374</v>
      </c>
      <c r="F43" s="7" t="s">
        <v>83</v>
      </c>
      <c r="G43" s="1">
        <v>2</v>
      </c>
      <c r="H43" s="9">
        <f>E44</f>
        <v>-22.799912228668401</v>
      </c>
      <c r="I43" s="9">
        <f>H43+273.15</f>
        <v>250.35008777133157</v>
      </c>
      <c r="J43" s="9">
        <f>EXP(($C$15*(I43-$C$13))/($C$16*I43*$C$13))</f>
        <v>6.7814111349618516E-4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117.67313906018269</v>
      </c>
      <c r="P43" s="9">
        <f>O43*J43</f>
        <v>7.9798993550863728E-2</v>
      </c>
      <c r="Q43" s="12">
        <f>P43*$B$44</f>
        <v>1.9151758452207294E-2</v>
      </c>
      <c r="R43" s="9">
        <f>L43*$B$44</f>
        <v>14.125500000000001</v>
      </c>
      <c r="S43" s="13">
        <f>Q43/R43</f>
        <v>1.3558287106443874E-3</v>
      </c>
      <c r="T43" s="2">
        <f>$B$43/100</f>
        <v>0.43</v>
      </c>
      <c r="U43" s="14">
        <f>S43*T43</f>
        <v>5.8300634557708654E-4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9.0030063455770852E-3</v>
      </c>
      <c r="AR43" s="9">
        <f>$B$42/12</f>
        <v>136.875</v>
      </c>
      <c r="AS43" s="1">
        <f>$B$44</f>
        <v>0.24</v>
      </c>
      <c r="AT43" s="1">
        <f>$E$3/12</f>
        <v>1528840.75</v>
      </c>
      <c r="AU43" s="1">
        <f>AT43*10000*AS43*0.67*AR43*AQ43</f>
        <v>3029423449.680397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-19.907676550729601</v>
      </c>
      <c r="E44" s="10">
        <f>D43</f>
        <v>-22.799912228668401</v>
      </c>
      <c r="F44" s="7" t="s">
        <v>83</v>
      </c>
      <c r="G44" s="1">
        <v>3</v>
      </c>
      <c r="H44" s="9">
        <f>E45</f>
        <v>-19.907676550729601</v>
      </c>
      <c r="I44" s="9">
        <f>H44+273.15</f>
        <v>253.24232344927037</v>
      </c>
      <c r="J44" s="9">
        <f>EXP(($C$15*(I44-$C$13))/($C$16*I44*$C$13))</f>
        <v>1.0573720922787383E-3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176.44959006663183</v>
      </c>
      <c r="P44" s="9">
        <f>O44*J44</f>
        <v>0.18657287223048016</v>
      </c>
      <c r="Q44" s="12">
        <f>P44*$B$44</f>
        <v>4.4777489335315238E-2</v>
      </c>
      <c r="R44" s="9">
        <f>L44*$B$44</f>
        <v>14.125500000000001</v>
      </c>
      <c r="S44" s="13">
        <f>Q44/R44</f>
        <v>3.1699755290301394E-3</v>
      </c>
      <c r="T44" s="2">
        <f>$B$43/100</f>
        <v>0.43</v>
      </c>
      <c r="U44" s="14">
        <f>S44*T44</f>
        <v>1.3630894774829599E-3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9.7830894774829577E-3</v>
      </c>
      <c r="AR44" s="9">
        <f>$B$42/12</f>
        <v>136.875</v>
      </c>
      <c r="AS44" s="1">
        <f>$B$44</f>
        <v>0.24</v>
      </c>
      <c r="AT44" s="1">
        <f>$E$3/12</f>
        <v>1528840.75</v>
      </c>
      <c r="AU44" s="1">
        <f>AT44*10000*AS44*0.67*AR44*AQ44</f>
        <v>3291913782.5520105</v>
      </c>
    </row>
    <row r="45" spans="1:48" x14ac:dyDescent="0.15">
      <c r="C45" s="7">
        <v>3</v>
      </c>
      <c r="D45" s="7">
        <f>D29</f>
        <v>-8.4487601493232507</v>
      </c>
      <c r="E45" s="10">
        <f>D44</f>
        <v>-19.907676550729601</v>
      </c>
      <c r="F45" s="7" t="s">
        <v>83</v>
      </c>
      <c r="G45" s="1">
        <v>4</v>
      </c>
      <c r="H45" s="9">
        <f>E46</f>
        <v>-8.4487601493232507</v>
      </c>
      <c r="I45" s="9">
        <f>H45+273.15</f>
        <v>264.7012398506767</v>
      </c>
      <c r="J45" s="9">
        <f>EXP(($C$15*(I45-$C$13))/($C$16*I45*$C$13))</f>
        <v>5.5857710502970762E-3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235.11926719440137</v>
      </c>
      <c r="P45" s="9">
        <f>O45*J45</f>
        <v>1.3133223960615503</v>
      </c>
      <c r="Q45" s="12">
        <f>P45*$B$44</f>
        <v>0.31519737505477208</v>
      </c>
      <c r="R45" s="9">
        <f>L45*$B$44</f>
        <v>14.125500000000001</v>
      </c>
      <c r="S45" s="13">
        <f>Q45/R45</f>
        <v>2.2314068532425194E-2</v>
      </c>
      <c r="T45" s="2">
        <f>$B$43/100</f>
        <v>0.43</v>
      </c>
      <c r="U45" s="14">
        <f>S45*T45</f>
        <v>9.5950494689428338E-3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1.8015049468942834E-2</v>
      </c>
      <c r="AR45" s="9">
        <f>$B$42/12</f>
        <v>136.875</v>
      </c>
      <c r="AS45" s="1">
        <f>$B$44</f>
        <v>0.24</v>
      </c>
      <c r="AT45" s="1">
        <f>$E$3/12</f>
        <v>1528840.75</v>
      </c>
      <c r="AU45" s="1">
        <f>AT45*10000*AS45*0.67*AR45*AQ45</f>
        <v>6061887686.5702782</v>
      </c>
    </row>
    <row r="46" spans="1:48" x14ac:dyDescent="0.15">
      <c r="C46" s="7">
        <v>4</v>
      </c>
      <c r="D46" s="7">
        <f>D30</f>
        <v>-3.9164650362493001</v>
      </c>
      <c r="E46" s="10">
        <f>D45</f>
        <v>-8.4487601493232507</v>
      </c>
      <c r="F46" s="7" t="s">
        <v>83</v>
      </c>
      <c r="G46" s="1">
        <v>5</v>
      </c>
      <c r="H46" s="9">
        <f>E47</f>
        <v>-3.9164650362493001</v>
      </c>
      <c r="I46" s="9">
        <f>H46+273.15</f>
        <v>269.23353496375069</v>
      </c>
      <c r="J46" s="9">
        <f>EXP(($C$15*(I46-$C$13))/($C$16*I46*$C$13))</f>
        <v>1.0375507255093081E-2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222.11564755842284</v>
      </c>
      <c r="O46" s="9">
        <f>L46+O45-P45-N46</f>
        <v>70.546547239917004</v>
      </c>
      <c r="P46" s="9">
        <f>O46*J46</f>
        <v>0.7319562127095256</v>
      </c>
      <c r="Q46" s="12">
        <f>P46*$B$44</f>
        <v>0.17566949105028615</v>
      </c>
      <c r="R46" s="9">
        <f>L46*$B$44</f>
        <v>14.125500000000001</v>
      </c>
      <c r="S46" s="13">
        <f>Q46/R46</f>
        <v>1.2436337903103334E-2</v>
      </c>
      <c r="T46" s="2">
        <f>$B$43/100</f>
        <v>0.43</v>
      </c>
      <c r="U46" s="14">
        <f>S46*T46</f>
        <v>5.3476252983344335E-3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1.3767625298334432E-2</v>
      </c>
      <c r="AR46" s="9">
        <f>$B$42/12</f>
        <v>136.875</v>
      </c>
      <c r="AS46" s="1">
        <f>$B$44</f>
        <v>0.24</v>
      </c>
      <c r="AT46" s="1">
        <f>$E$3/12</f>
        <v>1528840.75</v>
      </c>
      <c r="AU46" s="1">
        <f>AT46*10000*AS46*0.67*AR46*AQ46</f>
        <v>4632671057.2271576</v>
      </c>
    </row>
    <row r="47" spans="1:48" x14ac:dyDescent="0.15">
      <c r="C47" s="7">
        <v>5</v>
      </c>
      <c r="D47" s="7">
        <f>D31</f>
        <v>2.5961052948826699</v>
      </c>
      <c r="E47" s="10">
        <f>D46</f>
        <v>-3.9164650362493001</v>
      </c>
      <c r="F47" s="7" t="s">
        <v>85</v>
      </c>
      <c r="G47" s="1">
        <v>6</v>
      </c>
      <c r="H47" s="9">
        <f>E48</f>
        <v>2.5961052948826699</v>
      </c>
      <c r="I47" s="9">
        <f>H47+273.15</f>
        <v>275.74610529488263</v>
      </c>
      <c r="J47" s="9">
        <f>EXP(($C$15*(I47-$C$13))/($C$16*I47*$C$13))</f>
        <v>2.4375758076043121E-2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128.67084102720747</v>
      </c>
      <c r="P47" s="9">
        <f>O47*J47</f>
        <v>3.1364492923202132</v>
      </c>
      <c r="Q47" s="12">
        <f>P47*$B$44</f>
        <v>0.75274783015685109</v>
      </c>
      <c r="R47" s="9">
        <f>L47*$B$44</f>
        <v>14.125500000000001</v>
      </c>
      <c r="S47" s="13">
        <f>Q47/R47</f>
        <v>5.3289995409497082E-2</v>
      </c>
      <c r="T47" s="2">
        <f>$B$43/100</f>
        <v>0.43</v>
      </c>
      <c r="U47" s="14">
        <f>S47*T47</f>
        <v>2.2914698026083744E-2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3.133469802608374E-2</v>
      </c>
      <c r="AR47" s="9">
        <f>$B$42/12</f>
        <v>136.875</v>
      </c>
      <c r="AS47" s="1">
        <f>$B$44</f>
        <v>0.24</v>
      </c>
      <c r="AT47" s="1">
        <f>$E$3/12</f>
        <v>1528840.75</v>
      </c>
      <c r="AU47" s="1">
        <f>AT47*10000*AS47*0.67*AR47*AQ47</f>
        <v>10543818958.375671</v>
      </c>
    </row>
    <row r="48" spans="1:48" x14ac:dyDescent="0.15">
      <c r="C48" s="7">
        <v>6</v>
      </c>
      <c r="D48" s="7">
        <f>D32</f>
        <v>12.101695822262</v>
      </c>
      <c r="E48" s="10">
        <f>D47</f>
        <v>2.5961052948826699</v>
      </c>
      <c r="F48" s="7" t="s">
        <v>83</v>
      </c>
      <c r="G48" s="1">
        <v>7</v>
      </c>
      <c r="H48" s="9">
        <f>E49</f>
        <v>12.101695822262</v>
      </c>
      <c r="I48" s="9">
        <f>H48+273.15</f>
        <v>285.25169582226198</v>
      </c>
      <c r="J48" s="9">
        <f>EXP(($C$15*(I48-$C$13))/($C$16*I48*$C$13))</f>
        <v>7.9064665101031273E-2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184.39064173488725</v>
      </c>
      <c r="P48" s="9">
        <f>O48*J48</f>
        <v>14.578784336533101</v>
      </c>
      <c r="Q48" s="12">
        <f>P48*$B$44</f>
        <v>3.4989082407679439</v>
      </c>
      <c r="R48" s="9">
        <f>L48*$B$44</f>
        <v>14.125500000000001</v>
      </c>
      <c r="S48" s="13">
        <f>Q48/R48</f>
        <v>0.24770154973402314</v>
      </c>
      <c r="T48" s="2">
        <f>$B$43/100</f>
        <v>0.43</v>
      </c>
      <c r="U48" s="14">
        <f>S48*T48</f>
        <v>0.10651166638562995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0.11493166638562996</v>
      </c>
      <c r="AR48" s="9">
        <f>$B$42/12</f>
        <v>136.875</v>
      </c>
      <c r="AS48" s="1">
        <f>$B$44</f>
        <v>0.24</v>
      </c>
      <c r="AT48" s="1">
        <f>$E$3/12</f>
        <v>1528840.75</v>
      </c>
      <c r="AU48" s="1">
        <f>AT48*10000*AS48*0.67*AR48*AQ48</f>
        <v>38673379968.294785</v>
      </c>
    </row>
    <row r="49" spans="1:48" x14ac:dyDescent="0.15">
      <c r="C49" s="7">
        <v>7</v>
      </c>
      <c r="D49" s="7">
        <f>D33</f>
        <v>14.765646492473801</v>
      </c>
      <c r="E49" s="10">
        <f>D48</f>
        <v>12.101695822262</v>
      </c>
      <c r="F49" s="7" t="s">
        <v>83</v>
      </c>
      <c r="G49" s="1">
        <v>8</v>
      </c>
      <c r="H49" s="9">
        <f>E50</f>
        <v>14.765646492473801</v>
      </c>
      <c r="I49" s="9">
        <f>H49+273.15</f>
        <v>287.9156464924738</v>
      </c>
      <c r="J49" s="9">
        <f>EXP(($C$15*(I49-$C$13))/($C$16*I49*$C$13))</f>
        <v>0.10842866284404362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228.66810739835415</v>
      </c>
      <c r="P49" s="9">
        <f>O49*J49</f>
        <v>24.794177120281699</v>
      </c>
      <c r="Q49" s="12">
        <f>P49*$B$44</f>
        <v>5.9506025088676076</v>
      </c>
      <c r="R49" s="9">
        <f>L49*$B$44</f>
        <v>14.125500000000001</v>
      </c>
      <c r="S49" s="13">
        <f>Q49/R49</f>
        <v>0.42126668145323048</v>
      </c>
      <c r="T49" s="2">
        <f>$B$43/100</f>
        <v>0.43</v>
      </c>
      <c r="U49" s="14">
        <f>S49*T49</f>
        <v>0.1811446730248891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0.19674467302488907</v>
      </c>
      <c r="AR49" s="9">
        <f>$B$42/12</f>
        <v>136.875</v>
      </c>
      <c r="AS49" s="1">
        <f>$B$44</f>
        <v>0.24</v>
      </c>
      <c r="AT49" s="1">
        <f>$E$3/12</f>
        <v>1528840.75</v>
      </c>
      <c r="AU49" s="1">
        <f>AT49*10000*AS49*0.67*AR49*AQ49</f>
        <v>66202655333.472015</v>
      </c>
    </row>
    <row r="50" spans="1:48" x14ac:dyDescent="0.15">
      <c r="C50" s="7">
        <v>8</v>
      </c>
      <c r="D50" s="7">
        <f>D34</f>
        <v>13.1384514660908</v>
      </c>
      <c r="E50" s="10">
        <f>D49</f>
        <v>14.765646492473801</v>
      </c>
      <c r="F50" s="7" t="s">
        <v>83</v>
      </c>
      <c r="G50" s="1">
        <v>9</v>
      </c>
      <c r="H50" s="9">
        <f>E51</f>
        <v>13.1384514660908</v>
      </c>
      <c r="I50" s="9">
        <f>H50+273.15</f>
        <v>286.28845146609081</v>
      </c>
      <c r="J50" s="9">
        <f>EXP(($C$15*(I50-$C$13))/($C$16*I50*$C$13))</f>
        <v>8.9467722146969755E-2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262.73018027807245</v>
      </c>
      <c r="P50" s="9">
        <f>O50*J50</f>
        <v>23.505870768741858</v>
      </c>
      <c r="Q50" s="12">
        <f>P50*$B$44</f>
        <v>5.641408984498046</v>
      </c>
      <c r="R50" s="9">
        <f>L50*$B$44</f>
        <v>14.125500000000001</v>
      </c>
      <c r="S50" s="13">
        <f>Q50/R50</f>
        <v>0.39937764925121561</v>
      </c>
      <c r="T50" s="2">
        <f>$B$43/100</f>
        <v>0.43</v>
      </c>
      <c r="U50" s="14">
        <f>S50*T50</f>
        <v>0.17173238917802272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0.1801523891780227</v>
      </c>
      <c r="AR50" s="9">
        <f>$B$42/12</f>
        <v>136.875</v>
      </c>
      <c r="AS50" s="1">
        <f>$B$44</f>
        <v>0.24</v>
      </c>
      <c r="AT50" s="1">
        <f>$E$3/12</f>
        <v>1528840.75</v>
      </c>
      <c r="AU50" s="1">
        <f>AT50*10000*AS50*0.67*AR50*AQ50</f>
        <v>60619514342.558022</v>
      </c>
    </row>
    <row r="51" spans="1:48" x14ac:dyDescent="0.15">
      <c r="C51" s="7">
        <v>9</v>
      </c>
      <c r="D51" s="7">
        <f>D35</f>
        <v>5.5118327336561599</v>
      </c>
      <c r="E51" s="10">
        <f>D50</f>
        <v>13.1384514660908</v>
      </c>
      <c r="F51" s="7" t="s">
        <v>83</v>
      </c>
      <c r="G51" s="1">
        <v>10</v>
      </c>
      <c r="H51" s="9">
        <f>E52</f>
        <v>5.5118327336561599</v>
      </c>
      <c r="I51" s="9">
        <f>H51+273.15</f>
        <v>278.66183273365613</v>
      </c>
      <c r="J51" s="9">
        <f>EXP(($C$15*(I51-$C$13))/($C$16*I51*$C$13))</f>
        <v>3.5270829106030702E-2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298.08055950933056</v>
      </c>
      <c r="P51" s="9">
        <f>O51*J51</f>
        <v>10.513548474283613</v>
      </c>
      <c r="Q51" s="12">
        <f>P51*$B$44</f>
        <v>2.5232516338280671</v>
      </c>
      <c r="R51" s="9">
        <f>L51*$B$44</f>
        <v>14.125500000000001</v>
      </c>
      <c r="S51" s="13">
        <f>Q51/R51</f>
        <v>0.17863096059099268</v>
      </c>
      <c r="T51" s="2">
        <f>$B$43/100</f>
        <v>0.43</v>
      </c>
      <c r="U51" s="14">
        <f>S51*T51</f>
        <v>7.6811313054126848E-2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8.5231313054126859E-2</v>
      </c>
      <c r="AR51" s="9">
        <f>$B$42/12</f>
        <v>136.875</v>
      </c>
      <c r="AS51" s="1">
        <f>$B$44</f>
        <v>0.24</v>
      </c>
      <c r="AT51" s="1">
        <f>$E$3/12</f>
        <v>1528840.75</v>
      </c>
      <c r="AU51" s="1">
        <f>AT51*10000*AS51*0.67*AR51*AQ51</f>
        <v>28679501991.02879</v>
      </c>
    </row>
    <row r="52" spans="1:48" x14ac:dyDescent="0.15">
      <c r="C52" s="7">
        <v>10</v>
      </c>
      <c r="D52" s="7">
        <f>D36</f>
        <v>-4.0313930825044499</v>
      </c>
      <c r="E52" s="10">
        <f>D51</f>
        <v>5.5118327336561599</v>
      </c>
      <c r="F52" s="7" t="s">
        <v>83</v>
      </c>
      <c r="G52" s="1">
        <v>11</v>
      </c>
      <c r="H52" s="9">
        <f>E53</f>
        <v>-4.0313930825044499</v>
      </c>
      <c r="I52" s="9">
        <f>H52+273.15</f>
        <v>269.11860691749553</v>
      </c>
      <c r="J52" s="9">
        <f>EXP(($C$15*(I52-$C$13))/($C$16*I52*$C$13))</f>
        <v>1.0216495631741066E-2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273.1886604832946</v>
      </c>
      <c r="O52" s="9">
        <f>L52+O51-P51-N52</f>
        <v>73.234600551752351</v>
      </c>
      <c r="P52" s="9">
        <f>O52*J52</f>
        <v>0.74820097662927976</v>
      </c>
      <c r="Q52" s="12">
        <f>P52*$B$44</f>
        <v>0.17956823439102715</v>
      </c>
      <c r="R52" s="9">
        <f>L52*$B$44</f>
        <v>14.125500000000001</v>
      </c>
      <c r="S52" s="13">
        <f>Q52/R52</f>
        <v>1.2712345360590927E-2</v>
      </c>
      <c r="T52" s="2">
        <f>$B$43/100</f>
        <v>0.43</v>
      </c>
      <c r="U52" s="14">
        <f>S52*T52</f>
        <v>5.4663085050540988E-3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1.3886308505054097E-2</v>
      </c>
      <c r="AR52" s="9">
        <f>$B$42/12</f>
        <v>136.875</v>
      </c>
      <c r="AS52" s="1">
        <f>$B$44</f>
        <v>0.24</v>
      </c>
      <c r="AT52" s="1">
        <f>$E$3/12</f>
        <v>1528840.75</v>
      </c>
      <c r="AU52" s="1">
        <f>AT52*10000*AS52*0.67*AR52*AQ52</f>
        <v>4672606793.7710342</v>
      </c>
    </row>
    <row r="53" spans="1:48" x14ac:dyDescent="0.15">
      <c r="C53" s="7">
        <v>11</v>
      </c>
      <c r="D53" s="7">
        <f>D37</f>
        <v>-14.4136828022499</v>
      </c>
      <c r="E53" s="10">
        <f>D52</f>
        <v>-4.0313930825044499</v>
      </c>
      <c r="F53" s="7" t="s">
        <v>85</v>
      </c>
      <c r="G53" s="1">
        <v>12</v>
      </c>
      <c r="H53" s="9">
        <f>E54</f>
        <v>-14.4136828022499</v>
      </c>
      <c r="I53" s="9">
        <f>H53+273.15</f>
        <v>258.73631719775005</v>
      </c>
      <c r="J53" s="9">
        <f>EXP(($C$15*(I53-$C$13))/($C$16*I53*$C$13))</f>
        <v>2.3921685470293945E-3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131.34264957512306</v>
      </c>
      <c r="P53" s="9">
        <f>O53*J53</f>
        <v>0.31419375519711307</v>
      </c>
      <c r="Q53" s="12">
        <f>P53*$B$44</f>
        <v>7.5406501247307134E-2</v>
      </c>
      <c r="R53" s="9">
        <f>L53*$B$44</f>
        <v>14.125500000000001</v>
      </c>
      <c r="S53" s="13">
        <f>Q53/R53</f>
        <v>5.3383243954059773E-3</v>
      </c>
      <c r="T53" s="2">
        <f>$B$43/100</f>
        <v>0.43</v>
      </c>
      <c r="U53" s="14">
        <f>S53*T53</f>
        <v>2.29547949002457E-3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1.071547949002457E-2</v>
      </c>
      <c r="AR53" s="9">
        <f>$B$42/12</f>
        <v>136.875</v>
      </c>
      <c r="AS53" s="1">
        <f>$B$44</f>
        <v>0.24</v>
      </c>
      <c r="AT53" s="1">
        <f>$E$3/12</f>
        <v>1528840.75</v>
      </c>
      <c r="AU53" s="1">
        <f>AT53*10000*AS53*0.67*AR53*AQ53</f>
        <v>3605653888.892045</v>
      </c>
      <c r="AV53" s="1">
        <f>SUM(AU42:AU53)</f>
        <v>232943038764.30975</v>
      </c>
    </row>
    <row r="54" spans="1:48" x14ac:dyDescent="0.15">
      <c r="C54" s="7">
        <v>12</v>
      </c>
      <c r="D54" s="7">
        <f>D38</f>
        <v>-19.216785114327301</v>
      </c>
      <c r="E54" s="10">
        <f>D53</f>
        <v>-14.4136828022499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-22.8895094485374</v>
      </c>
      <c r="E58" s="7"/>
      <c r="F58" s="7"/>
      <c r="G58" s="1">
        <v>1</v>
      </c>
      <c r="H58" s="9">
        <f>E59</f>
        <v>-22.8895094485374</v>
      </c>
      <c r="I58" s="9">
        <f>H58+273.15</f>
        <v>250.26049055146257</v>
      </c>
      <c r="J58" s="9">
        <f>EXP(($C$15*(I58-$C$13))/($C$16*I58*$C$13))</f>
        <v>6.6876397693222951E-4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6.6720352765272097E-5</v>
      </c>
      <c r="Q58" s="12">
        <f>P58*$B$60</f>
        <v>1.2676867025401698E-5</v>
      </c>
      <c r="R58" s="9">
        <f>L58*$B$60</f>
        <v>1.8955666666666669E-2</v>
      </c>
      <c r="S58" s="13">
        <f>Q58/R58</f>
        <v>6.687639769322294E-4</v>
      </c>
      <c r="T58" s="2">
        <f>$B$59/100</f>
        <v>0.01</v>
      </c>
      <c r="U58" s="14">
        <f>S58*T58</f>
        <v>6.6876397693222942E-6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1.2006687639769323E-2</v>
      </c>
      <c r="AR58" s="9">
        <f>$B$58/12</f>
        <v>9.9766666666666666</v>
      </c>
      <c r="AS58" s="1">
        <f>$B$60</f>
        <v>0.19</v>
      </c>
      <c r="AT58" s="1">
        <f>$E$5/12</f>
        <v>1888535.5</v>
      </c>
      <c r="AU58" s="1">
        <f>AT58*10000*AS58*0.67*AR58*AQ58</f>
        <v>287979936.16620189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-22.799912228668401</v>
      </c>
      <c r="E59" s="10">
        <f>D58</f>
        <v>-22.8895094485374</v>
      </c>
      <c r="F59" s="7" t="s">
        <v>83</v>
      </c>
      <c r="G59" s="1">
        <v>2</v>
      </c>
      <c r="H59" s="9">
        <f>E60</f>
        <v>-22.799912228668401</v>
      </c>
      <c r="I59" s="9">
        <f>H59+273.15</f>
        <v>250.35008777133157</v>
      </c>
      <c r="J59" s="9">
        <f>EXP(($C$15*(I59-$C$13))/($C$16*I59*$C$13))</f>
        <v>6.7814111349618516E-4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0.19946661298056806</v>
      </c>
      <c r="P59" s="9">
        <f>O59*J59</f>
        <v>1.3526651103195505E-4</v>
      </c>
      <c r="Q59" s="12">
        <f>P59*$B$60</f>
        <v>2.570063709607146E-5</v>
      </c>
      <c r="R59" s="9">
        <f>L59*$B$60</f>
        <v>1.8955666666666669E-2</v>
      </c>
      <c r="S59" s="13">
        <f>Q59/R59</f>
        <v>1.3558287106443872E-3</v>
      </c>
      <c r="T59" s="2">
        <f>$B$59/100</f>
        <v>0.01</v>
      </c>
      <c r="U59" s="14">
        <f>S59*T59</f>
        <v>1.3558287106443872E-5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1.2013558287106443E-2</v>
      </c>
      <c r="AR59" s="9">
        <f>$B$58/12</f>
        <v>9.9766666666666666</v>
      </c>
      <c r="AS59" s="1">
        <f>$B$60</f>
        <v>0.19</v>
      </c>
      <c r="AT59" s="1">
        <f>$E$5/12</f>
        <v>1888535.5</v>
      </c>
      <c r="AU59" s="1">
        <f>AT59*10000*AS59*0.67*AR59*AQ59</f>
        <v>288144728.37542123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-19.907676550729601</v>
      </c>
      <c r="E60" s="10">
        <f>D59</f>
        <v>-22.799912228668401</v>
      </c>
      <c r="F60" s="7" t="s">
        <v>83</v>
      </c>
      <c r="G60" s="1">
        <v>3</v>
      </c>
      <c r="H60" s="9">
        <f>E61</f>
        <v>-19.907676550729601</v>
      </c>
      <c r="I60" s="9">
        <f>H60+273.15</f>
        <v>253.24232344927037</v>
      </c>
      <c r="J60" s="9">
        <f>EXP(($C$15*(I60-$C$13))/($C$16*I60*$C$13))</f>
        <v>1.0573720922787383E-3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0.29909801313620277</v>
      </c>
      <c r="P60" s="9">
        <f>O60*J60</f>
        <v>3.1625789194624025E-4</v>
      </c>
      <c r="Q60" s="12">
        <f>P60*$B$60</f>
        <v>6.0088999469785646E-5</v>
      </c>
      <c r="R60" s="9">
        <f>L60*$B$60</f>
        <v>1.8955666666666669E-2</v>
      </c>
      <c r="S60" s="13">
        <f>Q60/R60</f>
        <v>3.1699755290301389E-3</v>
      </c>
      <c r="T60" s="2">
        <f>$B$59/100</f>
        <v>0.01</v>
      </c>
      <c r="U60" s="14">
        <f>S60*T60</f>
        <v>3.1699755290301387E-5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1.2031699755290302E-2</v>
      </c>
      <c r="AR60" s="9">
        <f>$B$58/12</f>
        <v>9.9766666666666666</v>
      </c>
      <c r="AS60" s="1">
        <f>$B$60</f>
        <v>0.19</v>
      </c>
      <c r="AT60" s="1">
        <f>$E$5/12</f>
        <v>1888535.5</v>
      </c>
      <c r="AU60" s="1">
        <f>AT60*10000*AS60*0.67*AR60*AQ60</f>
        <v>288579850.78438973</v>
      </c>
    </row>
    <row r="61" spans="1:48" x14ac:dyDescent="0.15">
      <c r="C61" s="7">
        <v>3</v>
      </c>
      <c r="D61" s="7">
        <f>D29</f>
        <v>-8.4487601493232507</v>
      </c>
      <c r="E61" s="10">
        <f>D60</f>
        <v>-19.907676550729601</v>
      </c>
      <c r="F61" s="7" t="s">
        <v>83</v>
      </c>
      <c r="G61" s="1">
        <v>4</v>
      </c>
      <c r="H61" s="9">
        <f>E62</f>
        <v>-8.4487601493232507</v>
      </c>
      <c r="I61" s="9">
        <f>H61+273.15</f>
        <v>264.7012398506767</v>
      </c>
      <c r="J61" s="9">
        <f>EXP(($C$15*(I61-$C$13))/($C$16*I61*$C$13))</f>
        <v>5.5857710502970762E-3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0.39854842191092321</v>
      </c>
      <c r="P61" s="9">
        <f>O61*J61</f>
        <v>2.2262002372516196E-3</v>
      </c>
      <c r="Q61" s="12">
        <f>P61*$B$60</f>
        <v>4.2297804507780771E-4</v>
      </c>
      <c r="R61" s="9">
        <f>L61*$B$60</f>
        <v>1.8955666666666669E-2</v>
      </c>
      <c r="S61" s="13">
        <f>Q61/R61</f>
        <v>2.2314068532425183E-2</v>
      </c>
      <c r="T61" s="2">
        <f>$B$59/100</f>
        <v>0.01</v>
      </c>
      <c r="U61" s="14">
        <f>S61*T61</f>
        <v>2.2314068532425184E-4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1.2223140685324253E-2</v>
      </c>
      <c r="AR61" s="9">
        <f>$B$58/12</f>
        <v>9.9766666666666666</v>
      </c>
      <c r="AS61" s="1">
        <f>$B$60</f>
        <v>0.19</v>
      </c>
      <c r="AT61" s="1">
        <f>$E$5/12</f>
        <v>1888535.5</v>
      </c>
      <c r="AU61" s="1">
        <f>AT61*10000*AS61*0.67*AR61*AQ61</f>
        <v>293171554.04717529</v>
      </c>
    </row>
    <row r="62" spans="1:48" x14ac:dyDescent="0.15">
      <c r="C62" s="7">
        <v>4</v>
      </c>
      <c r="D62" s="7">
        <f>D30</f>
        <v>-3.9164650362493001</v>
      </c>
      <c r="E62" s="10">
        <f>D61</f>
        <v>-8.4487601493232507</v>
      </c>
      <c r="F62" s="7" t="s">
        <v>83</v>
      </c>
      <c r="G62" s="1">
        <v>5</v>
      </c>
      <c r="H62" s="9">
        <f>E63</f>
        <v>-3.9164650362493001</v>
      </c>
      <c r="I62" s="9">
        <f>H62+273.15</f>
        <v>269.23353496375069</v>
      </c>
      <c r="J62" s="9">
        <f>EXP(($C$15*(I62-$C$13))/($C$16*I62*$C$13))</f>
        <v>1.0375507255093081E-2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0.37650611058998801</v>
      </c>
      <c r="O62" s="9">
        <f>L62+O61-P61-N62</f>
        <v>0.11958277775035026</v>
      </c>
      <c r="P62" s="9">
        <f>O62*J62</f>
        <v>1.2407319781329426E-3</v>
      </c>
      <c r="Q62" s="12">
        <f>P62*$B$60</f>
        <v>2.3573907584525911E-4</v>
      </c>
      <c r="R62" s="9">
        <f>L62*$B$60</f>
        <v>1.8955666666666669E-2</v>
      </c>
      <c r="S62" s="13">
        <f>Q62/R62</f>
        <v>1.2436337903103332E-2</v>
      </c>
      <c r="T62" s="2">
        <f>$B$59/100</f>
        <v>0.01</v>
      </c>
      <c r="U62" s="14">
        <f>S62*T62</f>
        <v>1.2436337903103331E-4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1.2124363379031033E-2</v>
      </c>
      <c r="AR62" s="9">
        <f>$B$58/12</f>
        <v>9.9766666666666666</v>
      </c>
      <c r="AS62" s="1">
        <f>$B$60</f>
        <v>0.19</v>
      </c>
      <c r="AT62" s="1">
        <f>$E$5/12</f>
        <v>1888535.5</v>
      </c>
      <c r="AU62" s="1">
        <f>AT62*10000*AS62*0.67*AR62*AQ62</f>
        <v>290802384.19663543</v>
      </c>
    </row>
    <row r="63" spans="1:48" x14ac:dyDescent="0.15">
      <c r="C63" s="7">
        <v>5</v>
      </c>
      <c r="D63" s="7">
        <f>D31</f>
        <v>2.5961052948826699</v>
      </c>
      <c r="E63" s="10">
        <f>D62</f>
        <v>-3.9164650362493001</v>
      </c>
      <c r="F63" s="7" t="s">
        <v>85</v>
      </c>
      <c r="G63" s="1">
        <v>6</v>
      </c>
      <c r="H63" s="9">
        <f>E64</f>
        <v>2.5961052948826699</v>
      </c>
      <c r="I63" s="9">
        <f>H63+273.15</f>
        <v>275.74610529488263</v>
      </c>
      <c r="J63" s="9">
        <f>EXP(($C$15*(I63-$C$13))/($C$16*I63*$C$13))</f>
        <v>2.4375758076043121E-2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0.21810871243888399</v>
      </c>
      <c r="P63" s="9">
        <f>O63*J63</f>
        <v>5.3165652086874932E-3</v>
      </c>
      <c r="Q63" s="12">
        <f>P63*$B$60</f>
        <v>1.0101473896506237E-3</v>
      </c>
      <c r="R63" s="9">
        <f>L63*$B$60</f>
        <v>1.8955666666666669E-2</v>
      </c>
      <c r="S63" s="13">
        <f>Q63/R63</f>
        <v>5.3289995409497082E-2</v>
      </c>
      <c r="T63" s="2">
        <f>$B$59/100</f>
        <v>0.01</v>
      </c>
      <c r="U63" s="14">
        <f>S63*T63</f>
        <v>5.3289995409497087E-4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1.2532899954094972E-2</v>
      </c>
      <c r="AR63" s="9">
        <f>$B$58/12</f>
        <v>9.9766666666666666</v>
      </c>
      <c r="AS63" s="1">
        <f>$B$60</f>
        <v>0.19</v>
      </c>
      <c r="AT63" s="1">
        <f>$E$5/12</f>
        <v>1888535.5</v>
      </c>
      <c r="AU63" s="1">
        <f>AT63*10000*AS63*0.67*AR63*AQ63</f>
        <v>300601118.06381649</v>
      </c>
    </row>
    <row r="64" spans="1:48" x14ac:dyDescent="0.15">
      <c r="C64" s="7">
        <v>6</v>
      </c>
      <c r="D64" s="7">
        <f>D32</f>
        <v>12.101695822262</v>
      </c>
      <c r="E64" s="10">
        <f>D63</f>
        <v>2.5961052948826699</v>
      </c>
      <c r="F64" s="7" t="s">
        <v>83</v>
      </c>
      <c r="G64" s="1">
        <v>7</v>
      </c>
      <c r="H64" s="9">
        <f>E65</f>
        <v>12.101695822262</v>
      </c>
      <c r="I64" s="9">
        <f>H64+273.15</f>
        <v>285.25169582226198</v>
      </c>
      <c r="J64" s="9">
        <f>EXP(($C$15*(I64-$C$13))/($C$16*I64*$C$13))</f>
        <v>7.9064665101031273E-2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0.31255881389686313</v>
      </c>
      <c r="P64" s="9">
        <f>O64*J64</f>
        <v>2.4712357945131044E-2</v>
      </c>
      <c r="Q64" s="12">
        <f>P64*$B$60</f>
        <v>4.6953480095748984E-3</v>
      </c>
      <c r="R64" s="9">
        <f>L64*$B$60</f>
        <v>1.8955666666666669E-2</v>
      </c>
      <c r="S64" s="13">
        <f>Q64/R64</f>
        <v>0.24770154973402314</v>
      </c>
      <c r="T64" s="2">
        <f>$B$59/100</f>
        <v>0.01</v>
      </c>
      <c r="U64" s="14">
        <f>S64*T64</f>
        <v>2.4770154973402314E-3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1.4477015497340231E-2</v>
      </c>
      <c r="AR64" s="9">
        <f>$B$58/12</f>
        <v>9.9766666666666666</v>
      </c>
      <c r="AS64" s="1">
        <f>$B$60</f>
        <v>0.19</v>
      </c>
      <c r="AT64" s="1">
        <f>$E$5/12</f>
        <v>1888535.5</v>
      </c>
      <c r="AU64" s="1">
        <f>AT64*10000*AS64*0.67*AR64*AQ64</f>
        <v>347230653.77265477</v>
      </c>
    </row>
    <row r="65" spans="1:48" x14ac:dyDescent="0.15">
      <c r="C65" s="7">
        <v>7</v>
      </c>
      <c r="D65" s="7">
        <f>D33</f>
        <v>14.765646492473801</v>
      </c>
      <c r="E65" s="10">
        <f>D64</f>
        <v>12.101695822262</v>
      </c>
      <c r="F65" s="7" t="s">
        <v>83</v>
      </c>
      <c r="G65" s="1">
        <v>8</v>
      </c>
      <c r="H65" s="9">
        <f>E66</f>
        <v>14.765646492473801</v>
      </c>
      <c r="I65" s="9">
        <f>H65+273.15</f>
        <v>287.9156464924738</v>
      </c>
      <c r="J65" s="9">
        <f>EXP(($C$15*(I65-$C$13))/($C$16*I65*$C$13))</f>
        <v>0.10842866284404362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0.38761312261839875</v>
      </c>
      <c r="P65" s="9">
        <f>O65*J65</f>
        <v>4.2028372586317295E-2</v>
      </c>
      <c r="Q65" s="12">
        <f>P65*$B$60</f>
        <v>7.9853907914002858E-3</v>
      </c>
      <c r="R65" s="9">
        <f>L65*$B$60</f>
        <v>1.8955666666666669E-2</v>
      </c>
      <c r="S65" s="13">
        <f>Q65/R65</f>
        <v>0.42126668145323043</v>
      </c>
      <c r="T65" s="2">
        <f>$B$59/100</f>
        <v>0.01</v>
      </c>
      <c r="U65" s="14">
        <f>S65*T65</f>
        <v>4.2126668145323048E-3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2.4312666814532306E-2</v>
      </c>
      <c r="AR65" s="9">
        <f>$B$58/12</f>
        <v>9.9766666666666666</v>
      </c>
      <c r="AS65" s="1">
        <f>$B$60</f>
        <v>0.19</v>
      </c>
      <c r="AT65" s="1">
        <f>$E$5/12</f>
        <v>1888535.5</v>
      </c>
      <c r="AU65" s="1">
        <f>AT65*10000*AS65*0.67*AR65*AQ65</f>
        <v>583138368.16143453</v>
      </c>
    </row>
    <row r="66" spans="1:48" x14ac:dyDescent="0.15">
      <c r="C66" s="7">
        <v>8</v>
      </c>
      <c r="D66" s="7">
        <f>D34</f>
        <v>13.1384514660908</v>
      </c>
      <c r="E66" s="10">
        <f>D65</f>
        <v>14.765646492473801</v>
      </c>
      <c r="F66" s="7" t="s">
        <v>83</v>
      </c>
      <c r="G66" s="1">
        <v>9</v>
      </c>
      <c r="H66" s="9">
        <f>E67</f>
        <v>13.1384514660908</v>
      </c>
      <c r="I66" s="9">
        <f>H66+273.15</f>
        <v>286.28845146609081</v>
      </c>
      <c r="J66" s="9">
        <f>EXP(($C$15*(I66-$C$13))/($C$16*I66*$C$13))</f>
        <v>8.9467722146969755E-2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0.44535141669874811</v>
      </c>
      <c r="P66" s="9">
        <f>O66*J66</f>
        <v>3.9844576806962941E-2</v>
      </c>
      <c r="Q66" s="12">
        <f>P66*$B$60</f>
        <v>7.5704695933229591E-3</v>
      </c>
      <c r="R66" s="9">
        <f>L66*$B$60</f>
        <v>1.8955666666666669E-2</v>
      </c>
      <c r="S66" s="13">
        <f>Q66/R66</f>
        <v>0.39937764925121555</v>
      </c>
      <c r="T66" s="2">
        <f>$B$59/100</f>
        <v>0.01</v>
      </c>
      <c r="U66" s="14">
        <f>S66*T66</f>
        <v>3.9937764925121553E-3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1.5993776492512157E-2</v>
      </c>
      <c r="AR66" s="9">
        <f>$B$58/12</f>
        <v>9.9766666666666666</v>
      </c>
      <c r="AS66" s="1">
        <f>$B$60</f>
        <v>0.19</v>
      </c>
      <c r="AT66" s="1">
        <f>$E$5/12</f>
        <v>1888535.5</v>
      </c>
      <c r="AU66" s="1">
        <f>AT66*10000*AS66*0.67*AR66*AQ66</f>
        <v>383610107.26340854</v>
      </c>
    </row>
    <row r="67" spans="1:48" x14ac:dyDescent="0.15">
      <c r="C67" s="7">
        <v>9</v>
      </c>
      <c r="D67" s="7">
        <f>D35</f>
        <v>5.5118327336561599</v>
      </c>
      <c r="E67" s="10">
        <f>D66</f>
        <v>13.1384514660908</v>
      </c>
      <c r="F67" s="7" t="s">
        <v>83</v>
      </c>
      <c r="G67" s="1">
        <v>10</v>
      </c>
      <c r="H67" s="9">
        <f>E68</f>
        <v>5.5118327336561599</v>
      </c>
      <c r="I67" s="9">
        <f>H67+273.15</f>
        <v>278.66183273365613</v>
      </c>
      <c r="J67" s="9">
        <f>EXP(($C$15*(I67-$C$13))/($C$16*I67*$C$13))</f>
        <v>3.5270829106030702E-2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0.50527350655845182</v>
      </c>
      <c r="P67" s="9">
        <f>O67*J67</f>
        <v>1.7821415501628038E-2</v>
      </c>
      <c r="Q67" s="12">
        <f>P67*$B$60</f>
        <v>3.3860689453093272E-3</v>
      </c>
      <c r="R67" s="9">
        <f>L67*$B$60</f>
        <v>1.8955666666666669E-2</v>
      </c>
      <c r="S67" s="13">
        <f>Q67/R67</f>
        <v>0.17863096059099268</v>
      </c>
      <c r="T67" s="2">
        <f>$B$59/100</f>
        <v>0.01</v>
      </c>
      <c r="U67" s="14">
        <f>S67*T67</f>
        <v>1.7863096059099269E-3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1.3786309605909926E-2</v>
      </c>
      <c r="AR67" s="9">
        <f>$B$58/12</f>
        <v>9.9766666666666666</v>
      </c>
      <c r="AS67" s="1">
        <f>$B$60</f>
        <v>0.19</v>
      </c>
      <c r="AT67" s="1">
        <f>$E$5/12</f>
        <v>1888535.5</v>
      </c>
      <c r="AU67" s="1">
        <f>AT67*10000*AS67*0.67*AR67*AQ67</f>
        <v>330664099.82443029</v>
      </c>
    </row>
    <row r="68" spans="1:48" x14ac:dyDescent="0.15">
      <c r="C68" s="7">
        <v>10</v>
      </c>
      <c r="D68" s="7">
        <f>D36</f>
        <v>-4.0313930825044499</v>
      </c>
      <c r="E68" s="10">
        <f>D67</f>
        <v>5.5118327336561599</v>
      </c>
      <c r="F68" s="7" t="s">
        <v>83</v>
      </c>
      <c r="G68" s="1">
        <v>11</v>
      </c>
      <c r="H68" s="9">
        <f>E69</f>
        <v>-4.0313930825044499</v>
      </c>
      <c r="I68" s="9">
        <f>H68+273.15</f>
        <v>269.11860691749553</v>
      </c>
      <c r="J68" s="9">
        <f>EXP(($C$15*(I68-$C$13))/($C$16*I68*$C$13))</f>
        <v>1.0216495631741066E-2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0.46307948650398262</v>
      </c>
      <c r="O68" s="9">
        <f>L68+O67-P67-N68</f>
        <v>0.1241392712195078</v>
      </c>
      <c r="P68" s="9">
        <f>O68*J68</f>
        <v>1.2682683221416208E-3</v>
      </c>
      <c r="Q68" s="12">
        <f>P68*$B$60</f>
        <v>2.4097098120690795E-4</v>
      </c>
      <c r="R68" s="9">
        <f>L68*$B$60</f>
        <v>1.8955666666666669E-2</v>
      </c>
      <c r="S68" s="13">
        <f>Q68/R68</f>
        <v>1.2712345360590918E-2</v>
      </c>
      <c r="T68" s="2">
        <f>$B$59/100</f>
        <v>0.01</v>
      </c>
      <c r="U68" s="14">
        <f>S68*T68</f>
        <v>1.2712345360590919E-4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1.212712345360591E-2</v>
      </c>
      <c r="AR68" s="9">
        <f>$B$58/12</f>
        <v>9.9766666666666666</v>
      </c>
      <c r="AS68" s="1">
        <f>$B$60</f>
        <v>0.19</v>
      </c>
      <c r="AT68" s="1">
        <f>$E$5/12</f>
        <v>1888535.5</v>
      </c>
      <c r="AU68" s="1">
        <f>AT68*10000*AS68*0.67*AR68*AQ68</f>
        <v>290868584.47798985</v>
      </c>
    </row>
    <row r="69" spans="1:48" x14ac:dyDescent="0.15">
      <c r="C69" s="7">
        <v>11</v>
      </c>
      <c r="D69" s="7">
        <f>D37</f>
        <v>-14.4136828022499</v>
      </c>
      <c r="E69" s="10">
        <f>D68</f>
        <v>-4.0313930825044499</v>
      </c>
      <c r="F69" s="7" t="s">
        <v>85</v>
      </c>
      <c r="G69" s="1">
        <v>12</v>
      </c>
      <c r="H69" s="9">
        <f>E70</f>
        <v>-14.4136828022499</v>
      </c>
      <c r="I69" s="9">
        <f>H69+273.15</f>
        <v>258.73631719775005</v>
      </c>
      <c r="J69" s="9">
        <f>EXP(($C$15*(I69-$C$13))/($C$16*I69*$C$13))</f>
        <v>2.3921685470293945E-3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0.22263766956403286</v>
      </c>
      <c r="P69" s="9">
        <f>O69*J69</f>
        <v>5.3258683051500295E-4</v>
      </c>
      <c r="Q69" s="12">
        <f>P69*$B$60</f>
        <v>1.0119149779785056E-4</v>
      </c>
      <c r="R69" s="9">
        <f>L69*$B$60</f>
        <v>1.8955666666666669E-2</v>
      </c>
      <c r="S69" s="13">
        <f>Q69/R69</f>
        <v>5.3383243954059764E-3</v>
      </c>
      <c r="T69" s="2">
        <f>$B$59/100</f>
        <v>0.01</v>
      </c>
      <c r="U69" s="14">
        <f>S69*T69</f>
        <v>5.3383243954059767E-5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1.2053383243954059E-2</v>
      </c>
      <c r="AR69" s="9">
        <f>$B$58/12</f>
        <v>9.9766666666666666</v>
      </c>
      <c r="AS69" s="1">
        <f>$B$60</f>
        <v>0.19</v>
      </c>
      <c r="AT69" s="1">
        <f>$E$5/12</f>
        <v>1888535.5</v>
      </c>
      <c r="AU69" s="1">
        <f>AT69*10000*AS69*0.67*AR69*AQ69</f>
        <v>289099928.41683906</v>
      </c>
      <c r="AV69" s="1">
        <f>SUM(AU58:AU69)</f>
        <v>3973891313.5503974</v>
      </c>
    </row>
    <row r="70" spans="1:48" x14ac:dyDescent="0.15">
      <c r="C70" s="7">
        <v>12</v>
      </c>
      <c r="D70" s="7">
        <f>D38</f>
        <v>-19.216785114327301</v>
      </c>
      <c r="E70" s="10">
        <f>D69</f>
        <v>-14.4136828022499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-22.8895094485374</v>
      </c>
      <c r="E73" s="7"/>
      <c r="F73" s="7"/>
      <c r="G73" s="1">
        <v>1</v>
      </c>
      <c r="H73" s="9">
        <f>E74</f>
        <v>-22.8895094485374</v>
      </c>
      <c r="I73" s="9">
        <f>H73+273.15</f>
        <v>250.26049055146257</v>
      </c>
      <c r="J73" s="9">
        <f>EXP(($C$15*(I73-$C$13))/($C$16*I73*$C$13))</f>
        <v>6.6876397693222951E-4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7.3229655474079135E-5</v>
      </c>
      <c r="Q73" s="12">
        <f>P73*$B$75</f>
        <v>1.3181337985334244E-5</v>
      </c>
      <c r="R73" s="9">
        <f>L73*$B$75</f>
        <v>1.9710000000000002E-2</v>
      </c>
      <c r="S73" s="13">
        <f>Q73/R73</f>
        <v>6.6876397693222951E-4</v>
      </c>
      <c r="T73" s="2">
        <f>$B$74/100</f>
        <v>0.01</v>
      </c>
      <c r="U73" s="14">
        <f>S73*T73</f>
        <v>6.6876397693222951E-6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1.2606687639769323E-2</v>
      </c>
      <c r="AR73" s="9">
        <f>$B$73/12</f>
        <v>10.950000000000001</v>
      </c>
      <c r="AS73" s="1">
        <f>$B$75</f>
        <v>0.18</v>
      </c>
      <c r="AT73" s="1">
        <f>$E$4/12</f>
        <v>171204.5</v>
      </c>
      <c r="AU73" s="1">
        <f>AT73*10000*AS73*0.67*AR73*AQ73</f>
        <v>28502148.266530041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-22.799912228668401</v>
      </c>
      <c r="E74" s="10">
        <f>D73</f>
        <v>-22.8895094485374</v>
      </c>
      <c r="F74" s="7" t="s">
        <v>83</v>
      </c>
      <c r="G74" s="1">
        <v>2</v>
      </c>
      <c r="H74" s="9">
        <f>E75</f>
        <v>-22.799912228668401</v>
      </c>
      <c r="I74" s="9">
        <f>H74+273.15</f>
        <v>250.35008777133157</v>
      </c>
      <c r="J74" s="9">
        <f>EXP(($C$15*(I74-$C$13))/($C$16*I74*$C$13))</f>
        <v>6.7814111349618516E-4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0.21892677034452596</v>
      </c>
      <c r="P74" s="9">
        <f>O74*J74</f>
        <v>1.4846324381556045E-4</v>
      </c>
      <c r="Q74" s="12">
        <f>P74*$B$75</f>
        <v>2.6723383886800879E-5</v>
      </c>
      <c r="R74" s="9">
        <f>L74*$B$75</f>
        <v>1.9710000000000002E-2</v>
      </c>
      <c r="S74" s="13">
        <f>Q74/R74</f>
        <v>1.3558287106443874E-3</v>
      </c>
      <c r="T74" s="2">
        <f>$B$74/100</f>
        <v>0.01</v>
      </c>
      <c r="U74" s="14">
        <f>S74*T74</f>
        <v>1.3558287106443874E-5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1.2613558287106443E-2</v>
      </c>
      <c r="AR74" s="9">
        <f>$B$73/12</f>
        <v>10.950000000000001</v>
      </c>
      <c r="AS74" s="1">
        <f>$B$75</f>
        <v>0.18</v>
      </c>
      <c r="AT74" s="1">
        <f>$E$4/12</f>
        <v>171204.5</v>
      </c>
      <c r="AU74" s="1">
        <f>AT74*10000*AS74*0.67*AR74*AQ74</f>
        <v>28517681.943153542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-19.907676550729601</v>
      </c>
      <c r="E75" s="10">
        <f>D74</f>
        <v>-22.799912228668401</v>
      </c>
      <c r="F75" s="7" t="s">
        <v>83</v>
      </c>
      <c r="G75" s="1">
        <v>3</v>
      </c>
      <c r="H75" s="9">
        <f>E76</f>
        <v>-19.907676550729601</v>
      </c>
      <c r="I75" s="9">
        <f>H75+273.15</f>
        <v>253.24232344927037</v>
      </c>
      <c r="J75" s="9">
        <f>EXP(($C$15*(I75-$C$13))/($C$16*I75*$C$13))</f>
        <v>1.0573720922787383E-3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0.32827830710071038</v>
      </c>
      <c r="P75" s="9">
        <f>O75*J75</f>
        <v>3.4711232042880031E-4</v>
      </c>
      <c r="Q75" s="12">
        <f>P75*$B$75</f>
        <v>6.2480217677184056E-5</v>
      </c>
      <c r="R75" s="9">
        <f>L75*$B$75</f>
        <v>1.9710000000000002E-2</v>
      </c>
      <c r="S75" s="13">
        <f>Q75/R75</f>
        <v>3.1699755290301394E-3</v>
      </c>
      <c r="T75" s="2">
        <f>$B$74/100</f>
        <v>0.01</v>
      </c>
      <c r="U75" s="14">
        <f>S75*T75</f>
        <v>3.1699755290301394E-5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1.2631699755290302E-2</v>
      </c>
      <c r="AR75" s="9">
        <f>$B$73/12</f>
        <v>10.950000000000001</v>
      </c>
      <c r="AS75" s="1">
        <f>$B$75</f>
        <v>0.18</v>
      </c>
      <c r="AT75" s="1">
        <f>$E$4/12</f>
        <v>171204.5</v>
      </c>
      <c r="AU75" s="1">
        <f>AT75*10000*AS75*0.67*AR75*AQ75</f>
        <v>28558697.539853003</v>
      </c>
    </row>
    <row r="76" spans="1:48" x14ac:dyDescent="0.15">
      <c r="C76" s="7">
        <v>3</v>
      </c>
      <c r="D76" s="7">
        <f>D61</f>
        <v>-8.4487601493232507</v>
      </c>
      <c r="E76" s="10">
        <f>D75</f>
        <v>-19.907676550729601</v>
      </c>
      <c r="F76" s="7" t="s">
        <v>83</v>
      </c>
      <c r="G76" s="1">
        <v>4</v>
      </c>
      <c r="H76" s="9">
        <f>E77</f>
        <v>-8.4487601493232507</v>
      </c>
      <c r="I76" s="9">
        <f>H76+273.15</f>
        <v>264.7012398506767</v>
      </c>
      <c r="J76" s="9">
        <f>EXP(($C$15*(I76-$C$13))/($C$16*I76*$C$13))</f>
        <v>5.5857710502970762E-3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0.43743119478028164</v>
      </c>
      <c r="P76" s="9">
        <f>O76*J76</f>
        <v>2.4433905043005585E-3</v>
      </c>
      <c r="Q76" s="12">
        <f>P76*$B$75</f>
        <v>4.398102907741005E-4</v>
      </c>
      <c r="R76" s="9">
        <f>L76*$B$75</f>
        <v>1.9710000000000002E-2</v>
      </c>
      <c r="S76" s="13">
        <f>Q76/R76</f>
        <v>2.2314068532425187E-2</v>
      </c>
      <c r="T76" s="2">
        <f>$B$74/100</f>
        <v>0.01</v>
      </c>
      <c r="U76" s="14">
        <f>S76*T76</f>
        <v>2.2314068532425186E-4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1.2823140685324252E-2</v>
      </c>
      <c r="AR76" s="9">
        <f>$B$73/12</f>
        <v>10.950000000000001</v>
      </c>
      <c r="AS76" s="1">
        <f>$B$75</f>
        <v>0.18</v>
      </c>
      <c r="AT76" s="1">
        <f>$E$4/12</f>
        <v>171204.5</v>
      </c>
      <c r="AU76" s="1">
        <f>AT76*10000*AS76*0.67*AR76*AQ76</f>
        <v>28991521.603399795</v>
      </c>
    </row>
    <row r="77" spans="1:48" x14ac:dyDescent="0.15">
      <c r="C77" s="7">
        <v>4</v>
      </c>
      <c r="D77" s="7">
        <f>D62</f>
        <v>-3.9164650362493001</v>
      </c>
      <c r="E77" s="10">
        <f>D76</f>
        <v>-8.4487601493232507</v>
      </c>
      <c r="F77" s="7" t="s">
        <v>83</v>
      </c>
      <c r="G77" s="1">
        <v>5</v>
      </c>
      <c r="H77" s="9">
        <f>E78</f>
        <v>-3.9164650362493001</v>
      </c>
      <c r="I77" s="9">
        <f>H77+273.15</f>
        <v>269.23353496375069</v>
      </c>
      <c r="J77" s="9">
        <f>EXP(($C$15*(I77-$C$13))/($C$16*I77*$C$13))</f>
        <v>1.0375507255093081E-2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0.41323841406218209</v>
      </c>
      <c r="O77" s="9">
        <f>L77+O76-P76-N77</f>
        <v>0.131249390213799</v>
      </c>
      <c r="P77" s="9">
        <f>O77*J77</f>
        <v>1.3617790003898143E-3</v>
      </c>
      <c r="Q77" s="12">
        <f>P77*$B$75</f>
        <v>2.4512022007016656E-4</v>
      </c>
      <c r="R77" s="9">
        <f>L77*$B$75</f>
        <v>1.9710000000000002E-2</v>
      </c>
      <c r="S77" s="13">
        <f>Q77/R77</f>
        <v>1.2436337903103325E-2</v>
      </c>
      <c r="T77" s="2">
        <f>$B$74/100</f>
        <v>0.01</v>
      </c>
      <c r="U77" s="14">
        <f>S77*T77</f>
        <v>1.2436337903103326E-4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1.2724363379031033E-2</v>
      </c>
      <c r="AR77" s="9">
        <f>$B$73/12</f>
        <v>10.950000000000001</v>
      </c>
      <c r="AS77" s="1">
        <f>$B$75</f>
        <v>0.18</v>
      </c>
      <c r="AT77" s="1">
        <f>$E$4/12</f>
        <v>171204.5</v>
      </c>
      <c r="AU77" s="1">
        <f>AT77*10000*AS77*0.67*AR77*AQ77</f>
        <v>28768198.434793919</v>
      </c>
    </row>
    <row r="78" spans="1:48" x14ac:dyDescent="0.15">
      <c r="C78" s="7">
        <v>5</v>
      </c>
      <c r="D78" s="7">
        <f>D63</f>
        <v>2.5961052948826699</v>
      </c>
      <c r="E78" s="10">
        <f>D77</f>
        <v>-3.9164650362493001</v>
      </c>
      <c r="F78" s="7" t="s">
        <v>85</v>
      </c>
      <c r="G78" s="1">
        <v>6</v>
      </c>
      <c r="H78" s="9">
        <f>E79</f>
        <v>2.5961052948826699</v>
      </c>
      <c r="I78" s="9">
        <f>H78+273.15</f>
        <v>275.74610529488263</v>
      </c>
      <c r="J78" s="9">
        <f>EXP(($C$15*(I78-$C$13))/($C$16*I78*$C$13))</f>
        <v>2.4375758076043121E-2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0.23938761121340921</v>
      </c>
      <c r="P78" s="9">
        <f>O78*J78</f>
        <v>5.8352544973399303E-3</v>
      </c>
      <c r="Q78" s="12">
        <f>P78*$B$75</f>
        <v>1.0503458095211873E-3</v>
      </c>
      <c r="R78" s="9">
        <f>L78*$B$75</f>
        <v>1.9710000000000002E-2</v>
      </c>
      <c r="S78" s="13">
        <f>Q78/R78</f>
        <v>5.3289995409497068E-2</v>
      </c>
      <c r="T78" s="2">
        <f>$B$74/100</f>
        <v>0.01</v>
      </c>
      <c r="U78" s="14">
        <f>S78*T78</f>
        <v>5.3289995409497065E-4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1.3132899954094971E-2</v>
      </c>
      <c r="AR78" s="9">
        <f>$B$73/12</f>
        <v>10.950000000000001</v>
      </c>
      <c r="AS78" s="1">
        <f>$B$75</f>
        <v>0.18</v>
      </c>
      <c r="AT78" s="1">
        <f>$E$4/12</f>
        <v>171204.5</v>
      </c>
      <c r="AU78" s="1">
        <f>AT78*10000*AS78*0.67*AR78*AQ78</f>
        <v>29691848.672469344</v>
      </c>
    </row>
    <row r="79" spans="1:48" x14ac:dyDescent="0.15">
      <c r="C79" s="7">
        <v>6</v>
      </c>
      <c r="D79" s="7">
        <f>D64</f>
        <v>12.101695822262</v>
      </c>
      <c r="E79" s="10">
        <f>D78</f>
        <v>2.5961052948826699</v>
      </c>
      <c r="F79" s="7" t="s">
        <v>83</v>
      </c>
      <c r="G79" s="1">
        <v>7</v>
      </c>
      <c r="H79" s="9">
        <f>E80</f>
        <v>12.101695822262</v>
      </c>
      <c r="I79" s="9">
        <f>H79+273.15</f>
        <v>285.25169582226198</v>
      </c>
      <c r="J79" s="9">
        <f>EXP(($C$15*(I79-$C$13))/($C$16*I79*$C$13))</f>
        <v>7.9064665101031273E-2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0.34305235671606932</v>
      </c>
      <c r="P79" s="9">
        <f>O79*J79</f>
        <v>2.7123319695875538E-2</v>
      </c>
      <c r="Q79" s="12">
        <f>P79*$B$75</f>
        <v>4.8821975452575965E-3</v>
      </c>
      <c r="R79" s="9">
        <f>L79*$B$75</f>
        <v>1.9710000000000002E-2</v>
      </c>
      <c r="S79" s="13">
        <f>Q79/R79</f>
        <v>0.24770154973402314</v>
      </c>
      <c r="T79" s="2">
        <f>$B$74/100</f>
        <v>0.01</v>
      </c>
      <c r="U79" s="14">
        <f>S79*T79</f>
        <v>2.4770154973402314E-3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1.5077015497340231E-2</v>
      </c>
      <c r="AR79" s="9">
        <f>$B$73/12</f>
        <v>10.950000000000001</v>
      </c>
      <c r="AS79" s="1">
        <f>$B$75</f>
        <v>0.18</v>
      </c>
      <c r="AT79" s="1">
        <f>$E$4/12</f>
        <v>171204.5</v>
      </c>
      <c r="AU79" s="1">
        <f>AT79*10000*AS79*0.67*AR79*AQ79</f>
        <v>34087251.417758264</v>
      </c>
    </row>
    <row r="80" spans="1:48" x14ac:dyDescent="0.15">
      <c r="C80" s="7">
        <v>7</v>
      </c>
      <c r="D80" s="7">
        <f>D65</f>
        <v>14.765646492473801</v>
      </c>
      <c r="E80" s="10">
        <f>D79</f>
        <v>12.101695822262</v>
      </c>
      <c r="F80" s="7" t="s">
        <v>83</v>
      </c>
      <c r="G80" s="1">
        <v>8</v>
      </c>
      <c r="H80" s="9">
        <f>E81</f>
        <v>14.765646492473801</v>
      </c>
      <c r="I80" s="9">
        <f>H80+273.15</f>
        <v>287.9156464924738</v>
      </c>
      <c r="J80" s="9">
        <f>EXP(($C$15*(I80-$C$13))/($C$16*I80*$C$13))</f>
        <v>0.10842866284404362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0.42542903702019375</v>
      </c>
      <c r="P80" s="9">
        <f>O80*J80</f>
        <v>4.6128701619128742E-2</v>
      </c>
      <c r="Q80" s="12">
        <f>P80*$B$75</f>
        <v>8.3031662914431741E-3</v>
      </c>
      <c r="R80" s="9">
        <f>L80*$B$75</f>
        <v>1.9710000000000002E-2</v>
      </c>
      <c r="S80" s="13">
        <f>Q80/R80</f>
        <v>0.42126668145323048</v>
      </c>
      <c r="T80" s="2">
        <f>$B$74/100</f>
        <v>0.01</v>
      </c>
      <c r="U80" s="14">
        <f>S80*T80</f>
        <v>4.2126668145323048E-3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2.5812666814532308E-2</v>
      </c>
      <c r="AR80" s="9">
        <f>$B$73/12</f>
        <v>10.950000000000001</v>
      </c>
      <c r="AS80" s="1">
        <f>$B$75</f>
        <v>0.18</v>
      </c>
      <c r="AT80" s="1">
        <f>$E$4/12</f>
        <v>171204.5</v>
      </c>
      <c r="AU80" s="1">
        <f>AT80*10000*AS80*0.67*AR80*AQ80</f>
        <v>58359219.941440672</v>
      </c>
    </row>
    <row r="81" spans="1:48" x14ac:dyDescent="0.15">
      <c r="C81" s="7">
        <v>8</v>
      </c>
      <c r="D81" s="7">
        <f>D66</f>
        <v>13.1384514660908</v>
      </c>
      <c r="E81" s="10">
        <f>D80</f>
        <v>14.765646492473801</v>
      </c>
      <c r="F81" s="7" t="s">
        <v>83</v>
      </c>
      <c r="G81" s="1">
        <v>9</v>
      </c>
      <c r="H81" s="9">
        <f>E82</f>
        <v>13.1384514660908</v>
      </c>
      <c r="I81" s="9">
        <f>H81+273.15</f>
        <v>286.28845146609081</v>
      </c>
      <c r="J81" s="9">
        <f>EXP(($C$15*(I81-$C$13))/($C$16*I81*$C$13))</f>
        <v>8.9467722146969755E-2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0.48880033540106504</v>
      </c>
      <c r="P81" s="9">
        <f>O81*J81</f>
        <v>4.373185259300811E-2</v>
      </c>
      <c r="Q81" s="12">
        <f>P81*$B$75</f>
        <v>7.8717334667414603E-3</v>
      </c>
      <c r="R81" s="9">
        <f>L81*$B$75</f>
        <v>1.9710000000000002E-2</v>
      </c>
      <c r="S81" s="13">
        <f>Q81/R81</f>
        <v>0.39937764925121561</v>
      </c>
      <c r="T81" s="2">
        <f>$B$74/100</f>
        <v>0.01</v>
      </c>
      <c r="U81" s="14">
        <f>S81*T81</f>
        <v>3.9937764925121562E-3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1.6593776492512157E-2</v>
      </c>
      <c r="AR81" s="9">
        <f>$B$73/12</f>
        <v>10.950000000000001</v>
      </c>
      <c r="AS81" s="1">
        <f>$B$75</f>
        <v>0.18</v>
      </c>
      <c r="AT81" s="1">
        <f>$E$4/12</f>
        <v>171204.5</v>
      </c>
      <c r="AU81" s="1">
        <f>AT81*10000*AS81*0.67*AR81*AQ81</f>
        <v>37516458.835645147</v>
      </c>
    </row>
    <row r="82" spans="1:48" x14ac:dyDescent="0.15">
      <c r="C82" s="7">
        <v>9</v>
      </c>
      <c r="D82" s="7">
        <f>D67</f>
        <v>5.5118327336561599</v>
      </c>
      <c r="E82" s="10">
        <f>D81</f>
        <v>13.1384514660908</v>
      </c>
      <c r="F82" s="7" t="s">
        <v>83</v>
      </c>
      <c r="G82" s="1">
        <v>10</v>
      </c>
      <c r="H82" s="9">
        <f>E83</f>
        <v>5.5118327336561599</v>
      </c>
      <c r="I82" s="9">
        <f>H82+273.15</f>
        <v>278.66183273365613</v>
      </c>
      <c r="J82" s="9">
        <f>EXP(($C$15*(I82-$C$13))/($C$16*I82*$C$13))</f>
        <v>3.5270829106030702E-2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0.55456848280805693</v>
      </c>
      <c r="P82" s="9">
        <f>O82*J82</f>
        <v>1.9560090184713701E-2</v>
      </c>
      <c r="Q82" s="12">
        <f>P82*$B$75</f>
        <v>3.5208162332484661E-3</v>
      </c>
      <c r="R82" s="9">
        <f>L82*$B$75</f>
        <v>1.9710000000000002E-2</v>
      </c>
      <c r="S82" s="13">
        <f>Q82/R82</f>
        <v>0.17863096059099268</v>
      </c>
      <c r="T82" s="2">
        <f>$B$74/100</f>
        <v>0.01</v>
      </c>
      <c r="U82" s="14">
        <f>S82*T82</f>
        <v>1.7863096059099269E-3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1.4386309605909926E-2</v>
      </c>
      <c r="AR82" s="9">
        <f>$B$73/12</f>
        <v>10.950000000000001</v>
      </c>
      <c r="AS82" s="1">
        <f>$B$75</f>
        <v>0.18</v>
      </c>
      <c r="AT82" s="1">
        <f>$E$4/12</f>
        <v>171204.5</v>
      </c>
      <c r="AU82" s="1">
        <f>AT82*10000*AS82*0.67*AR82*AQ82</f>
        <v>32525651.551984753</v>
      </c>
    </row>
    <row r="83" spans="1:48" x14ac:dyDescent="0.15">
      <c r="C83" s="7">
        <v>10</v>
      </c>
      <c r="D83" s="7">
        <f>D68</f>
        <v>-4.0313930825044499</v>
      </c>
      <c r="E83" s="10">
        <f>D82</f>
        <v>5.5118327336561599</v>
      </c>
      <c r="F83" s="7" t="s">
        <v>83</v>
      </c>
      <c r="G83" s="1">
        <v>11</v>
      </c>
      <c r="H83" s="9">
        <f>E84</f>
        <v>-4.0313930825044499</v>
      </c>
      <c r="I83" s="9">
        <f>H83+273.15</f>
        <v>269.11860691749553</v>
      </c>
      <c r="J83" s="9">
        <f>EXP(($C$15*(I83-$C$13))/($C$16*I83*$C$13))</f>
        <v>1.0216495631741066E-2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0.50825797299217601</v>
      </c>
      <c r="O83" s="9">
        <f>L83+O82-P82-N83</f>
        <v>0.13625041963116724</v>
      </c>
      <c r="P83" s="9">
        <f>O83*J83</f>
        <v>1.3920018169847074E-3</v>
      </c>
      <c r="Q83" s="12">
        <f>P83*$B$75</f>
        <v>2.5056032705724732E-4</v>
      </c>
      <c r="R83" s="9">
        <f>L83*$B$75</f>
        <v>1.9710000000000002E-2</v>
      </c>
      <c r="S83" s="13">
        <f>Q83/R83</f>
        <v>1.2712345360590934E-2</v>
      </c>
      <c r="T83" s="2">
        <f>$B$74/100</f>
        <v>0.01</v>
      </c>
      <c r="U83" s="14">
        <f>S83*T83</f>
        <v>1.2712345360590933E-4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1.272712345360591E-2</v>
      </c>
      <c r="AR83" s="9">
        <f>$B$73/12</f>
        <v>10.950000000000001</v>
      </c>
      <c r="AS83" s="1">
        <f>$B$75</f>
        <v>0.18</v>
      </c>
      <c r="AT83" s="1">
        <f>$E$4/12</f>
        <v>171204.5</v>
      </c>
      <c r="AU83" s="1">
        <f>AT83*10000*AS83*0.67*AR83*AQ83</f>
        <v>28774438.619131606</v>
      </c>
    </row>
    <row r="84" spans="1:48" x14ac:dyDescent="0.15">
      <c r="C84" s="7">
        <v>11</v>
      </c>
      <c r="D84" s="7">
        <f>D69</f>
        <v>-14.4136828022499</v>
      </c>
      <c r="E84" s="10">
        <f>D83</f>
        <v>-4.0313930825044499</v>
      </c>
      <c r="F84" s="7" t="s">
        <v>85</v>
      </c>
      <c r="G84" s="1">
        <v>12</v>
      </c>
      <c r="H84" s="9">
        <f>E85</f>
        <v>-14.4136828022499</v>
      </c>
      <c r="I84" s="9">
        <f>H84+273.15</f>
        <v>258.73631719775005</v>
      </c>
      <c r="J84" s="9">
        <f>EXP(($C$15*(I84-$C$13))/($C$16*I84*$C$13))</f>
        <v>2.3921685470293945E-3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0.24435841781418255</v>
      </c>
      <c r="P84" s="9">
        <f>O84*J84</f>
        <v>5.8454652129695474E-4</v>
      </c>
      <c r="Q84" s="12">
        <f>P84*$B$75</f>
        <v>1.0521837383345185E-4</v>
      </c>
      <c r="R84" s="9">
        <f>L84*$B$75</f>
        <v>1.9710000000000002E-2</v>
      </c>
      <c r="S84" s="13">
        <f>Q84/R84</f>
        <v>5.3383243954059781E-3</v>
      </c>
      <c r="T84" s="2">
        <f>$B$74/100</f>
        <v>0.01</v>
      </c>
      <c r="U84" s="14">
        <f>S84*T84</f>
        <v>5.338324395405978E-5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1.2653383243954059E-2</v>
      </c>
      <c r="AR84" s="9">
        <f>$B$73/12</f>
        <v>10.950000000000001</v>
      </c>
      <c r="AS84" s="1">
        <f>$B$75</f>
        <v>0.18</v>
      </c>
      <c r="AT84" s="1">
        <f>$E$4/12</f>
        <v>171204.5</v>
      </c>
      <c r="AU84" s="1">
        <f>AT84*10000*AS84*0.67*AR84*AQ84</f>
        <v>28607721.203045893</v>
      </c>
      <c r="AV84" s="1">
        <f>SUM(AU73:AU84)</f>
        <v>392900838.02920598</v>
      </c>
    </row>
    <row r="85" spans="1:48" x14ac:dyDescent="0.15">
      <c r="C85" s="7">
        <v>12</v>
      </c>
      <c r="D85" s="7">
        <f>D70</f>
        <v>-19.216785114327301</v>
      </c>
      <c r="E85" s="10">
        <f>D84</f>
        <v>-14.4136828022499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-22.8895094485374</v>
      </c>
      <c r="E89" s="7"/>
      <c r="F89" s="7"/>
      <c r="G89" s="1">
        <v>1</v>
      </c>
      <c r="H89" s="9">
        <f>E90</f>
        <v>-22.8895094485374</v>
      </c>
      <c r="I89" s="9">
        <f>H89+273.15</f>
        <v>250.26049055146257</v>
      </c>
      <c r="J89" s="9">
        <f>EXP(($C$15*(I89-$C$13))/($C$16*I89*$C$13))</f>
        <v>6.6876397693222951E-4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3.5479768077191338E-3</v>
      </c>
      <c r="Q89" s="12">
        <f>P89*$B$91</f>
        <v>1.5965895634736103E-3</v>
      </c>
      <c r="R89" s="9">
        <f>L89*$B$91</f>
        <v>2.3873737500000001</v>
      </c>
      <c r="S89" s="13">
        <f>Q89/R89</f>
        <v>6.6876397693222951E-4</v>
      </c>
      <c r="T89" s="2">
        <f>$B$90/100</f>
        <v>0.51</v>
      </c>
      <c r="U89" s="14">
        <f>S89*T89</f>
        <v>3.4106962823543703E-4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3.0439832492912985E-2</v>
      </c>
      <c r="AK89" s="9">
        <f>$B$89/12</f>
        <v>10.4025</v>
      </c>
      <c r="AL89" s="1">
        <f>$B$91</f>
        <v>0.45</v>
      </c>
      <c r="AM89" s="17">
        <f>$E$6/12</f>
        <v>1827053.5</v>
      </c>
      <c r="AN89" s="1">
        <f>AM89*10000*AK89*AJ89</f>
        <v>5785371439.6037903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-22.799912228668401</v>
      </c>
      <c r="E90" s="10">
        <f>D89</f>
        <v>-22.8895094485374</v>
      </c>
      <c r="F90" s="7" t="s">
        <v>83</v>
      </c>
      <c r="G90" s="1">
        <v>2</v>
      </c>
      <c r="H90" s="9">
        <f>E91</f>
        <v>-22.799912228668401</v>
      </c>
      <c r="I90" s="9">
        <f>H90+273.15</f>
        <v>250.35008777133157</v>
      </c>
      <c r="J90" s="9">
        <f>EXP(($C$15*(I90-$C$13))/($C$16*I90*$C$13))</f>
        <v>6.7814111349618516E-4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10.607002023192281</v>
      </c>
      <c r="P90" s="9">
        <f>O90*J90</f>
        <v>7.1930441628639029E-3</v>
      </c>
      <c r="Q90" s="12">
        <f>P90*$B$91</f>
        <v>3.2368698732887563E-3</v>
      </c>
      <c r="R90" s="9">
        <f>L90*$B$91</f>
        <v>2.3873737500000001</v>
      </c>
      <c r="S90" s="13">
        <f>Q90/R90</f>
        <v>1.3558287106443874E-3</v>
      </c>
      <c r="T90" s="2">
        <f>$B$90/100</f>
        <v>0.51</v>
      </c>
      <c r="U90" s="14">
        <f>S90*T90</f>
        <v>6.9147264242863757E-4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3.0545479001692234E-2</v>
      </c>
      <c r="AK90" s="9">
        <f>$B$89/12</f>
        <v>10.4025</v>
      </c>
      <c r="AL90" s="1">
        <f>$B$91</f>
        <v>0.45</v>
      </c>
      <c r="AM90" s="17">
        <f>$E$6/12</f>
        <v>1827053.5</v>
      </c>
      <c r="AN90" s="1">
        <f>AM90*10000*AK90*AJ90</f>
        <v>5805450534.8066835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-19.907676550729601</v>
      </c>
      <c r="E91" s="10">
        <f>D90</f>
        <v>-22.799912228668401</v>
      </c>
      <c r="F91" s="7" t="s">
        <v>83</v>
      </c>
      <c r="G91" s="1">
        <v>3</v>
      </c>
      <c r="H91" s="9">
        <f>E92</f>
        <v>-19.907676550729601</v>
      </c>
      <c r="I91" s="9">
        <f>H91+273.15</f>
        <v>253.24232344927037</v>
      </c>
      <c r="J91" s="9">
        <f>EXP(($C$15*(I91-$C$13))/($C$16*I91*$C$13))</f>
        <v>1.0573720922787383E-3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15.905083979029417</v>
      </c>
      <c r="P91" s="9">
        <f>O91*J91</f>
        <v>1.6817591924775374E-2</v>
      </c>
      <c r="Q91" s="12">
        <f>P91*$B$91</f>
        <v>7.5679163661489185E-3</v>
      </c>
      <c r="R91" s="9">
        <f>L91*$B$91</f>
        <v>2.3873737500000001</v>
      </c>
      <c r="S91" s="13">
        <f>Q91/R91</f>
        <v>3.1699755290301398E-3</v>
      </c>
      <c r="T91" s="2">
        <f>$B$90/100</f>
        <v>0.51</v>
      </c>
      <c r="U91" s="14">
        <f>S91*T91</f>
        <v>1.6166875198053714E-3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3.0824431287221319E-2</v>
      </c>
      <c r="AK91" s="9">
        <f>$B$89/12</f>
        <v>10.4025</v>
      </c>
      <c r="AL91" s="1">
        <f>$B$91</f>
        <v>0.45</v>
      </c>
      <c r="AM91" s="17">
        <f>$E$6/12</f>
        <v>1827053.5</v>
      </c>
      <c r="AN91" s="1">
        <f>AM91*10000*AK91*AJ91</f>
        <v>5858467994.2847509</v>
      </c>
    </row>
    <row r="92" spans="1:48" x14ac:dyDescent="0.15">
      <c r="C92" s="7">
        <v>3</v>
      </c>
      <c r="D92" s="7">
        <f>D76</f>
        <v>-8.4487601493232507</v>
      </c>
      <c r="E92" s="10">
        <f>D91</f>
        <v>-19.907676550729601</v>
      </c>
      <c r="F92" s="7" t="s">
        <v>83</v>
      </c>
      <c r="G92" s="1">
        <v>4</v>
      </c>
      <c r="H92" s="9">
        <f>E93</f>
        <v>-8.4487601493232507</v>
      </c>
      <c r="I92" s="9">
        <f>H92+273.15</f>
        <v>264.7012398506767</v>
      </c>
      <c r="J92" s="9">
        <f>EXP(($C$15*(I92-$C$13))/($C$16*I92*$C$13))</f>
        <v>5.5857710502970762E-3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21.193541387104641</v>
      </c>
      <c r="P92" s="9">
        <f>O92*J92</f>
        <v>0.11838226993336205</v>
      </c>
      <c r="Q92" s="12">
        <f>P92*$B$91</f>
        <v>5.3272021470012927E-2</v>
      </c>
      <c r="R92" s="9">
        <f>L92*$B$91</f>
        <v>2.3873737500000001</v>
      </c>
      <c r="S92" s="13">
        <f>Q92/R92</f>
        <v>2.231406853242519E-2</v>
      </c>
      <c r="T92" s="2">
        <f>$B$90/100</f>
        <v>0.51</v>
      </c>
      <c r="U92" s="14">
        <f>S92*T92</f>
        <v>1.1380174951536847E-2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3.376812274788836E-2</v>
      </c>
      <c r="AK92" s="9">
        <f>$B$89/12</f>
        <v>10.4025</v>
      </c>
      <c r="AL92" s="1">
        <f>$B$91</f>
        <v>0.45</v>
      </c>
      <c r="AM92" s="17">
        <f>$E$6/12</f>
        <v>1827053.5</v>
      </c>
      <c r="AN92" s="1">
        <f>AM92*10000*AK92*AJ92</f>
        <v>6417943757.0871143</v>
      </c>
    </row>
    <row r="93" spans="1:48" x14ac:dyDescent="0.15">
      <c r="C93" s="7">
        <v>4</v>
      </c>
      <c r="D93" s="7">
        <f>D77</f>
        <v>-3.9164650362493001</v>
      </c>
      <c r="E93" s="10">
        <f>D92</f>
        <v>-8.4487601493232507</v>
      </c>
      <c r="F93" s="7" t="s">
        <v>83</v>
      </c>
      <c r="G93" s="1">
        <v>5</v>
      </c>
      <c r="H93" s="9">
        <f>E94</f>
        <v>-3.9164650362493001</v>
      </c>
      <c r="I93" s="9">
        <f>H93+273.15</f>
        <v>269.23353496375069</v>
      </c>
      <c r="J93" s="9">
        <f>EXP(($C$15*(I93-$C$13))/($C$16*I93*$C$13))</f>
        <v>1.0375507255093081E-2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20.021401161312713</v>
      </c>
      <c r="O93" s="9">
        <f>L93+O92-P92-N93</f>
        <v>6.359032955858563</v>
      </c>
      <c r="P93" s="9">
        <f>O93*J93</f>
        <v>6.5978192568886526E-2</v>
      </c>
      <c r="Q93" s="12">
        <f>P93*$B$91</f>
        <v>2.9690186655998936E-2</v>
      </c>
      <c r="R93" s="9">
        <f>L93*$B$91</f>
        <v>2.3873737500000001</v>
      </c>
      <c r="S93" s="13">
        <f>Q93/R93</f>
        <v>1.243633790310333E-2</v>
      </c>
      <c r="T93" s="2">
        <f>$B$90/100</f>
        <v>0.51</v>
      </c>
      <c r="U93" s="14">
        <f>S93*T93</f>
        <v>6.3425323305826989E-3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3.2249273497670684E-2</v>
      </c>
      <c r="AK93" s="9">
        <f>$B$89/12</f>
        <v>10.4025</v>
      </c>
      <c r="AL93" s="1">
        <f>$B$91</f>
        <v>0.45</v>
      </c>
      <c r="AM93" s="17">
        <f>$E$6/12</f>
        <v>1827053.5</v>
      </c>
      <c r="AN93" s="1">
        <f>AM93*10000*AK93*AJ93</f>
        <v>6129272422.4035616</v>
      </c>
    </row>
    <row r="94" spans="1:48" x14ac:dyDescent="0.15">
      <c r="C94" s="7">
        <v>5</v>
      </c>
      <c r="D94" s="7">
        <f>D78</f>
        <v>2.5961052948826699</v>
      </c>
      <c r="E94" s="10">
        <f>D93</f>
        <v>-3.9164650362493001</v>
      </c>
      <c r="F94" s="7" t="s">
        <v>85</v>
      </c>
      <c r="G94" s="1">
        <v>6</v>
      </c>
      <c r="H94" s="9">
        <f>E95</f>
        <v>2.5961052948826699</v>
      </c>
      <c r="I94" s="9">
        <f>H94+273.15</f>
        <v>275.74610529488263</v>
      </c>
      <c r="J94" s="9">
        <f>EXP(($C$15*(I94-$C$13))/($C$16*I94*$C$13))</f>
        <v>2.4375758076043121E-2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11.598329763289676</v>
      </c>
      <c r="P94" s="9">
        <f>O94*J94</f>
        <v>0.28271808039611962</v>
      </c>
      <c r="Q94" s="12">
        <f>P94*$B$91</f>
        <v>0.12722313617825384</v>
      </c>
      <c r="R94" s="9">
        <f>L94*$B$91</f>
        <v>2.3873737500000001</v>
      </c>
      <c r="S94" s="13">
        <f>Q94/R94</f>
        <v>5.3289995409497082E-2</v>
      </c>
      <c r="T94" s="2">
        <f>$B$90/100</f>
        <v>0.51</v>
      </c>
      <c r="U94" s="14">
        <f>S94*T94</f>
        <v>2.717789765884351E-2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3.9385136144141318E-2</v>
      </c>
      <c r="AK94" s="9">
        <f>$B$89/12</f>
        <v>10.4025</v>
      </c>
      <c r="AL94" s="1">
        <f>$B$91</f>
        <v>0.45</v>
      </c>
      <c r="AM94" s="17">
        <f>$E$6/12</f>
        <v>1827053.5</v>
      </c>
      <c r="AN94" s="1">
        <f>AM94*10000*AK94*AJ94</f>
        <v>7485509056.1445131</v>
      </c>
    </row>
    <row r="95" spans="1:48" x14ac:dyDescent="0.15">
      <c r="C95" s="7">
        <v>6</v>
      </c>
      <c r="D95" s="7">
        <f>D79</f>
        <v>12.101695822262</v>
      </c>
      <c r="E95" s="10">
        <f>D94</f>
        <v>2.5961052948826699</v>
      </c>
      <c r="F95" s="7" t="s">
        <v>83</v>
      </c>
      <c r="G95" s="1">
        <v>7</v>
      </c>
      <c r="H95" s="9">
        <f>E96</f>
        <v>12.101695822262</v>
      </c>
      <c r="I95" s="9">
        <f>H95+273.15</f>
        <v>285.25169582226198</v>
      </c>
      <c r="J95" s="9">
        <f>EXP(($C$15*(I95-$C$13))/($C$16*I95*$C$13))</f>
        <v>7.9064665101031273E-2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16.620886682893559</v>
      </c>
      <c r="P95" s="9">
        <f>O95*J95</f>
        <v>1.3141248392651699</v>
      </c>
      <c r="Q95" s="12">
        <f>P95*$B$91</f>
        <v>0.59135617766932647</v>
      </c>
      <c r="R95" s="9">
        <f>L95*$B$91</f>
        <v>2.3873737500000001</v>
      </c>
      <c r="S95" s="13">
        <f>Q95/R95</f>
        <v>0.2477015497340232</v>
      </c>
      <c r="T95" s="2">
        <f>$B$90/100</f>
        <v>0.51</v>
      </c>
      <c r="U95" s="14">
        <f>S95*T95</f>
        <v>0.12632779036435182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6.9278828794852074E-2</v>
      </c>
      <c r="AK95" s="9">
        <f>$B$89/12</f>
        <v>10.4025</v>
      </c>
      <c r="AL95" s="1">
        <f>$B$91</f>
        <v>0.45</v>
      </c>
      <c r="AM95" s="17">
        <f>$E$6/12</f>
        <v>1827053.5</v>
      </c>
      <c r="AN95" s="1">
        <f>AM95*10000*AK95*AJ95</f>
        <v>13167081572.221306</v>
      </c>
    </row>
    <row r="96" spans="1:48" x14ac:dyDescent="0.15">
      <c r="C96" s="7">
        <v>7</v>
      </c>
      <c r="D96" s="7">
        <f>D80</f>
        <v>14.765646492473801</v>
      </c>
      <c r="E96" s="10">
        <f>D95</f>
        <v>12.101695822262</v>
      </c>
      <c r="F96" s="7" t="s">
        <v>83</v>
      </c>
      <c r="G96" s="1">
        <v>8</v>
      </c>
      <c r="H96" s="9">
        <f>E97</f>
        <v>14.765646492473801</v>
      </c>
      <c r="I96" s="9">
        <f>H96+273.15</f>
        <v>287.9156464924738</v>
      </c>
      <c r="J96" s="9">
        <f>EXP(($C$15*(I96-$C$13))/($C$16*I96*$C$13))</f>
        <v>0.10842866284404362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20.612036843628388</v>
      </c>
      <c r="P96" s="9">
        <f>O96*J96</f>
        <v>2.2349355934467874</v>
      </c>
      <c r="Q96" s="12">
        <f>P96*$B$91</f>
        <v>1.0057210170510544</v>
      </c>
      <c r="R96" s="9">
        <f>L96*$B$91</f>
        <v>2.3873737500000001</v>
      </c>
      <c r="S96" s="13">
        <f>Q96/R96</f>
        <v>0.42126668145323054</v>
      </c>
      <c r="T96" s="2">
        <f>$B$90/100</f>
        <v>0.51</v>
      </c>
      <c r="U96" s="14">
        <f>S96*T96</f>
        <v>0.21484600754114758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0.111231071273656</v>
      </c>
      <c r="AK96" s="9">
        <f>$B$89/12</f>
        <v>10.4025</v>
      </c>
      <c r="AL96" s="1">
        <f>$B$91</f>
        <v>0.45</v>
      </c>
      <c r="AM96" s="17">
        <f>$E$6/12</f>
        <v>1827053.5</v>
      </c>
      <c r="AN96" s="1">
        <f>AM96*10000*AK96*AJ96</f>
        <v>21140492908.19738</v>
      </c>
    </row>
    <row r="97" spans="1:50" x14ac:dyDescent="0.15">
      <c r="C97" s="7">
        <v>8</v>
      </c>
      <c r="D97" s="7">
        <f>D81</f>
        <v>13.1384514660908</v>
      </c>
      <c r="E97" s="10">
        <f>D96</f>
        <v>14.765646492473801</v>
      </c>
      <c r="F97" s="7" t="s">
        <v>83</v>
      </c>
      <c r="G97" s="1">
        <v>9</v>
      </c>
      <c r="H97" s="9">
        <f>E98</f>
        <v>13.1384514660908</v>
      </c>
      <c r="I97" s="9">
        <f>H97+273.15</f>
        <v>286.28845146609081</v>
      </c>
      <c r="J97" s="9">
        <f>EXP(($C$15*(I97-$C$13))/($C$16*I97*$C$13))</f>
        <v>8.9467722146969755E-2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23.682376250181601</v>
      </c>
      <c r="P97" s="9">
        <f>O97*J97</f>
        <v>2.1188082581312431</v>
      </c>
      <c r="Q97" s="12">
        <f>P97*$B$91</f>
        <v>0.95346371615905945</v>
      </c>
      <c r="R97" s="9">
        <f>L97*$B$91</f>
        <v>2.3873737500000001</v>
      </c>
      <c r="S97" s="13">
        <f>Q97/R97</f>
        <v>0.39937764925121566</v>
      </c>
      <c r="T97" s="2">
        <f>$B$90/100</f>
        <v>0.51</v>
      </c>
      <c r="U97" s="14">
        <f>S97*T97</f>
        <v>0.20368260111811998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9.2601304237113172E-2</v>
      </c>
      <c r="AK97" s="9">
        <f>$B$89/12</f>
        <v>10.4025</v>
      </c>
      <c r="AL97" s="1">
        <f>$B$91</f>
        <v>0.45</v>
      </c>
      <c r="AM97" s="17">
        <f>$E$6/12</f>
        <v>1827053.5</v>
      </c>
      <c r="AN97" s="1">
        <f>AM97*10000*AK97*AJ97</f>
        <v>17599733537.567448</v>
      </c>
    </row>
    <row r="98" spans="1:50" x14ac:dyDescent="0.15">
      <c r="C98" s="7">
        <v>9</v>
      </c>
      <c r="D98" s="7">
        <f>D82</f>
        <v>5.5118327336561599</v>
      </c>
      <c r="E98" s="10">
        <f>D97</f>
        <v>13.1384514660908</v>
      </c>
      <c r="F98" s="7" t="s">
        <v>83</v>
      </c>
      <c r="G98" s="1">
        <v>10</v>
      </c>
      <c r="H98" s="9">
        <f>E99</f>
        <v>5.5118327336561599</v>
      </c>
      <c r="I98" s="9">
        <f>H98+273.15</f>
        <v>278.66183273365613</v>
      </c>
      <c r="J98" s="9">
        <f>EXP(($C$15*(I98-$C$13))/($C$16*I98*$C$13))</f>
        <v>3.5270829106030702E-2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26.868842992050357</v>
      </c>
      <c r="P98" s="9">
        <f>O98*J98</f>
        <v>0.94768636944937878</v>
      </c>
      <c r="Q98" s="12">
        <f>P98*$B$91</f>
        <v>0.42645886625222046</v>
      </c>
      <c r="R98" s="9">
        <f>L98*$B$91</f>
        <v>2.3873737500000001</v>
      </c>
      <c r="S98" s="13">
        <f>Q98/R98</f>
        <v>0.1786309605909927</v>
      </c>
      <c r="T98" s="2">
        <f>$B$90/100</f>
        <v>0.51</v>
      </c>
      <c r="U98" s="14">
        <f>S98*T98</f>
        <v>9.1101789901406285E-2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5.7804189655273994E-2</v>
      </c>
      <c r="AK98" s="9">
        <f>$B$89/12</f>
        <v>10.4025</v>
      </c>
      <c r="AL98" s="1">
        <f>$B$91</f>
        <v>0.45</v>
      </c>
      <c r="AM98" s="17">
        <f>$E$6/12</f>
        <v>1827053.5</v>
      </c>
      <c r="AN98" s="1">
        <f>AM98*10000*AK98*AJ98</f>
        <v>10986220374.206152</v>
      </c>
    </row>
    <row r="99" spans="1:50" x14ac:dyDescent="0.15">
      <c r="C99" s="7">
        <v>10</v>
      </c>
      <c r="D99" s="7">
        <f>D83</f>
        <v>-4.0313930825044499</v>
      </c>
      <c r="E99" s="10">
        <f>D98</f>
        <v>5.5118327336561599</v>
      </c>
      <c r="F99" s="7" t="s">
        <v>83</v>
      </c>
      <c r="G99" s="1">
        <v>11</v>
      </c>
      <c r="H99" s="9">
        <f>E100</f>
        <v>-4.0313930825044499</v>
      </c>
      <c r="I99" s="9">
        <f>H99+273.15</f>
        <v>269.11860691749553</v>
      </c>
      <c r="J99" s="9">
        <f>EXP(($C$15*(I99-$C$13))/($C$16*I99*$C$13))</f>
        <v>1.0216495631741066E-2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24.625098791470929</v>
      </c>
      <c r="O99" s="9">
        <f>L99+O98-P98-N99</f>
        <v>6.6013328311300477</v>
      </c>
      <c r="P99" s="9">
        <f>O99*J99</f>
        <v>6.7442488032909018E-2</v>
      </c>
      <c r="Q99" s="12">
        <f>P99*$B$91</f>
        <v>3.0349119614809059E-2</v>
      </c>
      <c r="R99" s="9">
        <f>L99*$B$91</f>
        <v>2.3873737500000001</v>
      </c>
      <c r="S99" s="13">
        <f>Q99/R99</f>
        <v>1.2712345360590925E-2</v>
      </c>
      <c r="T99" s="2">
        <f>$B$90/100</f>
        <v>0.51</v>
      </c>
      <c r="U99" s="14">
        <f>S99*T99</f>
        <v>6.4832961339013721E-3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3.2291713784371262E-2</v>
      </c>
      <c r="AK99" s="9">
        <f>$B$89/12</f>
        <v>10.4025</v>
      </c>
      <c r="AL99" s="1">
        <f>$B$91</f>
        <v>0.45</v>
      </c>
      <c r="AM99" s="17">
        <f>$E$6/12</f>
        <v>1827053.5</v>
      </c>
      <c r="AN99" s="1">
        <f>AM99*10000*AK99*AJ99</f>
        <v>6137338591.0535793</v>
      </c>
    </row>
    <row r="100" spans="1:50" x14ac:dyDescent="0.15">
      <c r="C100" s="7">
        <v>11</v>
      </c>
      <c r="D100" s="7">
        <f>D84</f>
        <v>-14.4136828022499</v>
      </c>
      <c r="E100" s="10">
        <f>D99</f>
        <v>-4.0313930825044499</v>
      </c>
      <c r="F100" s="7" t="s">
        <v>85</v>
      </c>
      <c r="G100" s="1">
        <v>12</v>
      </c>
      <c r="H100" s="9">
        <f>E101</f>
        <v>-14.4136828022499</v>
      </c>
      <c r="I100" s="9">
        <f>H100+273.15</f>
        <v>258.73631719775005</v>
      </c>
      <c r="J100" s="9">
        <f>EXP(($C$15*(I100-$C$13))/($C$16*I100*$C$13))</f>
        <v>2.3921685470293945E-3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11.839165343097138</v>
      </c>
      <c r="P100" s="9">
        <f>O100*J100</f>
        <v>2.8321278956837444E-2</v>
      </c>
      <c r="Q100" s="12">
        <f>P100*$B$91</f>
        <v>1.2744575530576851E-2</v>
      </c>
      <c r="R100" s="9">
        <f>L100*$B$91</f>
        <v>2.3873737500000001</v>
      </c>
      <c r="S100" s="13">
        <f>Q100/R100</f>
        <v>5.3383243954059773E-3</v>
      </c>
      <c r="T100" s="2">
        <f>$B$90/100</f>
        <v>0.51</v>
      </c>
      <c r="U100" s="14">
        <f>S100*T100</f>
        <v>2.7225454416570484E-3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3.1157847450659599E-2</v>
      </c>
      <c r="AK100" s="9">
        <f>$B$89/12</f>
        <v>10.4025</v>
      </c>
      <c r="AL100" s="1">
        <f>$B$91</f>
        <v>0.45</v>
      </c>
      <c r="AM100" s="17">
        <f>$E$6/12</f>
        <v>1827053.5</v>
      </c>
      <c r="AN100" s="1">
        <f>AM100*10000*AK100*AJ100</f>
        <v>5921836817.0240746</v>
      </c>
      <c r="AO100" s="1">
        <f>SUM(AN89:AN100)</f>
        <v>112434719004.60034</v>
      </c>
    </row>
    <row r="101" spans="1:50" x14ac:dyDescent="0.15">
      <c r="C101" s="7">
        <v>12</v>
      </c>
      <c r="D101" s="7">
        <f>D85</f>
        <v>-19.216785114327301</v>
      </c>
      <c r="E101" s="10">
        <f>D100</f>
        <v>-14.4136828022499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-22.8895094485374</v>
      </c>
      <c r="E105" s="7"/>
      <c r="F105" s="7"/>
      <c r="G105" s="1">
        <v>1</v>
      </c>
      <c r="H105" s="9">
        <f>E106</f>
        <v>-22.8895094485374</v>
      </c>
      <c r="I105" s="9">
        <f>H105+273.15</f>
        <v>250.26049055146257</v>
      </c>
      <c r="J105" s="9">
        <f>EXP(($C$15*(I105-$C$13))/($C$16*I105*$C$13))</f>
        <v>6.6876397693222951E-4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4.3328563234045078E-4</v>
      </c>
      <c r="Q105" s="12">
        <f>P105*$B$107</f>
        <v>1.2998568970213522E-4</v>
      </c>
      <c r="R105" s="9">
        <f>L105*$B$107</f>
        <v>0.19436706250000002</v>
      </c>
      <c r="S105" s="13">
        <f>Q105/R105</f>
        <v>6.6876397693222951E-4</v>
      </c>
      <c r="T105" s="2">
        <f>$B$106/100</f>
        <v>0.01</v>
      </c>
      <c r="U105" s="14">
        <f>S105*T105</f>
        <v>6.6876397693222951E-6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5.4966876397693227E-3</v>
      </c>
      <c r="AU105" s="9">
        <f>$B$105/12</f>
        <v>64.789020833333339</v>
      </c>
      <c r="AV105" s="1">
        <f>$B$107</f>
        <v>0.3</v>
      </c>
      <c r="AW105" s="1">
        <f>$E$7/12</f>
        <v>101367.83333333333</v>
      </c>
      <c r="AX105" s="1">
        <f>AW105*10000*AV105*0.67*AU105*AT105</f>
        <v>72560237.527114064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-22.799912228668401</v>
      </c>
      <c r="E106" s="10">
        <f>D105</f>
        <v>-22.8895094485374</v>
      </c>
      <c r="F106" s="7" t="s">
        <v>83</v>
      </c>
      <c r="G106" s="1">
        <v>2</v>
      </c>
      <c r="H106" s="9">
        <f>E107</f>
        <v>-22.799912228668401</v>
      </c>
      <c r="I106" s="9">
        <f>H106+273.15</f>
        <v>250.35008777133157</v>
      </c>
      <c r="J106" s="9">
        <f>EXP(($C$15*(I106-$C$13))/($C$16*I106*$C$13))</f>
        <v>6.7814111349618516E-4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1.2953471310343265</v>
      </c>
      <c r="P106" s="9">
        <f>O106*J106</f>
        <v>8.7842814580370711E-4</v>
      </c>
      <c r="Q106" s="12">
        <f>P106*$B$107</f>
        <v>2.6352844374111212E-4</v>
      </c>
      <c r="R106" s="9">
        <f>L106*$B$107</f>
        <v>0.19436706250000002</v>
      </c>
      <c r="S106" s="13">
        <f>Q106/R106</f>
        <v>1.3558287106443876E-3</v>
      </c>
      <c r="T106" s="2">
        <f>$B$106/100</f>
        <v>0.01</v>
      </c>
      <c r="U106" s="14">
        <f>S106*T106</f>
        <v>1.3558287106443877E-5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5.5035582871064441E-3</v>
      </c>
      <c r="AU106" s="9">
        <f>$B$105/12</f>
        <v>64.789020833333339</v>
      </c>
      <c r="AV106" s="1">
        <f>$B$107</f>
        <v>0.3</v>
      </c>
      <c r="AW106" s="1">
        <f>$E$7/12</f>
        <v>101367.83333333333</v>
      </c>
      <c r="AX106" s="1">
        <f>AW106*10000*AV106*0.67*AU106*AT106</f>
        <v>72650935.022663862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-19.907676550729601</v>
      </c>
      <c r="E107" s="10">
        <f>D106</f>
        <v>-22.799912228668401</v>
      </c>
      <c r="F107" s="7" t="s">
        <v>83</v>
      </c>
      <c r="G107" s="1">
        <v>3</v>
      </c>
      <c r="H107" s="9">
        <f>E108</f>
        <v>-19.907676550729601</v>
      </c>
      <c r="I107" s="9">
        <f>H107+273.15</f>
        <v>253.24232344927037</v>
      </c>
      <c r="J107" s="9">
        <f>EXP(($C$15*(I107-$C$13))/($C$16*I107*$C$13))</f>
        <v>1.0573720922787383E-3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1.9423589112218564</v>
      </c>
      <c r="P107" s="9">
        <f>O107*J107</f>
        <v>2.0537961059149063E-3</v>
      </c>
      <c r="Q107" s="12">
        <f>P107*$B$107</f>
        <v>6.1613883177447191E-4</v>
      </c>
      <c r="R107" s="9">
        <f>L107*$B$107</f>
        <v>0.19436706250000002</v>
      </c>
      <c r="S107" s="13">
        <f>Q107/R107</f>
        <v>3.1699755290301402E-3</v>
      </c>
      <c r="T107" s="2">
        <f>$B$106/100</f>
        <v>0.01</v>
      </c>
      <c r="U107" s="14">
        <f>S107*T107</f>
        <v>3.1699755290301401E-5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5.5216997552903014E-3</v>
      </c>
      <c r="AU107" s="9">
        <f>$B$105/12</f>
        <v>64.789020833333339</v>
      </c>
      <c r="AV107" s="1">
        <f>$B$107</f>
        <v>0.3</v>
      </c>
      <c r="AW107" s="1">
        <f>$E$7/12</f>
        <v>101367.83333333333</v>
      </c>
      <c r="AX107" s="1">
        <f>AW107*10000*AV107*0.67*AU107*AT107</f>
        <v>72890415.4746705</v>
      </c>
    </row>
    <row r="108" spans="1:50" x14ac:dyDescent="0.15">
      <c r="C108" s="7">
        <v>3</v>
      </c>
      <c r="D108" s="7">
        <f>D92</f>
        <v>-8.4487601493232507</v>
      </c>
      <c r="E108" s="10">
        <f>D107</f>
        <v>-19.907676550729601</v>
      </c>
      <c r="F108" s="7" t="s">
        <v>83</v>
      </c>
      <c r="G108" s="1">
        <v>4</v>
      </c>
      <c r="H108" s="9">
        <f>E109</f>
        <v>-8.4487601493232507</v>
      </c>
      <c r="I108" s="9">
        <f>H108+273.15</f>
        <v>264.7012398506767</v>
      </c>
      <c r="J108" s="9">
        <f>EXP(($C$15*(I108-$C$13))/($C$16*I108*$C$13))</f>
        <v>5.5857710502970762E-3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2.5881953234492747</v>
      </c>
      <c r="P108" s="9">
        <f>O108*J108</f>
        <v>1.4457066510237235E-2</v>
      </c>
      <c r="Q108" s="12">
        <f>P108*$B$107</f>
        <v>4.3371199530711701E-3</v>
      </c>
      <c r="R108" s="9">
        <f>L108*$B$107</f>
        <v>0.19436706250000002</v>
      </c>
      <c r="S108" s="13">
        <f>Q108/R108</f>
        <v>2.2314068532425187E-2</v>
      </c>
      <c r="T108" s="2">
        <f>$B$106/100</f>
        <v>0.01</v>
      </c>
      <c r="U108" s="14">
        <f>S108*T108</f>
        <v>2.2314068532425186E-4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5.7131406853242516E-3</v>
      </c>
      <c r="AU108" s="9">
        <f>$B$105/12</f>
        <v>64.789020833333339</v>
      </c>
      <c r="AV108" s="1">
        <f>$B$107</f>
        <v>0.3</v>
      </c>
      <c r="AW108" s="1">
        <f>$E$7/12</f>
        <v>101367.83333333333</v>
      </c>
      <c r="AX108" s="1">
        <f>AW108*10000*AV108*0.67*AU108*AT108</f>
        <v>75417573.695409045</v>
      </c>
    </row>
    <row r="109" spans="1:50" x14ac:dyDescent="0.15">
      <c r="C109" s="7">
        <v>4</v>
      </c>
      <c r="D109" s="7">
        <f>D93</f>
        <v>-3.9164650362493001</v>
      </c>
      <c r="E109" s="10">
        <f>D108</f>
        <v>-8.4487601493232507</v>
      </c>
      <c r="F109" s="7" t="s">
        <v>83</v>
      </c>
      <c r="G109" s="1">
        <v>5</v>
      </c>
      <c r="H109" s="9">
        <f>E110</f>
        <v>-3.9164650362493001</v>
      </c>
      <c r="I109" s="9">
        <f>H109+273.15</f>
        <v>269.23353496375069</v>
      </c>
      <c r="J109" s="9">
        <f>EXP(($C$15*(I109-$C$13))/($C$16*I109*$C$13))</f>
        <v>1.0375507255093081E-2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2.4450513440920858</v>
      </c>
      <c r="O109" s="9">
        <f>L109+O108-P108-N109</f>
        <v>0.77657712118028543</v>
      </c>
      <c r="P109" s="9">
        <f>O109*J109</f>
        <v>8.0573815549453507E-3</v>
      </c>
      <c r="Q109" s="12">
        <f>P109*$B$107</f>
        <v>2.4172144664836052E-3</v>
      </c>
      <c r="R109" s="9">
        <f>L109*$B$107</f>
        <v>0.19436706250000002</v>
      </c>
      <c r="S109" s="13">
        <f>Q109/R109</f>
        <v>1.2436337903103336E-2</v>
      </c>
      <c r="T109" s="2">
        <f>$B$106/100</f>
        <v>0.01</v>
      </c>
      <c r="U109" s="14">
        <f>S109*T109</f>
        <v>1.2436337903103337E-4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5.6143633790310338E-3</v>
      </c>
      <c r="AU109" s="9">
        <f>$B$105/12</f>
        <v>64.789020833333339</v>
      </c>
      <c r="AV109" s="1">
        <f>$B$107</f>
        <v>0.3</v>
      </c>
      <c r="AW109" s="1">
        <f>$E$7/12</f>
        <v>101367.83333333333</v>
      </c>
      <c r="AX109" s="1">
        <f>AW109*10000*AV109*0.67*AU109*AT109</f>
        <v>74113642.077561989</v>
      </c>
    </row>
    <row r="110" spans="1:50" x14ac:dyDescent="0.15">
      <c r="C110" s="7">
        <v>5</v>
      </c>
      <c r="D110" s="7">
        <f>D94</f>
        <v>2.5961052948826699</v>
      </c>
      <c r="E110" s="10">
        <f>D109</f>
        <v>-3.9164650362493001</v>
      </c>
      <c r="F110" s="7" t="s">
        <v>85</v>
      </c>
      <c r="G110" s="1">
        <v>6</v>
      </c>
      <c r="H110" s="9">
        <f>E111</f>
        <v>2.5961052948826699</v>
      </c>
      <c r="I110" s="9">
        <f>H110+273.15</f>
        <v>275.74610529488263</v>
      </c>
      <c r="J110" s="9">
        <f>EXP(($C$15*(I110-$C$13))/($C$16*I110*$C$13))</f>
        <v>2.4375758076043121E-2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1.4164099479586736</v>
      </c>
      <c r="P110" s="9">
        <f>O110*J110</f>
        <v>3.4526066227941452E-2</v>
      </c>
      <c r="Q110" s="12">
        <f>P110*$B$107</f>
        <v>1.0357819868382434E-2</v>
      </c>
      <c r="R110" s="9">
        <f>L110*$B$107</f>
        <v>0.19436706250000002</v>
      </c>
      <c r="S110" s="13">
        <f>Q110/R110</f>
        <v>5.3289995409497089E-2</v>
      </c>
      <c r="T110" s="2">
        <f>$B$106/100</f>
        <v>0.01</v>
      </c>
      <c r="U110" s="14">
        <f>S110*T110</f>
        <v>5.3289995409497087E-4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6.0228999540949705E-3</v>
      </c>
      <c r="AU110" s="9">
        <f>$B$105/12</f>
        <v>64.789020833333339</v>
      </c>
      <c r="AV110" s="1">
        <f>$B$107</f>
        <v>0.3</v>
      </c>
      <c r="AW110" s="1">
        <f>$E$7/12</f>
        <v>101367.83333333333</v>
      </c>
      <c r="AX110" s="1">
        <f>AW110*10000*AV110*0.67*AU110*AT110</f>
        <v>79506619.242696464</v>
      </c>
    </row>
    <row r="111" spans="1:50" x14ac:dyDescent="0.15">
      <c r="C111" s="7">
        <v>6</v>
      </c>
      <c r="D111" s="7">
        <f>D95</f>
        <v>12.101695822262</v>
      </c>
      <c r="E111" s="10">
        <f>D110</f>
        <v>2.5961052948826699</v>
      </c>
      <c r="F111" s="7" t="s">
        <v>83</v>
      </c>
      <c r="G111" s="1">
        <v>7</v>
      </c>
      <c r="H111" s="9">
        <f>E112</f>
        <v>12.101695822262</v>
      </c>
      <c r="I111" s="9">
        <f>H111+273.15</f>
        <v>285.25169582226198</v>
      </c>
      <c r="J111" s="9">
        <f>EXP(($C$15*(I111-$C$13))/($C$16*I111*$C$13))</f>
        <v>7.9064665101031273E-2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2.0297740900640657</v>
      </c>
      <c r="P111" s="9">
        <f>O111*J111</f>
        <v>0.16048340866166586</v>
      </c>
      <c r="Q111" s="12">
        <f>P111*$B$107</f>
        <v>4.8145022598499752E-2</v>
      </c>
      <c r="R111" s="9">
        <f>L111*$B$107</f>
        <v>0.19436706250000002</v>
      </c>
      <c r="S111" s="13">
        <f>Q111/R111</f>
        <v>0.2477015497340232</v>
      </c>
      <c r="T111" s="2">
        <f>$B$106/100</f>
        <v>0.01</v>
      </c>
      <c r="U111" s="14">
        <f>S111*T111</f>
        <v>2.4770154973402319E-3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7.9670154973402324E-3</v>
      </c>
      <c r="AU111" s="9">
        <f>$B$105/12</f>
        <v>64.789020833333339</v>
      </c>
      <c r="AV111" s="1">
        <f>$B$107</f>
        <v>0.3</v>
      </c>
      <c r="AW111" s="1">
        <f>$E$7/12</f>
        <v>101367.83333333333</v>
      </c>
      <c r="AX111" s="1">
        <f>AW111*10000*AV111*0.67*AU111*AT111</f>
        <v>105170345.26150852</v>
      </c>
    </row>
    <row r="112" spans="1:50" x14ac:dyDescent="0.15">
      <c r="C112" s="7">
        <v>7</v>
      </c>
      <c r="D112" s="7">
        <f>D96</f>
        <v>14.765646492473801</v>
      </c>
      <c r="E112" s="10">
        <f>D111</f>
        <v>12.101695822262</v>
      </c>
      <c r="F112" s="7" t="s">
        <v>83</v>
      </c>
      <c r="G112" s="1">
        <v>8</v>
      </c>
      <c r="H112" s="9">
        <f>E113</f>
        <v>14.765646492473801</v>
      </c>
      <c r="I112" s="9">
        <f>H112+273.15</f>
        <v>287.9156464924738</v>
      </c>
      <c r="J112" s="9">
        <f>EXP(($C$15*(I112-$C$13))/($C$16*I112*$C$13))</f>
        <v>0.10842866284404362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2.5171808897357333</v>
      </c>
      <c r="P112" s="9">
        <f>O112*J112</f>
        <v>0.27293455801062555</v>
      </c>
      <c r="Q112" s="12">
        <f>P112*$B$107</f>
        <v>8.1880367403187659E-2</v>
      </c>
      <c r="R112" s="9">
        <f>L112*$B$107</f>
        <v>0.19436706250000002</v>
      </c>
      <c r="S112" s="13">
        <f>Q112/R112</f>
        <v>0.42126668145323054</v>
      </c>
      <c r="T112" s="2">
        <f>$B$106/100</f>
        <v>0.01</v>
      </c>
      <c r="U112" s="14">
        <f>S112*T112</f>
        <v>4.2126668145323056E-3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1.4162666814532307E-2</v>
      </c>
      <c r="AU112" s="9">
        <f>$B$105/12</f>
        <v>64.789020833333339</v>
      </c>
      <c r="AV112" s="1">
        <f>$B$107</f>
        <v>0.3</v>
      </c>
      <c r="AW112" s="1">
        <f>$E$7/12</f>
        <v>101367.83333333333</v>
      </c>
      <c r="AX112" s="1">
        <f>AW112*10000*AV112*0.67*AU112*AT112</f>
        <v>186957406.97446054</v>
      </c>
    </row>
    <row r="113" spans="1:53" x14ac:dyDescent="0.15">
      <c r="C113" s="7">
        <v>8</v>
      </c>
      <c r="D113" s="7">
        <f>D97</f>
        <v>13.1384514660908</v>
      </c>
      <c r="E113" s="10">
        <f>D112</f>
        <v>14.765646492473801</v>
      </c>
      <c r="F113" s="7" t="s">
        <v>83</v>
      </c>
      <c r="G113" s="1">
        <v>9</v>
      </c>
      <c r="H113" s="9">
        <f>E114</f>
        <v>13.1384514660908</v>
      </c>
      <c r="I113" s="9">
        <f>H113+273.15</f>
        <v>286.28845146609081</v>
      </c>
      <c r="J113" s="9">
        <f>EXP(($C$15*(I113-$C$13))/($C$16*I113*$C$13))</f>
        <v>8.9467722146969755E-2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2.8921365400584413</v>
      </c>
      <c r="P113" s="9">
        <f>O113*J113</f>
        <v>0.25875286837704708</v>
      </c>
      <c r="Q113" s="12">
        <f>P113*$B$107</f>
        <v>7.7625860513114125E-2</v>
      </c>
      <c r="R113" s="9">
        <f>L113*$B$107</f>
        <v>0.19436706250000002</v>
      </c>
      <c r="S113" s="13">
        <f>Q113/R113</f>
        <v>0.39937764925121566</v>
      </c>
      <c r="T113" s="2">
        <f>$B$106/100</f>
        <v>0.01</v>
      </c>
      <c r="U113" s="14">
        <f>S113*T113</f>
        <v>3.993776492512157E-3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9.4837764925121588E-3</v>
      </c>
      <c r="AU113" s="9">
        <f>$B$105/12</f>
        <v>64.789020833333339</v>
      </c>
      <c r="AV113" s="1">
        <f>$B$107</f>
        <v>0.3</v>
      </c>
      <c r="AW113" s="1">
        <f>$E$7/12</f>
        <v>101367.83333333333</v>
      </c>
      <c r="AX113" s="1">
        <f>AW113*10000*AV113*0.67*AU113*AT113</f>
        <v>125192683.31202136</v>
      </c>
    </row>
    <row r="114" spans="1:53" x14ac:dyDescent="0.15">
      <c r="C114" s="7">
        <v>9</v>
      </c>
      <c r="D114" s="7">
        <f>D98</f>
        <v>5.5118327336561599</v>
      </c>
      <c r="E114" s="10">
        <f>D113</f>
        <v>13.1384514660908</v>
      </c>
      <c r="F114" s="7" t="s">
        <v>83</v>
      </c>
      <c r="G114" s="1">
        <v>10</v>
      </c>
      <c r="H114" s="9">
        <f>E115</f>
        <v>5.5118327336561599</v>
      </c>
      <c r="I114" s="9">
        <f>H114+273.15</f>
        <v>278.66183273365613</v>
      </c>
      <c r="J114" s="9">
        <f>EXP(($C$15*(I114-$C$13))/($C$16*I114*$C$13))</f>
        <v>3.5270829106030702E-2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3.2812738800147279</v>
      </c>
      <c r="P114" s="9">
        <f>O114*J114</f>
        <v>0.11573325027208176</v>
      </c>
      <c r="Q114" s="12">
        <f>P114*$B$107</f>
        <v>3.4719975081624527E-2</v>
      </c>
      <c r="R114" s="9">
        <f>L114*$B$107</f>
        <v>0.19436706250000002</v>
      </c>
      <c r="S114" s="13">
        <f>Q114/R114</f>
        <v>0.17863096059099273</v>
      </c>
      <c r="T114" s="2">
        <f>$B$106/100</f>
        <v>0.01</v>
      </c>
      <c r="U114" s="14">
        <f>S114*T114</f>
        <v>1.7863096059099273E-3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7.2763096059099272E-3</v>
      </c>
      <c r="AU114" s="9">
        <f>$B$105/12</f>
        <v>64.789020833333339</v>
      </c>
      <c r="AV114" s="1">
        <f>$B$107</f>
        <v>0.3</v>
      </c>
      <c r="AW114" s="1">
        <f>$E$7/12</f>
        <v>101367.83333333333</v>
      </c>
      <c r="AX114" s="1">
        <f>AW114*10000*AV114*0.67*AU114*AT114</f>
        <v>96052529.800984502</v>
      </c>
    </row>
    <row r="115" spans="1:53" x14ac:dyDescent="0.15">
      <c r="C115" s="7">
        <v>10</v>
      </c>
      <c r="D115" s="7">
        <f>D99</f>
        <v>-4.0313930825044499</v>
      </c>
      <c r="E115" s="10">
        <f>D114</f>
        <v>5.5118327336561599</v>
      </c>
      <c r="F115" s="7" t="s">
        <v>83</v>
      </c>
      <c r="G115" s="1">
        <v>11</v>
      </c>
      <c r="H115" s="9">
        <f>E116</f>
        <v>-4.0313930825044499</v>
      </c>
      <c r="I115" s="9">
        <f>H115+273.15</f>
        <v>269.11860691749553</v>
      </c>
      <c r="J115" s="9">
        <f>EXP(($C$15*(I115-$C$13))/($C$16*I115*$C$13))</f>
        <v>1.0216495631741066E-2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3.0072635982555136</v>
      </c>
      <c r="O115" s="9">
        <f>L115+O114-P114-N115</f>
        <v>0.80616723982046601</v>
      </c>
      <c r="P115" s="9">
        <f>O115*J115</f>
        <v>8.2362040840785432E-3</v>
      </c>
      <c r="Q115" s="12">
        <f>P115*$B$107</f>
        <v>2.4708612252235629E-3</v>
      </c>
      <c r="R115" s="9">
        <f>L115*$B$107</f>
        <v>0.19436706250000002</v>
      </c>
      <c r="S115" s="13">
        <f>Q115/R115</f>
        <v>1.2712345360590932E-2</v>
      </c>
      <c r="T115" s="2">
        <f>$B$106/100</f>
        <v>0.01</v>
      </c>
      <c r="U115" s="14">
        <f>S115*T115</f>
        <v>1.2712345360590933E-4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5.6171234536059097E-3</v>
      </c>
      <c r="AU115" s="9">
        <f>$B$105/12</f>
        <v>64.789020833333339</v>
      </c>
      <c r="AV115" s="1">
        <f>$B$107</f>
        <v>0.3</v>
      </c>
      <c r="AW115" s="1">
        <f>$E$7/12</f>
        <v>101367.83333333333</v>
      </c>
      <c r="AX115" s="1">
        <f>AW115*10000*AV115*0.67*AU115*AT115</f>
        <v>74150077.050744116</v>
      </c>
    </row>
    <row r="116" spans="1:53" x14ac:dyDescent="0.15">
      <c r="C116" s="7">
        <v>11</v>
      </c>
      <c r="D116" s="7">
        <f>D100</f>
        <v>-14.4136828022499</v>
      </c>
      <c r="E116" s="10">
        <f>D115</f>
        <v>-4.0313930825044499</v>
      </c>
      <c r="F116" s="7" t="s">
        <v>85</v>
      </c>
      <c r="G116" s="1">
        <v>12</v>
      </c>
      <c r="H116" s="9">
        <f>E117</f>
        <v>-14.4136828022499</v>
      </c>
      <c r="I116" s="9">
        <f>H116+273.15</f>
        <v>258.73631719775005</v>
      </c>
      <c r="J116" s="9">
        <f>EXP(($C$15*(I116-$C$13))/($C$16*I116*$C$13))</f>
        <v>2.3921685470293945E-3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1.4458212440697211</v>
      </c>
      <c r="P116" s="9">
        <f>O116*J116</f>
        <v>3.4586481046904962E-3</v>
      </c>
      <c r="Q116" s="12">
        <f>P116*$B$107</f>
        <v>1.0375944314071489E-3</v>
      </c>
      <c r="R116" s="9">
        <f>L116*$B$107</f>
        <v>0.19436706250000002</v>
      </c>
      <c r="S116" s="13">
        <f>Q116/R116</f>
        <v>5.3383243954059799E-3</v>
      </c>
      <c r="T116" s="2">
        <f>$B$106/100</f>
        <v>0.01</v>
      </c>
      <c r="U116" s="14">
        <f>S116*T116</f>
        <v>5.33832439540598E-5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5.5433832439540599E-3</v>
      </c>
      <c r="AU116" s="9">
        <f>$B$105/12</f>
        <v>64.789020833333339</v>
      </c>
      <c r="AV116" s="1">
        <f>$B$107</f>
        <v>0.3</v>
      </c>
      <c r="AW116" s="1">
        <f>$E$7/12</f>
        <v>101367.83333333333</v>
      </c>
      <c r="AX116" s="1">
        <f>AW116*10000*AV116*0.67*AU116*AT116</f>
        <v>73176653.149242967</v>
      </c>
      <c r="AY116" s="1">
        <f>SUM(AX105:AX116)</f>
        <v>1107839118.5890777</v>
      </c>
    </row>
    <row r="117" spans="1:53" x14ac:dyDescent="0.15">
      <c r="C117" s="7">
        <v>12</v>
      </c>
      <c r="D117" s="7">
        <f>D101</f>
        <v>-19.216785114327301</v>
      </c>
      <c r="E117" s="10">
        <f>D116</f>
        <v>-14.4136828022499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-22.8895094485374</v>
      </c>
      <c r="E121" s="7"/>
      <c r="F121" s="7"/>
      <c r="G121" s="1">
        <v>1</v>
      </c>
      <c r="H121" s="9">
        <f>E122</f>
        <v>-22.8895094485374</v>
      </c>
      <c r="I121" s="9">
        <f>H121+273.15</f>
        <v>250.26049055146257</v>
      </c>
      <c r="J121" s="9">
        <f>EXP(($C$15*(I121-$C$13))/($C$16*I121*$C$13))</f>
        <v>6.6876397693222951E-4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1.9039710423260576E-4</v>
      </c>
      <c r="Q121" s="12">
        <f>P121*$B$123</f>
        <v>6.2831044396759905E-5</v>
      </c>
      <c r="R121" s="9">
        <f>L121*$B$123</f>
        <v>9.3951000000000007E-2</v>
      </c>
      <c r="S121" s="13">
        <f>Q121/R121</f>
        <v>6.6876397693222962E-4</v>
      </c>
      <c r="T121" s="2">
        <f>$B$122/100</f>
        <v>0.01</v>
      </c>
      <c r="U121" s="14">
        <f>S121*T121</f>
        <v>6.6876397693222959E-6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5.4966876397693227E-3</v>
      </c>
      <c r="AU121" s="9">
        <f>$B$121/12</f>
        <v>28.47</v>
      </c>
      <c r="AV121" s="1">
        <f>$B$123</f>
        <v>0.33</v>
      </c>
      <c r="AW121" s="1">
        <f>$E$8/12</f>
        <v>761.33333333333337</v>
      </c>
      <c r="AX121" s="1">
        <f>AW121*10000*AV121*0.67*AU121*AT121</f>
        <v>263422.04236113169</v>
      </c>
      <c r="AZ121" s="1">
        <f>$E$9/12</f>
        <v>12.833333333333334</v>
      </c>
      <c r="BA121" s="1">
        <f>AZ121*10000*AV121*0.67*AU121*AT121</f>
        <v>4440.3452849840487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-22.799912228668401</v>
      </c>
      <c r="E122" s="10">
        <f>D121</f>
        <v>-22.8895094485374</v>
      </c>
      <c r="F122" s="7" t="s">
        <v>83</v>
      </c>
      <c r="G122" s="1">
        <v>2</v>
      </c>
      <c r="H122" s="9">
        <f>E123</f>
        <v>-22.799912228668401</v>
      </c>
      <c r="I122" s="9">
        <f>H122+273.15</f>
        <v>250.35008777133157</v>
      </c>
      <c r="J122" s="9">
        <f>EXP(($C$15*(I122-$C$13))/($C$16*I122*$C$13))</f>
        <v>6.7814111349618516E-4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0.56920960289576739</v>
      </c>
      <c r="P122" s="9">
        <f>O122*J122</f>
        <v>3.8600443392045709E-4</v>
      </c>
      <c r="Q122" s="12">
        <f>P122*$B$123</f>
        <v>1.2738146319375086E-4</v>
      </c>
      <c r="R122" s="9">
        <f>L122*$B$123</f>
        <v>9.3951000000000007E-2</v>
      </c>
      <c r="S122" s="13">
        <f>Q122/R122</f>
        <v>1.3558287106443874E-3</v>
      </c>
      <c r="T122" s="2">
        <f>$B$122/100</f>
        <v>0.01</v>
      </c>
      <c r="U122" s="14">
        <f>S122*T122</f>
        <v>1.3558287106443874E-5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5.5035582871064441E-3</v>
      </c>
      <c r="AU122" s="9">
        <f>$B$121/12</f>
        <v>28.47</v>
      </c>
      <c r="AV122" s="1">
        <f>$B$123</f>
        <v>0.33</v>
      </c>
      <c r="AW122" s="1">
        <f>$E$8/12</f>
        <v>761.33333333333337</v>
      </c>
      <c r="AX122" s="1">
        <f>AW122*10000*AV122*0.67*AU122*AT122</f>
        <v>263751.30974405387</v>
      </c>
      <c r="AZ122" s="1">
        <f>$E$9/12</f>
        <v>12.833333333333334</v>
      </c>
      <c r="BA122" s="1">
        <f>AZ122*10000*AV122*0.67*AU122*AT122</f>
        <v>4445.8955451602769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-19.907676550729601</v>
      </c>
      <c r="E123" s="10">
        <f>D122</f>
        <v>-22.799912228668401</v>
      </c>
      <c r="F123" s="7" t="s">
        <v>83</v>
      </c>
      <c r="G123" s="1">
        <v>3</v>
      </c>
      <c r="H123" s="9">
        <f>E124</f>
        <v>-19.907676550729601</v>
      </c>
      <c r="I123" s="9">
        <f>H123+273.15</f>
        <v>253.24232344927037</v>
      </c>
      <c r="J123" s="9">
        <f>EXP(($C$15*(I123-$C$13))/($C$16*I123*$C$13))</f>
        <v>1.0573720922787383E-3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0.85352359846184689</v>
      </c>
      <c r="P123" s="9">
        <f>O123*J123</f>
        <v>9.024920331148807E-4</v>
      </c>
      <c r="Q123" s="12">
        <f>P123*$B$123</f>
        <v>2.9782237092791067E-4</v>
      </c>
      <c r="R123" s="9">
        <f>L123*$B$123</f>
        <v>9.3951000000000007E-2</v>
      </c>
      <c r="S123" s="13">
        <f>Q123/R123</f>
        <v>3.1699755290301398E-3</v>
      </c>
      <c r="T123" s="2">
        <f>$B$122/100</f>
        <v>0.01</v>
      </c>
      <c r="U123" s="14">
        <f>S123*T123</f>
        <v>3.1699755290301401E-5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5.5216997552903014E-3</v>
      </c>
      <c r="AU123" s="9">
        <f>$B$121/12</f>
        <v>28.47</v>
      </c>
      <c r="AV123" s="1">
        <f>$B$123</f>
        <v>0.33</v>
      </c>
      <c r="AW123" s="1">
        <f>$E$8/12</f>
        <v>761.33333333333337</v>
      </c>
      <c r="AX123" s="1">
        <f>AW123*10000*AV123*0.67*AU123*AT123</f>
        <v>264620.71745167859</v>
      </c>
      <c r="AZ123" s="1">
        <f>$E$9/12</f>
        <v>12.833333333333334</v>
      </c>
      <c r="BA123" s="1">
        <f>AZ123*10000*AV123*0.67*AU123*AT123</f>
        <v>4460.5506225436193</v>
      </c>
    </row>
    <row r="124" spans="1:53" x14ac:dyDescent="0.15">
      <c r="C124" s="7">
        <v>3</v>
      </c>
      <c r="D124" s="7">
        <f>D108</f>
        <v>-8.4487601493232507</v>
      </c>
      <c r="E124" s="10">
        <f>D123</f>
        <v>-19.907676550729601</v>
      </c>
      <c r="F124" s="7" t="s">
        <v>83</v>
      </c>
      <c r="G124" s="1">
        <v>4</v>
      </c>
      <c r="H124" s="9">
        <f>E125</f>
        <v>-8.4487601493232507</v>
      </c>
      <c r="I124" s="9">
        <f>H124+273.15</f>
        <v>264.7012398506767</v>
      </c>
      <c r="J124" s="9">
        <f>EXP(($C$15*(I124-$C$13))/($C$16*I124*$C$13))</f>
        <v>5.5857710502970762E-3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1.1373211064287321</v>
      </c>
      <c r="P124" s="9">
        <f>O124*J124</f>
        <v>6.3528153111814516E-3</v>
      </c>
      <c r="Q124" s="12">
        <f>P124*$B$123</f>
        <v>2.0964290526898793E-3</v>
      </c>
      <c r="R124" s="9">
        <f>L124*$B$123</f>
        <v>9.3951000000000007E-2</v>
      </c>
      <c r="S124" s="13">
        <f>Q124/R124</f>
        <v>2.231406853242519E-2</v>
      </c>
      <c r="T124" s="2">
        <f>$B$122/100</f>
        <v>0.01</v>
      </c>
      <c r="U124" s="14">
        <f>S124*T124</f>
        <v>2.2314068532425192E-4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5.7131406853242516E-3</v>
      </c>
      <c r="AU124" s="9">
        <f>$B$121/12</f>
        <v>28.47</v>
      </c>
      <c r="AV124" s="1">
        <f>$B$123</f>
        <v>0.33</v>
      </c>
      <c r="AW124" s="1">
        <f>$E$8/12</f>
        <v>761.33333333333337</v>
      </c>
      <c r="AX124" s="1">
        <f>AW124*10000*AV124*0.67*AU124*AT124</f>
        <v>273795.29022823431</v>
      </c>
      <c r="AZ124" s="1">
        <f>$E$9/12</f>
        <v>12.833333333333334</v>
      </c>
      <c r="BA124" s="1">
        <f>AZ124*10000*AV124*0.67*AU124*AT124</f>
        <v>4615.2008203971182</v>
      </c>
    </row>
    <row r="125" spans="1:53" x14ac:dyDescent="0.15">
      <c r="C125" s="7">
        <v>4</v>
      </c>
      <c r="D125" s="7">
        <f>D109</f>
        <v>-3.9164650362493001</v>
      </c>
      <c r="E125" s="10">
        <f>D124</f>
        <v>-8.4487601493232507</v>
      </c>
      <c r="F125" s="7" t="s">
        <v>83</v>
      </c>
      <c r="G125" s="1">
        <v>5</v>
      </c>
      <c r="H125" s="9">
        <f>E126</f>
        <v>-3.9164650362493001</v>
      </c>
      <c r="I125" s="9">
        <f>H125+273.15</f>
        <v>269.23353496375069</v>
      </c>
      <c r="J125" s="9">
        <f>EXP(($C$15*(I125-$C$13))/($C$16*I125*$C$13))</f>
        <v>1.0375507255093081E-2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1.074419876561673</v>
      </c>
      <c r="O125" s="9">
        <f>L125+O124-P124-N125</f>
        <v>0.34124841455587762</v>
      </c>
      <c r="P125" s="9">
        <f>O125*J125</f>
        <v>3.5406254010135196E-3</v>
      </c>
      <c r="Q125" s="12">
        <f>P125*$B$123</f>
        <v>1.1684063823344615E-3</v>
      </c>
      <c r="R125" s="9">
        <f>L125*$B$123</f>
        <v>9.3951000000000007E-2</v>
      </c>
      <c r="S125" s="13">
        <f>Q125/R125</f>
        <v>1.2436337903103336E-2</v>
      </c>
      <c r="T125" s="2">
        <f>$B$122/100</f>
        <v>0.01</v>
      </c>
      <c r="U125" s="14">
        <f>S125*T125</f>
        <v>1.2436337903103337E-4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5.6143633790310338E-3</v>
      </c>
      <c r="AU125" s="9">
        <f>$B$121/12</f>
        <v>28.47</v>
      </c>
      <c r="AV125" s="1">
        <f>$B$123</f>
        <v>0.33</v>
      </c>
      <c r="AW125" s="1">
        <f>$E$8/12</f>
        <v>761.33333333333337</v>
      </c>
      <c r="AX125" s="1">
        <f>AW125*10000*AV125*0.67*AU125*AT125</f>
        <v>269061.50845492934</v>
      </c>
      <c r="AZ125" s="1">
        <f>$E$9/12</f>
        <v>12.833333333333334</v>
      </c>
      <c r="BA125" s="1">
        <f>AZ125*10000*AV125*0.67*AU125*AT125</f>
        <v>4535.4063377910588</v>
      </c>
    </row>
    <row r="126" spans="1:53" x14ac:dyDescent="0.15">
      <c r="C126" s="7">
        <v>5</v>
      </c>
      <c r="D126" s="7">
        <f>D110</f>
        <v>2.5961052948826699</v>
      </c>
      <c r="E126" s="10">
        <f>D125</f>
        <v>-3.9164650362493001</v>
      </c>
      <c r="F126" s="7" t="s">
        <v>85</v>
      </c>
      <c r="G126" s="1">
        <v>6</v>
      </c>
      <c r="H126" s="9">
        <f>E127</f>
        <v>2.5961052948826699</v>
      </c>
      <c r="I126" s="9">
        <f>H126+273.15</f>
        <v>275.74610529488263</v>
      </c>
      <c r="J126" s="9">
        <f>EXP(($C$15*(I126-$C$13))/($C$16*I126*$C$13))</f>
        <v>2.4375758076043121E-2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0.62240778915486406</v>
      </c>
      <c r="P126" s="9">
        <f>O126*J126</f>
        <v>1.5171661693083821E-2</v>
      </c>
      <c r="Q126" s="12">
        <f>P126*$B$123</f>
        <v>5.0066483587176613E-3</v>
      </c>
      <c r="R126" s="9">
        <f>L126*$B$123</f>
        <v>9.3951000000000007E-2</v>
      </c>
      <c r="S126" s="13">
        <f>Q126/R126</f>
        <v>5.3289995409497089E-2</v>
      </c>
      <c r="T126" s="2">
        <f>$B$122/100</f>
        <v>0.01</v>
      </c>
      <c r="U126" s="14">
        <f>S126*T126</f>
        <v>5.3289995409497087E-4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6.0228999540949705E-3</v>
      </c>
      <c r="AU126" s="9">
        <f>$B$121/12</f>
        <v>28.47</v>
      </c>
      <c r="AV126" s="1">
        <f>$B$123</f>
        <v>0.33</v>
      </c>
      <c r="AW126" s="1">
        <f>$E$8/12</f>
        <v>761.33333333333337</v>
      </c>
      <c r="AX126" s="1">
        <f>AW126*10000*AV126*0.67*AU126*AT126</f>
        <v>288640.12489366159</v>
      </c>
      <c r="AZ126" s="1">
        <f>$E$9/12</f>
        <v>12.833333333333334</v>
      </c>
      <c r="BA126" s="1">
        <f>AZ126*10000*AV126*0.67*AU126*AT126</f>
        <v>4865.4311770604072</v>
      </c>
    </row>
    <row r="127" spans="1:53" x14ac:dyDescent="0.15">
      <c r="C127" s="7">
        <v>6</v>
      </c>
      <c r="D127" s="7">
        <f>D111</f>
        <v>12.101695822262</v>
      </c>
      <c r="E127" s="10">
        <f>D126</f>
        <v>2.5961052948826699</v>
      </c>
      <c r="F127" s="7" t="s">
        <v>83</v>
      </c>
      <c r="G127" s="1">
        <v>7</v>
      </c>
      <c r="H127" s="9">
        <f>E128</f>
        <v>12.101695822262</v>
      </c>
      <c r="I127" s="9">
        <f>H127+273.15</f>
        <v>285.25169582226198</v>
      </c>
      <c r="J127" s="9">
        <f>EXP(($C$15*(I127-$C$13))/($C$16*I127*$C$13))</f>
        <v>7.9064665101031273E-2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0.89193612746178019</v>
      </c>
      <c r="P127" s="9">
        <f>O127*J127</f>
        <v>7.0520631209276388E-2</v>
      </c>
      <c r="Q127" s="12">
        <f>P127*$B$123</f>
        <v>2.3271808299061208E-2</v>
      </c>
      <c r="R127" s="9">
        <f>L127*$B$123</f>
        <v>9.3951000000000007E-2</v>
      </c>
      <c r="S127" s="13">
        <f>Q127/R127</f>
        <v>0.24770154973402311</v>
      </c>
      <c r="T127" s="2">
        <f>$B$122/100</f>
        <v>0.01</v>
      </c>
      <c r="U127" s="14">
        <f>S127*T127</f>
        <v>2.477015497340231E-3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7.9670154973402324E-3</v>
      </c>
      <c r="AU127" s="9">
        <f>$B$121/12</f>
        <v>28.47</v>
      </c>
      <c r="AV127" s="1">
        <f>$B$123</f>
        <v>0.33</v>
      </c>
      <c r="AW127" s="1">
        <f>$E$8/12</f>
        <v>761.33333333333337</v>
      </c>
      <c r="AX127" s="1">
        <f>AW127*10000*AV127*0.67*AU127*AT127</f>
        <v>381809.48807202477</v>
      </c>
      <c r="AZ127" s="1">
        <f>$E$9/12</f>
        <v>12.833333333333334</v>
      </c>
      <c r="BA127" s="1">
        <f>AZ127*10000*AV127*0.67*AU127*AT127</f>
        <v>6435.9305125976143</v>
      </c>
    </row>
    <row r="128" spans="1:53" x14ac:dyDescent="0.15">
      <c r="C128" s="7">
        <v>7</v>
      </c>
      <c r="D128" s="7">
        <f>D112</f>
        <v>14.765646492473801</v>
      </c>
      <c r="E128" s="10">
        <f>D127</f>
        <v>12.101695822262</v>
      </c>
      <c r="F128" s="7" t="s">
        <v>83</v>
      </c>
      <c r="G128" s="1">
        <v>8</v>
      </c>
      <c r="H128" s="9">
        <f>E129</f>
        <v>14.765646492473801</v>
      </c>
      <c r="I128" s="9">
        <f>H128+273.15</f>
        <v>287.9156464924738</v>
      </c>
      <c r="J128" s="9">
        <f>EXP(($C$15*(I128-$C$13))/($C$16*I128*$C$13))</f>
        <v>0.10842866284404362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1.1061154962525039</v>
      </c>
      <c r="P128" s="9">
        <f>O128*J128</f>
        <v>0.11993462420973475</v>
      </c>
      <c r="Q128" s="12">
        <f>P128*$B$123</f>
        <v>3.9578425989212469E-2</v>
      </c>
      <c r="R128" s="9">
        <f>L128*$B$123</f>
        <v>9.3951000000000007E-2</v>
      </c>
      <c r="S128" s="13">
        <f>Q128/R128</f>
        <v>0.4212666814532306</v>
      </c>
      <c r="T128" s="2">
        <f>$B$122/100</f>
        <v>0.01</v>
      </c>
      <c r="U128" s="14">
        <f>S128*T128</f>
        <v>4.2126668145323056E-3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1.4162666814532307E-2</v>
      </c>
      <c r="AU128" s="9">
        <f>$B$121/12</f>
        <v>28.47</v>
      </c>
      <c r="AV128" s="1">
        <f>$B$123</f>
        <v>0.33</v>
      </c>
      <c r="AW128" s="1">
        <f>$E$8/12</f>
        <v>761.33333333333337</v>
      </c>
      <c r="AX128" s="1">
        <f>AW128*10000*AV128*0.67*AU128*AT128</f>
        <v>678728.51107124041</v>
      </c>
      <c r="AZ128" s="1">
        <f>$E$9/12</f>
        <v>12.833333333333334</v>
      </c>
      <c r="BA128" s="1">
        <f>AZ128*10000*AV128*0.67*AU128*AT128</f>
        <v>11440.914043889121</v>
      </c>
    </row>
    <row r="129" spans="1:54" x14ac:dyDescent="0.15">
      <c r="C129" s="7">
        <v>8</v>
      </c>
      <c r="D129" s="7">
        <f>D113</f>
        <v>13.1384514660908</v>
      </c>
      <c r="E129" s="10">
        <f>D128</f>
        <v>14.765646492473801</v>
      </c>
      <c r="F129" s="7" t="s">
        <v>83</v>
      </c>
      <c r="G129" s="1">
        <v>9</v>
      </c>
      <c r="H129" s="9">
        <f>E130</f>
        <v>13.1384514660908</v>
      </c>
      <c r="I129" s="9">
        <f>H129+273.15</f>
        <v>286.28845146609081</v>
      </c>
      <c r="J129" s="9">
        <f>EXP(($C$15*(I129-$C$13))/($C$16*I129*$C$13))</f>
        <v>8.9467722146969755E-2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1.2708808720427691</v>
      </c>
      <c r="P129" s="9">
        <f>O129*J129</f>
        <v>0.11370281674182109</v>
      </c>
      <c r="Q129" s="12">
        <f>P129*$B$123</f>
        <v>3.7521929524800962E-2</v>
      </c>
      <c r="R129" s="9">
        <f>L129*$B$123</f>
        <v>9.3951000000000007E-2</v>
      </c>
      <c r="S129" s="13">
        <f>Q129/R129</f>
        <v>0.39937764925121561</v>
      </c>
      <c r="T129" s="2">
        <f>$B$122/100</f>
        <v>0.01</v>
      </c>
      <c r="U129" s="14">
        <f>S129*T129</f>
        <v>3.9937764925121562E-3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9.4837764925121554E-3</v>
      </c>
      <c r="AU129" s="9">
        <f>$B$121/12</f>
        <v>28.47</v>
      </c>
      <c r="AV129" s="1">
        <f>$B$123</f>
        <v>0.33</v>
      </c>
      <c r="AW129" s="1">
        <f>$E$8/12</f>
        <v>761.33333333333337</v>
      </c>
      <c r="AX129" s="1">
        <f>AW129*10000*AV129*0.67*AU129*AT129</f>
        <v>454498.40643644147</v>
      </c>
      <c r="AZ129" s="1">
        <f>$E$9/12</f>
        <v>12.833333333333334</v>
      </c>
      <c r="BA129" s="1">
        <f>AZ129*10000*AV129*0.67*AU129*AT129</f>
        <v>7661.203435990803</v>
      </c>
    </row>
    <row r="130" spans="1:54" x14ac:dyDescent="0.15">
      <c r="C130" s="7">
        <v>9</v>
      </c>
      <c r="D130" s="7">
        <f>D114</f>
        <v>5.5118327336561599</v>
      </c>
      <c r="E130" s="10">
        <f>D129</f>
        <v>13.1384514660908</v>
      </c>
      <c r="F130" s="7" t="s">
        <v>83</v>
      </c>
      <c r="G130" s="1">
        <v>10</v>
      </c>
      <c r="H130" s="9">
        <f>E131</f>
        <v>5.5118327336561599</v>
      </c>
      <c r="I130" s="9">
        <f>H130+273.15</f>
        <v>278.66183273365613</v>
      </c>
      <c r="J130" s="9">
        <f>EXP(($C$15*(I130-$C$13))/($C$16*I130*$C$13))</f>
        <v>3.5270829106030702E-2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1.441878055300948</v>
      </c>
      <c r="P130" s="9">
        <f>O130*J130</f>
        <v>5.085623448025562E-2</v>
      </c>
      <c r="Q130" s="12">
        <f>P130*$B$123</f>
        <v>1.6782557378484355E-2</v>
      </c>
      <c r="R130" s="9">
        <f>L130*$B$123</f>
        <v>9.3951000000000007E-2</v>
      </c>
      <c r="S130" s="13">
        <f>Q130/R130</f>
        <v>0.17863096059099268</v>
      </c>
      <c r="T130" s="2">
        <f>$B$122/100</f>
        <v>0.01</v>
      </c>
      <c r="U130" s="14">
        <f>S130*T130</f>
        <v>1.7863096059099269E-3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7.2763096059099272E-3</v>
      </c>
      <c r="AU130" s="9">
        <f>$B$121/12</f>
        <v>28.47</v>
      </c>
      <c r="AV130" s="1">
        <f>$B$123</f>
        <v>0.33</v>
      </c>
      <c r="AW130" s="1">
        <f>$E$8/12</f>
        <v>761.33333333333337</v>
      </c>
      <c r="AX130" s="1">
        <f>AW130*10000*AV130*0.67*AU130*AT130</f>
        <v>348708.25174289022</v>
      </c>
      <c r="AZ130" s="1">
        <f>$E$9/12</f>
        <v>12.833333333333334</v>
      </c>
      <c r="BA130" s="1">
        <f>AZ130*10000*AV130*0.67*AU130*AT130</f>
        <v>5877.9630876100146</v>
      </c>
    </row>
    <row r="131" spans="1:54" x14ac:dyDescent="0.15">
      <c r="C131" s="7">
        <v>10</v>
      </c>
      <c r="D131" s="7">
        <f>D115</f>
        <v>-4.0313930825044499</v>
      </c>
      <c r="E131" s="10">
        <f>D130</f>
        <v>5.5118327336561599</v>
      </c>
      <c r="F131" s="7" t="s">
        <v>83</v>
      </c>
      <c r="G131" s="1">
        <v>11</v>
      </c>
      <c r="H131" s="9">
        <f>E132</f>
        <v>-4.0313930825044499</v>
      </c>
      <c r="I131" s="9">
        <f>H131+273.15</f>
        <v>269.11860691749553</v>
      </c>
      <c r="J131" s="9">
        <f>EXP(($C$15*(I131-$C$13))/($C$16*I131*$C$13))</f>
        <v>1.0216495631741066E-2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1.3214707297796577</v>
      </c>
      <c r="O131" s="9">
        <f>L131+O130-P130-N131</f>
        <v>0.35425109104103458</v>
      </c>
      <c r="P131" s="9">
        <f>O131*J131</f>
        <v>3.6192047241602365E-3</v>
      </c>
      <c r="Q131" s="12">
        <f>P131*$B$123</f>
        <v>1.1943375589728781E-3</v>
      </c>
      <c r="R131" s="9">
        <f>L131*$B$123</f>
        <v>9.3951000000000007E-2</v>
      </c>
      <c r="S131" s="13">
        <f>Q131/R131</f>
        <v>1.2712345360590925E-2</v>
      </c>
      <c r="T131" s="2">
        <f>$B$122/100</f>
        <v>0.01</v>
      </c>
      <c r="U131" s="14">
        <f>S131*T131</f>
        <v>1.2712345360590925E-4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5.6171234536059097E-3</v>
      </c>
      <c r="AU131" s="9">
        <f>$B$121/12</f>
        <v>28.47</v>
      </c>
      <c r="AV131" s="1">
        <f>$B$123</f>
        <v>0.33</v>
      </c>
      <c r="AW131" s="1">
        <f>$E$8/12</f>
        <v>761.33333333333337</v>
      </c>
      <c r="AX131" s="1">
        <f>AW131*10000*AV131*0.67*AU131*AT131</f>
        <v>269193.78165821679</v>
      </c>
      <c r="AZ131" s="1">
        <f>$E$9/12</f>
        <v>12.833333333333334</v>
      </c>
      <c r="BA131" s="1">
        <f>AZ131*10000*AV131*0.67*AU131*AT131</f>
        <v>4537.6359867956853</v>
      </c>
    </row>
    <row r="132" spans="1:54" x14ac:dyDescent="0.15">
      <c r="C132" s="7">
        <v>11</v>
      </c>
      <c r="D132" s="7">
        <f>D116</f>
        <v>-14.4136828022499</v>
      </c>
      <c r="E132" s="10">
        <f>D131</f>
        <v>-4.0313930825044499</v>
      </c>
      <c r="F132" s="7" t="s">
        <v>85</v>
      </c>
      <c r="G132" s="1">
        <v>12</v>
      </c>
      <c r="H132" s="9">
        <f>E133</f>
        <v>-14.4136828022499</v>
      </c>
      <c r="I132" s="9">
        <f>H132+273.15</f>
        <v>258.73631719775005</v>
      </c>
      <c r="J132" s="9">
        <f>EXP(($C$15*(I132-$C$13))/($C$16*I132*$C$13))</f>
        <v>2.3921685470293945E-3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0.63533188631687432</v>
      </c>
      <c r="P132" s="9">
        <f>O132*J132</f>
        <v>1.5198209553720816E-3</v>
      </c>
      <c r="Q132" s="12">
        <f>P132*$B$123</f>
        <v>5.01540915272787E-4</v>
      </c>
      <c r="R132" s="9">
        <f>L132*$B$123</f>
        <v>9.3951000000000007E-2</v>
      </c>
      <c r="S132" s="13">
        <f>Q132/R132</f>
        <v>5.3383243954059773E-3</v>
      </c>
      <c r="T132" s="2">
        <f>$B$122/100</f>
        <v>0.01</v>
      </c>
      <c r="U132" s="14">
        <f>S132*T132</f>
        <v>5.3383243954059773E-5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5.5433832439540599E-3</v>
      </c>
      <c r="AU132" s="9">
        <f>$B$121/12</f>
        <v>28.47</v>
      </c>
      <c r="AV132" s="1">
        <f>$B$123</f>
        <v>0.33</v>
      </c>
      <c r="AW132" s="1">
        <f>$E$8/12</f>
        <v>761.33333333333337</v>
      </c>
      <c r="AX132" s="1">
        <f>AW132*10000*AV132*0.67*AU132*AT132</f>
        <v>265659.87216514553</v>
      </c>
      <c r="AY132" s="1">
        <f>SUM(AX121:AX132)</f>
        <v>4021889.3042796487</v>
      </c>
      <c r="AZ132" s="1">
        <f>$E$9/12</f>
        <v>12.833333333333334</v>
      </c>
      <c r="BA132" s="1">
        <f>AZ132*10000*AV132*0.67*AU132*AT132</f>
        <v>4478.0670220482061</v>
      </c>
      <c r="BB132" s="1">
        <f>SUM(BA121:BA132)</f>
        <v>67794.54387686796</v>
      </c>
    </row>
    <row r="133" spans="1:54" x14ac:dyDescent="0.15">
      <c r="C133" s="7">
        <v>12</v>
      </c>
      <c r="D133" s="7">
        <f>D117</f>
        <v>-19.216785114327301</v>
      </c>
      <c r="E133" s="10">
        <f>D132</f>
        <v>-14.4136828022499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-22.8895094485374</v>
      </c>
      <c r="E136" s="7"/>
      <c r="F136" s="7"/>
      <c r="G136" s="1">
        <v>1</v>
      </c>
      <c r="H136" s="9">
        <f>E137</f>
        <v>-22.8895094485374</v>
      </c>
      <c r="I136" s="9">
        <f>H136+273.15</f>
        <v>250.26049055146257</v>
      </c>
      <c r="J136" s="9">
        <f>EXP(($C$15*(I136-$C$13))/($C$16*I136*$C$13))</f>
        <v>6.6876397693222951E-4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5.0762390343212361E-4</v>
      </c>
      <c r="Q136" s="12">
        <f>P136*$B$138</f>
        <v>1.3198221489235215E-4</v>
      </c>
      <c r="R136" s="9">
        <f>L136*$B$138</f>
        <v>0.19735245833333334</v>
      </c>
      <c r="S136" s="13">
        <f>Q136/R136</f>
        <v>6.6876397693222962E-4</v>
      </c>
      <c r="T136" s="2">
        <f>$B$137/100</f>
        <v>0.01</v>
      </c>
      <c r="U136" s="14">
        <f>S136*T136</f>
        <v>6.6876397693222959E-6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5.4966876397693227E-3</v>
      </c>
      <c r="AU136" s="9">
        <f>$B$136/12</f>
        <v>75.904791666666668</v>
      </c>
      <c r="AV136" s="1">
        <f>$B$138</f>
        <v>0.26</v>
      </c>
      <c r="AW136" s="1">
        <f>$E$10/12</f>
        <v>528.66666666666663</v>
      </c>
      <c r="AX136" s="1">
        <f>AW136*10000*AV136*0.67*AU136*AT136</f>
        <v>384238.01457568805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-22.799912228668401</v>
      </c>
      <c r="E137" s="10">
        <f>D136</f>
        <v>-22.8895094485374</v>
      </c>
      <c r="F137" s="7" t="s">
        <v>83</v>
      </c>
      <c r="G137" s="1">
        <v>2</v>
      </c>
      <c r="H137" s="9">
        <f>E138</f>
        <v>-22.799912228668401</v>
      </c>
      <c r="I137" s="9">
        <f>H137+273.15</f>
        <v>250.35008777133157</v>
      </c>
      <c r="J137" s="9">
        <f>EXP(($C$15*(I137-$C$13))/($C$16*I137*$C$13))</f>
        <v>6.7814111349618516E-4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1.5175882094299014</v>
      </c>
      <c r="P137" s="9">
        <f>O137*J137</f>
        <v>1.0291389581714751E-3</v>
      </c>
      <c r="Q137" s="12">
        <f>P137*$B$138</f>
        <v>2.6757612912458353E-4</v>
      </c>
      <c r="R137" s="9">
        <f>L137*$B$138</f>
        <v>0.19735245833333334</v>
      </c>
      <c r="S137" s="13">
        <f>Q137/R137</f>
        <v>1.3558287106443874E-3</v>
      </c>
      <c r="T137" s="2">
        <f>$B$137/100</f>
        <v>0.01</v>
      </c>
      <c r="U137" s="14">
        <f>S137*T137</f>
        <v>1.3558287106443874E-5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5.5035582871064441E-3</v>
      </c>
      <c r="AU137" s="9">
        <f>$B$136/12</f>
        <v>75.904791666666668</v>
      </c>
      <c r="AV137" s="1">
        <f>$B$138</f>
        <v>0.26</v>
      </c>
      <c r="AW137" s="1">
        <f>$E$10/12</f>
        <v>528.66666666666663</v>
      </c>
      <c r="AX137" s="1">
        <f>AW137*10000*AV137*0.67*AU137*AT137</f>
        <v>384718.29725949292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-19.907676550729601</v>
      </c>
      <c r="E138" s="10">
        <f>D137</f>
        <v>-22.799912228668401</v>
      </c>
      <c r="F138" s="7" t="s">
        <v>83</v>
      </c>
      <c r="G138" s="1">
        <v>3</v>
      </c>
      <c r="H138" s="9">
        <f>E139</f>
        <v>-19.907676550729601</v>
      </c>
      <c r="I138" s="9">
        <f>H138+273.15</f>
        <v>253.24232344927037</v>
      </c>
      <c r="J138" s="9">
        <f>EXP(($C$15*(I138-$C$13))/($C$16*I138*$C$13))</f>
        <v>1.0573720922787383E-3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2.2756069871383966</v>
      </c>
      <c r="P138" s="9">
        <f>O138*J138</f>
        <v>2.4061633211946423E-3</v>
      </c>
      <c r="Q138" s="12">
        <f>P138*$B$138</f>
        <v>6.2560246351060702E-4</v>
      </c>
      <c r="R138" s="9">
        <f>L138*$B$138</f>
        <v>0.19735245833333334</v>
      </c>
      <c r="S138" s="13">
        <f>Q138/R138</f>
        <v>3.1699755290301398E-3</v>
      </c>
      <c r="T138" s="2">
        <f>$B$137/100</f>
        <v>0.01</v>
      </c>
      <c r="U138" s="14">
        <f>S138*T138</f>
        <v>3.1699755290301401E-5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5.5216997552903014E-3</v>
      </c>
      <c r="AU138" s="9">
        <f>$B$136/12</f>
        <v>75.904791666666668</v>
      </c>
      <c r="AV138" s="1">
        <f>$B$138</f>
        <v>0.26</v>
      </c>
      <c r="AW138" s="1">
        <f>$E$10/12</f>
        <v>528.66666666666663</v>
      </c>
      <c r="AX138" s="1">
        <f>AW138*10000*AV138*0.67*AU138*AT138</f>
        <v>385986.45040431048</v>
      </c>
    </row>
    <row r="139" spans="1:54" x14ac:dyDescent="0.15">
      <c r="C139" s="7">
        <v>3</v>
      </c>
      <c r="D139" s="7">
        <f>D124</f>
        <v>-8.4487601493232507</v>
      </c>
      <c r="E139" s="10">
        <f>D138</f>
        <v>-19.907676550729601</v>
      </c>
      <c r="F139" s="7" t="s">
        <v>83</v>
      </c>
      <c r="G139" s="1">
        <v>4</v>
      </c>
      <c r="H139" s="9">
        <f>E140</f>
        <v>-8.4487601493232507</v>
      </c>
      <c r="I139" s="9">
        <f>H139+273.15</f>
        <v>264.7012398506767</v>
      </c>
      <c r="J139" s="9">
        <f>EXP(($C$15*(I139-$C$13))/($C$16*I139*$C$13))</f>
        <v>5.5857710502970762E-3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3.0322487404838689</v>
      </c>
      <c r="P139" s="9">
        <f>O139*J139</f>
        <v>1.6937447231894567E-2</v>
      </c>
      <c r="Q139" s="12">
        <f>P139*$B$138</f>
        <v>4.4037362802925879E-3</v>
      </c>
      <c r="R139" s="9">
        <f>L139*$B$138</f>
        <v>0.19735245833333334</v>
      </c>
      <c r="S139" s="13">
        <f>Q139/R139</f>
        <v>2.2314068532425194E-2</v>
      </c>
      <c r="T139" s="2">
        <f>$B$137/100</f>
        <v>0.01</v>
      </c>
      <c r="U139" s="14">
        <f>S139*T139</f>
        <v>2.2314068532425195E-4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5.7131406853242524E-3</v>
      </c>
      <c r="AU139" s="9">
        <f>$B$136/12</f>
        <v>75.904791666666668</v>
      </c>
      <c r="AV139" s="1">
        <f>$B$138</f>
        <v>0.26</v>
      </c>
      <c r="AW139" s="1">
        <f>$E$10/12</f>
        <v>528.66666666666663</v>
      </c>
      <c r="AX139" s="1">
        <f>AW139*10000*AV139*0.67*AU139*AT139</f>
        <v>399368.85225894005</v>
      </c>
    </row>
    <row r="140" spans="1:54" x14ac:dyDescent="0.15">
      <c r="C140" s="7">
        <v>4</v>
      </c>
      <c r="D140" s="7">
        <f>D125</f>
        <v>-3.9164650362493001</v>
      </c>
      <c r="E140" s="10">
        <f>D139</f>
        <v>-8.4487601493232507</v>
      </c>
      <c r="F140" s="7" t="s">
        <v>83</v>
      </c>
      <c r="G140" s="1">
        <v>5</v>
      </c>
      <c r="H140" s="9">
        <f>E141</f>
        <v>-3.9164650362493001</v>
      </c>
      <c r="I140" s="9">
        <f>H140+273.15</f>
        <v>269.23353496375069</v>
      </c>
      <c r="J140" s="9">
        <f>EXP(($C$15*(I140-$C$13))/($C$16*I140*$C$13))</f>
        <v>1.0375507255093081E-2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3.7743592099186412</v>
      </c>
      <c r="P140" s="9">
        <f>O140*J140</f>
        <v>3.9160891365838252E-2</v>
      </c>
      <c r="Q140" s="12">
        <f>P140*$B$138</f>
        <v>1.0181831755117946E-2</v>
      </c>
      <c r="R140" s="9">
        <f>L140*$B$138</f>
        <v>0.19735245833333334</v>
      </c>
      <c r="S140" s="13">
        <f>Q140/R140</f>
        <v>5.1592120215298118E-2</v>
      </c>
      <c r="T140" s="2">
        <f>$B$137/100</f>
        <v>0.01</v>
      </c>
      <c r="U140" s="14">
        <f>S140*T140</f>
        <v>5.1592120215298123E-4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6.005921202152981E-3</v>
      </c>
      <c r="AU140" s="9">
        <f>$B$136/12</f>
        <v>75.904791666666668</v>
      </c>
      <c r="AV140" s="1">
        <f>$B$138</f>
        <v>0.26</v>
      </c>
      <c r="AW140" s="1">
        <f>$E$10/12</f>
        <v>528.66666666666663</v>
      </c>
      <c r="AX140" s="1">
        <f>AW140*10000*AV140*0.67*AU140*AT140</f>
        <v>419835.25163713645</v>
      </c>
    </row>
    <row r="141" spans="1:54" x14ac:dyDescent="0.15">
      <c r="C141" s="7">
        <v>5</v>
      </c>
      <c r="D141" s="7">
        <f>D126</f>
        <v>2.5961052948826699</v>
      </c>
      <c r="E141" s="10">
        <f>D140</f>
        <v>-3.9164650362493001</v>
      </c>
      <c r="F141" s="7" t="s">
        <v>85</v>
      </c>
      <c r="G141" s="1">
        <v>6</v>
      </c>
      <c r="H141" s="9">
        <f>E142</f>
        <v>2.5961052948826699</v>
      </c>
      <c r="I141" s="9">
        <f>H141+273.15</f>
        <v>275.74610529488263</v>
      </c>
      <c r="J141" s="9">
        <f>EXP(($C$15*(I141-$C$13))/($C$16*I141*$C$13))</f>
        <v>2.4375758076043121E-2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4.4942462352194701</v>
      </c>
      <c r="P141" s="9">
        <f>O141*J141</f>
        <v>0.10955065896387739</v>
      </c>
      <c r="Q141" s="12">
        <f>P141*$B$138</f>
        <v>2.8483171330608122E-2</v>
      </c>
      <c r="R141" s="9">
        <f>L141*$B$138</f>
        <v>0.19735245833333334</v>
      </c>
      <c r="S141" s="13">
        <f>Q141/R141</f>
        <v>0.14432640754086437</v>
      </c>
      <c r="T141" s="2">
        <f>$B$137/100</f>
        <v>0.01</v>
      </c>
      <c r="U141" s="14">
        <f>S141*T141</f>
        <v>1.4432640754086438E-3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6.9332640754086435E-3</v>
      </c>
      <c r="AU141" s="9">
        <f>$B$136/12</f>
        <v>75.904791666666668</v>
      </c>
      <c r="AV141" s="1">
        <f>$B$138</f>
        <v>0.26</v>
      </c>
      <c r="AW141" s="1">
        <f>$E$10/12</f>
        <v>528.66666666666663</v>
      </c>
      <c r="AX141" s="1">
        <f>AW141*10000*AV141*0.67*AU141*AT141</f>
        <v>484659.81650282769</v>
      </c>
    </row>
    <row r="142" spans="1:54" x14ac:dyDescent="0.15">
      <c r="C142" s="7">
        <v>6</v>
      </c>
      <c r="D142" s="7">
        <f>D127</f>
        <v>12.101695822262</v>
      </c>
      <c r="E142" s="10">
        <f>D141</f>
        <v>2.5961052948826699</v>
      </c>
      <c r="F142" s="7" t="s">
        <v>83</v>
      </c>
      <c r="G142" s="1">
        <v>7</v>
      </c>
      <c r="H142" s="9">
        <f>E143</f>
        <v>12.101695822262</v>
      </c>
      <c r="I142" s="9">
        <f>H142+273.15</f>
        <v>285.25169582226198</v>
      </c>
      <c r="J142" s="9">
        <f>EXP(($C$15*(I142-$C$13))/($C$16*I142*$C$13))</f>
        <v>7.9064665101031273E-2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5.1437434929222592</v>
      </c>
      <c r="P142" s="9">
        <f>O142*J142</f>
        <v>0.40668835663350722</v>
      </c>
      <c r="Q142" s="12">
        <f>P142*$B$138</f>
        <v>0.10573897272471187</v>
      </c>
      <c r="R142" s="9">
        <f>L142*$B$138</f>
        <v>0.19735245833333334</v>
      </c>
      <c r="S142" s="13">
        <f>Q142/R142</f>
        <v>0.53578746177114267</v>
      </c>
      <c r="T142" s="2">
        <f>$B$137/100</f>
        <v>0.01</v>
      </c>
      <c r="U142" s="14">
        <f>S142*T142</f>
        <v>5.3578746177114266E-3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1.0847874617711428E-2</v>
      </c>
      <c r="AU142" s="9">
        <f>$B$136/12</f>
        <v>75.904791666666668</v>
      </c>
      <c r="AV142" s="1">
        <f>$B$138</f>
        <v>0.26</v>
      </c>
      <c r="AW142" s="1">
        <f>$E$10/12</f>
        <v>528.66666666666663</v>
      </c>
      <c r="AX142" s="1">
        <f>AW142*10000*AV142*0.67*AU142*AT142</f>
        <v>758305.0154275028</v>
      </c>
    </row>
    <row r="143" spans="1:54" x14ac:dyDescent="0.15">
      <c r="C143" s="7">
        <v>7</v>
      </c>
      <c r="D143" s="7">
        <f>D128</f>
        <v>14.765646492473801</v>
      </c>
      <c r="E143" s="10">
        <f>D142</f>
        <v>12.101695822262</v>
      </c>
      <c r="F143" s="7" t="s">
        <v>83</v>
      </c>
      <c r="G143" s="1">
        <v>8</v>
      </c>
      <c r="H143" s="9">
        <f>E144</f>
        <v>14.765646492473801</v>
      </c>
      <c r="I143" s="9">
        <f>H143+273.15</f>
        <v>287.9156464924738</v>
      </c>
      <c r="J143" s="9">
        <f>EXP(($C$15*(I143-$C$13))/($C$16*I143*$C$13))</f>
        <v>0.10842866284404362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5.4961030529554185</v>
      </c>
      <c r="P143" s="9">
        <f>O143*J143</f>
        <v>0.59593510488502188</v>
      </c>
      <c r="Q143" s="12">
        <f>P143*$B$138</f>
        <v>0.1549431272701057</v>
      </c>
      <c r="R143" s="9">
        <f>L143*$B$138</f>
        <v>0.19735245833333334</v>
      </c>
      <c r="S143" s="13">
        <f>Q143/R143</f>
        <v>0.7851086760135656</v>
      </c>
      <c r="T143" s="2">
        <f>$B$137/100</f>
        <v>0.01</v>
      </c>
      <c r="U143" s="14">
        <f>S143*T143</f>
        <v>7.851086760135656E-3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1.7801086760135656E-2</v>
      </c>
      <c r="AU143" s="9">
        <f>$B$136/12</f>
        <v>75.904791666666668</v>
      </c>
      <c r="AV143" s="1">
        <f>$B$138</f>
        <v>0.26</v>
      </c>
      <c r="AW143" s="1">
        <f>$E$10/12</f>
        <v>528.66666666666663</v>
      </c>
      <c r="AX143" s="1">
        <f>AW143*10000*AV143*0.67*AU143*AT143</f>
        <v>1244359.2727585186</v>
      </c>
    </row>
    <row r="144" spans="1:54" x14ac:dyDescent="0.15">
      <c r="C144" s="7">
        <v>8</v>
      </c>
      <c r="D144" s="7">
        <f>D129</f>
        <v>13.1384514660908</v>
      </c>
      <c r="E144" s="10">
        <f>D143</f>
        <v>14.765646492473801</v>
      </c>
      <c r="F144" s="7" t="s">
        <v>83</v>
      </c>
      <c r="G144" s="1">
        <v>9</v>
      </c>
      <c r="H144" s="9">
        <f>E145</f>
        <v>13.1384514660908</v>
      </c>
      <c r="I144" s="9">
        <f>H144+273.15</f>
        <v>286.28845146609081</v>
      </c>
      <c r="J144" s="9">
        <f>EXP(($C$15*(I144-$C$13))/($C$16*I144*$C$13))</f>
        <v>8.9467722146969755E-2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5.6592158647370638</v>
      </c>
      <c r="P144" s="9">
        <f>O144*J144</f>
        <v>0.50631715255601883</v>
      </c>
      <c r="Q144" s="12">
        <f>P144*$B$138</f>
        <v>0.13164245966456489</v>
      </c>
      <c r="R144" s="9">
        <f>L144*$B$138</f>
        <v>0.19735245833333334</v>
      </c>
      <c r="S144" s="13">
        <f>Q144/R144</f>
        <v>0.66704241120836416</v>
      </c>
      <c r="T144" s="2">
        <f>$B$137/100</f>
        <v>0.01</v>
      </c>
      <c r="U144" s="14">
        <f>S144*T144</f>
        <v>6.6704241120836422E-3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1.2160424112083644E-2</v>
      </c>
      <c r="AU144" s="9">
        <f>$B$136/12</f>
        <v>75.904791666666668</v>
      </c>
      <c r="AV144" s="1">
        <f>$B$138</f>
        <v>0.26</v>
      </c>
      <c r="AW144" s="1">
        <f>$E$10/12</f>
        <v>528.66666666666663</v>
      </c>
      <c r="AX144" s="1">
        <f>AW144*10000*AV144*0.67*AU144*AT144</f>
        <v>850056.89306759171</v>
      </c>
    </row>
    <row r="145" spans="3:51" x14ac:dyDescent="0.15">
      <c r="C145" s="7">
        <v>9</v>
      </c>
      <c r="D145" s="7">
        <f>D130</f>
        <v>5.5118327336561599</v>
      </c>
      <c r="E145" s="10">
        <f>D144</f>
        <v>13.1384514660908</v>
      </c>
      <c r="F145" s="7" t="s">
        <v>83</v>
      </c>
      <c r="G145" s="1">
        <v>10</v>
      </c>
      <c r="H145" s="9">
        <f>E146</f>
        <v>5.5118327336561599</v>
      </c>
      <c r="I145" s="9">
        <f>H145+273.15</f>
        <v>278.66183273365613</v>
      </c>
      <c r="J145" s="9">
        <f>EXP(($C$15*(I145-$C$13))/($C$16*I145*$C$13))</f>
        <v>3.5270829106030702E-2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5.911946628847712</v>
      </c>
      <c r="P145" s="9">
        <f>O145*J145</f>
        <v>0.20851925923006195</v>
      </c>
      <c r="Q145" s="12">
        <f>P145*$B$138</f>
        <v>5.4215007399816113E-2</v>
      </c>
      <c r="R145" s="9">
        <f>L145*$B$138</f>
        <v>0.19735245833333334</v>
      </c>
      <c r="S145" s="13">
        <f>Q145/R145</f>
        <v>0.27471158888857405</v>
      </c>
      <c r="T145" s="2">
        <f>$B$137/100</f>
        <v>0.01</v>
      </c>
      <c r="U145" s="14">
        <f>S145*T145</f>
        <v>2.7471158888857407E-3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8.2371158888857408E-3</v>
      </c>
      <c r="AU145" s="9">
        <f>$B$136/12</f>
        <v>75.904791666666668</v>
      </c>
      <c r="AV145" s="1">
        <f>$B$138</f>
        <v>0.26</v>
      </c>
      <c r="AW145" s="1">
        <f>$E$10/12</f>
        <v>528.66666666666663</v>
      </c>
      <c r="AX145" s="1">
        <f>AW145*10000*AV145*0.67*AU145*AT145</f>
        <v>575803.69531570037</v>
      </c>
    </row>
    <row r="146" spans="3:51" x14ac:dyDescent="0.15">
      <c r="C146" s="7">
        <v>10</v>
      </c>
      <c r="D146" s="7">
        <f>D131</f>
        <v>-4.0313930825044499</v>
      </c>
      <c r="E146" s="10">
        <f>D145</f>
        <v>5.5118327336561599</v>
      </c>
      <c r="F146" s="7" t="s">
        <v>83</v>
      </c>
      <c r="G146" s="1">
        <v>11</v>
      </c>
      <c r="H146" s="9">
        <f>E147</f>
        <v>-4.0313930825044499</v>
      </c>
      <c r="I146" s="9">
        <f>H146+273.15</f>
        <v>269.11860691749553</v>
      </c>
      <c r="J146" s="9">
        <f>EXP(($C$15*(I146-$C$13))/($C$16*I146*$C$13))</f>
        <v>1.0216495631741066E-2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6.4624752862843167</v>
      </c>
      <c r="P146" s="9">
        <f>O146*J146</f>
        <v>6.6023850532558326E-2</v>
      </c>
      <c r="Q146" s="12">
        <f>P146*$B$138</f>
        <v>1.7166201138465165E-2</v>
      </c>
      <c r="R146" s="9">
        <f>L146*$B$138</f>
        <v>0.19735245833333334</v>
      </c>
      <c r="S146" s="13">
        <f>Q146/R146</f>
        <v>8.6982454049145994E-2</v>
      </c>
      <c r="T146" s="2">
        <f>$B$137/100</f>
        <v>0.01</v>
      </c>
      <c r="U146" s="14">
        <f>S146*T146</f>
        <v>8.6982454049145991E-4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6.3598245404914598E-3</v>
      </c>
      <c r="AU146" s="9">
        <f>$B$136/12</f>
        <v>75.904791666666668</v>
      </c>
      <c r="AV146" s="1">
        <f>$B$138</f>
        <v>0.26</v>
      </c>
      <c r="AW146" s="1">
        <f>$E$10/12</f>
        <v>528.66666666666663</v>
      </c>
      <c r="AX146" s="1">
        <f>AW146*10000*AV146*0.67*AU146*AT146</f>
        <v>444574.35361757787</v>
      </c>
    </row>
    <row r="147" spans="3:51" x14ac:dyDescent="0.15">
      <c r="C147" s="7">
        <v>11</v>
      </c>
      <c r="D147" s="7">
        <f>D132</f>
        <v>-14.4136828022499</v>
      </c>
      <c r="E147" s="10">
        <f>D146</f>
        <v>-4.0313930825044499</v>
      </c>
      <c r="F147" s="7" t="s">
        <v>85</v>
      </c>
      <c r="G147" s="1">
        <v>12</v>
      </c>
      <c r="H147" s="9">
        <f>E148</f>
        <v>-14.4136828022499</v>
      </c>
      <c r="I147" s="9">
        <f>H147+273.15</f>
        <v>258.73631719775005</v>
      </c>
      <c r="J147" s="9">
        <f>EXP(($C$15*(I147-$C$13))/($C$16*I147*$C$13))</f>
        <v>2.3921685470293945E-3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7.1554993524184249</v>
      </c>
      <c r="P147" s="9">
        <f>O147*J147</f>
        <v>1.7117160489144558E-2</v>
      </c>
      <c r="Q147" s="12">
        <f>P147*$B$138</f>
        <v>4.4504617271775848E-3</v>
      </c>
      <c r="R147" s="9">
        <f>L147*$B$138</f>
        <v>0.19735245833333334</v>
      </c>
      <c r="S147" s="13">
        <f>Q147/R147</f>
        <v>2.2550829945379457E-2</v>
      </c>
      <c r="T147" s="2">
        <f>$B$137/100</f>
        <v>0.01</v>
      </c>
      <c r="U147" s="14">
        <f>S147*T147</f>
        <v>2.2550829945379458E-4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5.7155082994537944E-3</v>
      </c>
      <c r="AU147" s="9">
        <f>$B$136/12</f>
        <v>75.904791666666668</v>
      </c>
      <c r="AV147" s="1">
        <f>$B$138</f>
        <v>0.26</v>
      </c>
      <c r="AW147" s="1">
        <f>$E$10/12</f>
        <v>528.66666666666663</v>
      </c>
      <c r="AX147" s="1">
        <f>AW147*10000*AV147*0.67*AU147*AT147</f>
        <v>399534.3569068365</v>
      </c>
      <c r="AY147" s="1">
        <f>SUM(AX136:AX147)</f>
        <v>6731440.2697321232</v>
      </c>
    </row>
    <row r="148" spans="3:51" x14ac:dyDescent="0.15">
      <c r="C148" s="7">
        <v>12</v>
      </c>
      <c r="D148" s="7">
        <f>D133</f>
        <v>-19.216785114327301</v>
      </c>
      <c r="E148" s="10">
        <f>D147</f>
        <v>-14.4136828022499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110182537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191054855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143266764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70251908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9465319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454550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247000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157900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307961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210215747.31301332</v>
      </c>
      <c r="J13" s="6" t="s">
        <v>37</v>
      </c>
      <c r="K13" s="6">
        <f>I13/(10000*1000)</f>
        <v>21.021574731301332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9181878.083333334</v>
      </c>
      <c r="AU26" s="1">
        <f t="shared" ref="AU26:AU37" si="17">AT26*10000*AS26*0.67*AR26*AQ26</f>
        <v>26165099513.910027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16.618935994838701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16.618935994838701</v>
      </c>
      <c r="I27" s="9">
        <f t="shared" si="1"/>
        <v>289.76893599483867</v>
      </c>
      <c r="J27" s="9">
        <f t="shared" si="2"/>
        <v>0.13461047117880032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0.31765181365263501</v>
      </c>
      <c r="Q27" s="12">
        <f t="shared" si="6"/>
        <v>3.1765181365263503E-2</v>
      </c>
      <c r="R27" s="9">
        <f t="shared" si="7"/>
        <v>0.12692875000000001</v>
      </c>
      <c r="S27" s="13">
        <f t="shared" si="8"/>
        <v>0.25025994004718005</v>
      </c>
      <c r="T27" s="2">
        <f t="shared" si="9"/>
        <v>0.01</v>
      </c>
      <c r="U27" s="14">
        <f t="shared" si="10"/>
        <v>2.5025994004718006E-3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3.4602599400471806E-2</v>
      </c>
      <c r="AR27" s="9">
        <f t="shared" si="14"/>
        <v>126.92874999999999</v>
      </c>
      <c r="AS27" s="1">
        <f t="shared" si="15"/>
        <v>0.1</v>
      </c>
      <c r="AT27" s="1">
        <f t="shared" si="16"/>
        <v>9181878.083333334</v>
      </c>
      <c r="AU27" s="1">
        <f t="shared" si="17"/>
        <v>27019359678.565659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20.020836875000001</v>
      </c>
      <c r="E28" s="10">
        <f t="shared" si="18"/>
        <v>16.618935994838701</v>
      </c>
      <c r="F28" s="7" t="s">
        <v>83</v>
      </c>
      <c r="G28" s="1">
        <v>3</v>
      </c>
      <c r="H28" s="9">
        <f t="shared" si="0"/>
        <v>20.020836875000001</v>
      </c>
      <c r="I28" s="9">
        <f t="shared" si="1"/>
        <v>293.17083687499996</v>
      </c>
      <c r="J28" s="9">
        <f t="shared" si="2"/>
        <v>0.19879926882211146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3.3114210052079209</v>
      </c>
      <c r="P28" s="9">
        <f t="shared" si="5"/>
        <v>0.65830807459751606</v>
      </c>
      <c r="Q28" s="12">
        <f t="shared" si="6"/>
        <v>6.5830807459751603E-2</v>
      </c>
      <c r="R28" s="9">
        <f t="shared" si="7"/>
        <v>0.12692875000000001</v>
      </c>
      <c r="S28" s="13">
        <f t="shared" si="8"/>
        <v>0.51864378605912054</v>
      </c>
      <c r="T28" s="2">
        <f t="shared" si="9"/>
        <v>0.01</v>
      </c>
      <c r="U28" s="14">
        <f t="shared" si="10"/>
        <v>5.1864378605912054E-3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3.7286437860591208E-2</v>
      </c>
      <c r="AR28" s="9">
        <f t="shared" si="14"/>
        <v>126.92874999999999</v>
      </c>
      <c r="AS28" s="1">
        <f t="shared" si="15"/>
        <v>0.1</v>
      </c>
      <c r="AT28" s="1">
        <f t="shared" si="16"/>
        <v>9181878.083333334</v>
      </c>
      <c r="AU28" s="1">
        <f t="shared" si="17"/>
        <v>29115028730.30011</v>
      </c>
    </row>
    <row r="29" spans="1:47" x14ac:dyDescent="0.15">
      <c r="C29" s="7">
        <v>3</v>
      </c>
      <c r="D29" s="8">
        <v>23.526960192580599</v>
      </c>
      <c r="E29" s="10">
        <f t="shared" si="18"/>
        <v>20.020836875000001</v>
      </c>
      <c r="F29" s="7" t="s">
        <v>83</v>
      </c>
      <c r="G29" s="1">
        <v>4</v>
      </c>
      <c r="H29" s="9">
        <f t="shared" si="0"/>
        <v>23.526960192580599</v>
      </c>
      <c r="I29" s="9">
        <f t="shared" si="1"/>
        <v>296.67696019258057</v>
      </c>
      <c r="J29" s="9">
        <f t="shared" si="2"/>
        <v>0.29435733201433767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3.9224004306104052</v>
      </c>
      <c r="P29" s="9">
        <f t="shared" si="5"/>
        <v>1.1545873258463681</v>
      </c>
      <c r="Q29" s="12">
        <f t="shared" si="6"/>
        <v>0.11545873258463682</v>
      </c>
      <c r="R29" s="9">
        <f t="shared" si="7"/>
        <v>0.12692875000000001</v>
      </c>
      <c r="S29" s="13">
        <f t="shared" si="8"/>
        <v>0.90963420489555613</v>
      </c>
      <c r="T29" s="2">
        <f t="shared" si="9"/>
        <v>0.01</v>
      </c>
      <c r="U29" s="14">
        <f t="shared" si="10"/>
        <v>9.0963420489555621E-3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4.5196342048955569E-2</v>
      </c>
      <c r="AR29" s="9">
        <f t="shared" si="14"/>
        <v>126.92874999999999</v>
      </c>
      <c r="AS29" s="1">
        <f t="shared" si="15"/>
        <v>0.1</v>
      </c>
      <c r="AT29" s="1">
        <f t="shared" si="16"/>
        <v>9181878.083333334</v>
      </c>
      <c r="AU29" s="1">
        <f t="shared" si="17"/>
        <v>35291459113.894226</v>
      </c>
    </row>
    <row r="30" spans="1:47" x14ac:dyDescent="0.15">
      <c r="C30" s="7">
        <v>4</v>
      </c>
      <c r="D30" s="8">
        <v>28.290130768000001</v>
      </c>
      <c r="E30" s="10">
        <f t="shared" si="18"/>
        <v>23.526960192580599</v>
      </c>
      <c r="F30" s="7" t="s">
        <v>83</v>
      </c>
      <c r="G30" s="1">
        <v>5</v>
      </c>
      <c r="H30" s="9">
        <f t="shared" si="0"/>
        <v>28.290130768000001</v>
      </c>
      <c r="I30" s="9">
        <f t="shared" si="1"/>
        <v>301.44013076799996</v>
      </c>
      <c r="J30" s="9">
        <f t="shared" si="2"/>
        <v>0.49442124306734769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2.6294224495258351</v>
      </c>
      <c r="O30" s="9">
        <f t="shared" si="19"/>
        <v>1.4076781552382016</v>
      </c>
      <c r="P30" s="9">
        <f t="shared" si="5"/>
        <v>0.69598598335162243</v>
      </c>
      <c r="Q30" s="12">
        <f t="shared" si="6"/>
        <v>6.9598598335162243E-2</v>
      </c>
      <c r="R30" s="9">
        <f t="shared" si="7"/>
        <v>0.12692875000000001</v>
      </c>
      <c r="S30" s="13">
        <f t="shared" si="8"/>
        <v>0.54832808433993274</v>
      </c>
      <c r="T30" s="2">
        <f t="shared" si="9"/>
        <v>0.01</v>
      </c>
      <c r="U30" s="14">
        <f t="shared" si="10"/>
        <v>5.4832808433993279E-3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4.1583280843399337E-2</v>
      </c>
      <c r="AR30" s="9">
        <f t="shared" si="14"/>
        <v>126.92874999999999</v>
      </c>
      <c r="AS30" s="1">
        <f t="shared" si="15"/>
        <v>0.1</v>
      </c>
      <c r="AT30" s="1">
        <f t="shared" si="16"/>
        <v>9181878.083333334</v>
      </c>
      <c r="AU30" s="1">
        <f t="shared" si="17"/>
        <v>32470208631.415596</v>
      </c>
    </row>
    <row r="31" spans="1:47" x14ac:dyDescent="0.15">
      <c r="C31" s="7">
        <v>5</v>
      </c>
      <c r="D31" s="8">
        <v>29.987528946129</v>
      </c>
      <c r="E31" s="10">
        <f t="shared" si="18"/>
        <v>28.290130768000001</v>
      </c>
      <c r="F31" s="7" t="s">
        <v>85</v>
      </c>
      <c r="G31" s="1">
        <v>6</v>
      </c>
      <c r="H31" s="9">
        <f t="shared" si="0"/>
        <v>29.987528946129</v>
      </c>
      <c r="I31" s="9">
        <f t="shared" si="1"/>
        <v>303.13752894612895</v>
      </c>
      <c r="J31" s="9">
        <f t="shared" si="2"/>
        <v>0.5924429708743566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1.9809796718865791</v>
      </c>
      <c r="P31" s="9">
        <f t="shared" si="5"/>
        <v>1.1736174820541931</v>
      </c>
      <c r="Q31" s="12">
        <f t="shared" si="6"/>
        <v>0.11736174820541932</v>
      </c>
      <c r="R31" s="9">
        <f t="shared" si="7"/>
        <v>0.12692875000000001</v>
      </c>
      <c r="S31" s="13">
        <f t="shared" si="8"/>
        <v>0.92462699116960745</v>
      </c>
      <c r="T31" s="2">
        <f t="shared" si="9"/>
        <v>0.01</v>
      </c>
      <c r="U31" s="14">
        <f t="shared" si="10"/>
        <v>9.2462699116960742E-3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4.5346269911696081E-2</v>
      </c>
      <c r="AR31" s="9">
        <f t="shared" si="14"/>
        <v>126.92874999999999</v>
      </c>
      <c r="AS31" s="1">
        <f t="shared" si="15"/>
        <v>0.1</v>
      </c>
      <c r="AT31" s="1">
        <f t="shared" si="16"/>
        <v>9181878.083333334</v>
      </c>
      <c r="AU31" s="1">
        <f t="shared" si="17"/>
        <v>35408529938.612938</v>
      </c>
    </row>
    <row r="32" spans="1:47" x14ac:dyDescent="0.15">
      <c r="C32" s="7">
        <v>6</v>
      </c>
      <c r="D32" s="8">
        <v>28.403610128</v>
      </c>
      <c r="E32" s="10">
        <f t="shared" si="18"/>
        <v>29.987528946129</v>
      </c>
      <c r="F32" s="7" t="s">
        <v>83</v>
      </c>
      <c r="G32" s="1">
        <v>7</v>
      </c>
      <c r="H32" s="9">
        <f t="shared" si="0"/>
        <v>28.403610128</v>
      </c>
      <c r="I32" s="9">
        <f t="shared" si="1"/>
        <v>301.553610128</v>
      </c>
      <c r="J32" s="9">
        <f t="shared" si="2"/>
        <v>0.50046777477563587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2.0766496898323856</v>
      </c>
      <c r="P32" s="9">
        <f t="shared" si="5"/>
        <v>1.0392962492589284</v>
      </c>
      <c r="Q32" s="12">
        <f t="shared" si="6"/>
        <v>0.10392962492589285</v>
      </c>
      <c r="R32" s="9">
        <f t="shared" si="7"/>
        <v>0.12692875000000001</v>
      </c>
      <c r="S32" s="13">
        <f t="shared" si="8"/>
        <v>0.81880287110597749</v>
      </c>
      <c r="T32" s="2">
        <f t="shared" si="9"/>
        <v>0.01</v>
      </c>
      <c r="U32" s="14">
        <f t="shared" si="10"/>
        <v>8.1880287110597753E-3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4.4288028711059781E-2</v>
      </c>
      <c r="AR32" s="9">
        <f t="shared" si="14"/>
        <v>126.92874999999999</v>
      </c>
      <c r="AS32" s="1">
        <f t="shared" si="15"/>
        <v>0.1</v>
      </c>
      <c r="AT32" s="1">
        <f t="shared" si="16"/>
        <v>9181878.083333334</v>
      </c>
      <c r="AU32" s="1">
        <f t="shared" si="17"/>
        <v>34582204745.648407</v>
      </c>
    </row>
    <row r="33" spans="1:48" x14ac:dyDescent="0.15">
      <c r="C33" s="7">
        <v>7</v>
      </c>
      <c r="D33" s="8">
        <v>26.7154299512903</v>
      </c>
      <c r="E33" s="10">
        <f t="shared" si="18"/>
        <v>28.403610128</v>
      </c>
      <c r="F33" s="7" t="s">
        <v>83</v>
      </c>
      <c r="G33" s="1">
        <v>8</v>
      </c>
      <c r="H33" s="9">
        <f t="shared" si="0"/>
        <v>26.7154299512903</v>
      </c>
      <c r="I33" s="9">
        <f t="shared" si="1"/>
        <v>299.86542995129025</v>
      </c>
      <c r="J33" s="9">
        <f t="shared" si="2"/>
        <v>0.41728283154603479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2.3066409405734571</v>
      </c>
      <c r="P33" s="9">
        <f t="shared" si="5"/>
        <v>0.9625216630425012</v>
      </c>
      <c r="Q33" s="12">
        <f t="shared" si="6"/>
        <v>9.6252166304250125E-2</v>
      </c>
      <c r="R33" s="9">
        <f t="shared" si="7"/>
        <v>0.12692875000000001</v>
      </c>
      <c r="S33" s="13">
        <f t="shared" si="8"/>
        <v>0.75831650673507867</v>
      </c>
      <c r="T33" s="2">
        <f t="shared" si="9"/>
        <v>0.01</v>
      </c>
      <c r="U33" s="14">
        <f t="shared" si="10"/>
        <v>7.5831650673507866E-3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4.3683165067350795E-2</v>
      </c>
      <c r="AR33" s="9">
        <f t="shared" si="14"/>
        <v>126.92874999999999</v>
      </c>
      <c r="AS33" s="1">
        <f t="shared" si="15"/>
        <v>0.1</v>
      </c>
      <c r="AT33" s="1">
        <f t="shared" si="16"/>
        <v>9181878.083333334</v>
      </c>
      <c r="AU33" s="1">
        <f t="shared" si="17"/>
        <v>34109898368.988216</v>
      </c>
    </row>
    <row r="34" spans="1:48" x14ac:dyDescent="0.15">
      <c r="C34" s="7">
        <v>8</v>
      </c>
      <c r="D34" s="8">
        <v>26.5540362103226</v>
      </c>
      <c r="E34" s="10">
        <f t="shared" si="18"/>
        <v>26.7154299512903</v>
      </c>
      <c r="F34" s="7" t="s">
        <v>83</v>
      </c>
      <c r="G34" s="1">
        <v>9</v>
      </c>
      <c r="H34" s="9">
        <f t="shared" si="0"/>
        <v>26.5540362103226</v>
      </c>
      <c r="I34" s="9">
        <f t="shared" si="1"/>
        <v>299.70403621032256</v>
      </c>
      <c r="J34" s="9">
        <f t="shared" si="2"/>
        <v>0.41004976377576824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2.613406777530956</v>
      </c>
      <c r="P34" s="9">
        <f t="shared" si="5"/>
        <v>1.0716268317765603</v>
      </c>
      <c r="Q34" s="12">
        <f t="shared" si="6"/>
        <v>0.10716268317765604</v>
      </c>
      <c r="R34" s="9">
        <f t="shared" si="7"/>
        <v>0.12692875000000001</v>
      </c>
      <c r="S34" s="13">
        <f t="shared" si="8"/>
        <v>0.84427431277512799</v>
      </c>
      <c r="T34" s="2">
        <f t="shared" si="9"/>
        <v>0.01</v>
      </c>
      <c r="U34" s="14">
        <f t="shared" si="10"/>
        <v>8.4427431277512809E-3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4.4542743127751291E-2</v>
      </c>
      <c r="AR34" s="9">
        <f t="shared" si="14"/>
        <v>126.92874999999999</v>
      </c>
      <c r="AS34" s="1">
        <f t="shared" si="15"/>
        <v>0.1</v>
      </c>
      <c r="AT34" s="1">
        <f t="shared" si="16"/>
        <v>9181878.083333334</v>
      </c>
      <c r="AU34" s="1">
        <f t="shared" si="17"/>
        <v>34781097908.565239</v>
      </c>
    </row>
    <row r="35" spans="1:48" x14ac:dyDescent="0.15">
      <c r="C35" s="7">
        <v>9</v>
      </c>
      <c r="D35" s="8">
        <v>26.4903656496667</v>
      </c>
      <c r="E35" s="10">
        <f t="shared" si="18"/>
        <v>26.5540362103226</v>
      </c>
      <c r="F35" s="7" t="s">
        <v>83</v>
      </c>
      <c r="G35" s="1">
        <v>10</v>
      </c>
      <c r="H35" s="9">
        <f t="shared" si="0"/>
        <v>26.4903656496667</v>
      </c>
      <c r="I35" s="9">
        <f t="shared" si="1"/>
        <v>299.64036564966671</v>
      </c>
      <c r="J35" s="9">
        <f t="shared" si="2"/>
        <v>0.40722878442054644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2.8110674457543956</v>
      </c>
      <c r="P35" s="9">
        <f t="shared" si="5"/>
        <v>1.1447475788587329</v>
      </c>
      <c r="Q35" s="12">
        <f t="shared" si="6"/>
        <v>0.1144747578858733</v>
      </c>
      <c r="R35" s="9">
        <f t="shared" si="7"/>
        <v>0.12692875000000001</v>
      </c>
      <c r="S35" s="13">
        <f t="shared" si="8"/>
        <v>0.90188202346492263</v>
      </c>
      <c r="T35" s="2">
        <f t="shared" si="9"/>
        <v>0.01</v>
      </c>
      <c r="U35" s="14">
        <f t="shared" si="10"/>
        <v>9.0188202346492257E-3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4.5118820234649235E-2</v>
      </c>
      <c r="AR35" s="9">
        <f t="shared" si="14"/>
        <v>126.92874999999999</v>
      </c>
      <c r="AS35" s="1">
        <f t="shared" si="15"/>
        <v>0.1</v>
      </c>
      <c r="AT35" s="1">
        <f t="shared" si="16"/>
        <v>9181878.083333334</v>
      </c>
      <c r="AU35" s="1">
        <f t="shared" si="17"/>
        <v>35230926384.562645</v>
      </c>
    </row>
    <row r="36" spans="1:48" x14ac:dyDescent="0.15">
      <c r="C36" s="7">
        <v>10</v>
      </c>
      <c r="D36" s="8">
        <v>25.002320728387101</v>
      </c>
      <c r="E36" s="10">
        <f t="shared" si="18"/>
        <v>26.4903656496667</v>
      </c>
      <c r="F36" s="7" t="s">
        <v>83</v>
      </c>
      <c r="G36" s="1">
        <v>11</v>
      </c>
      <c r="H36" s="9">
        <f t="shared" si="0"/>
        <v>25.002320728387101</v>
      </c>
      <c r="I36" s="9">
        <f t="shared" si="1"/>
        <v>298.15232072838705</v>
      </c>
      <c r="J36" s="9">
        <f t="shared" si="2"/>
        <v>0.34626232270009161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1.5830038735508796</v>
      </c>
      <c r="O36" s="9">
        <f t="shared" si="19"/>
        <v>1.3526034933447828</v>
      </c>
      <c r="P36" s="9">
        <f t="shared" si="5"/>
        <v>0.46835562729782237</v>
      </c>
      <c r="Q36" s="12">
        <f t="shared" si="6"/>
        <v>4.6835562729782239E-2</v>
      </c>
      <c r="R36" s="9">
        <f t="shared" si="7"/>
        <v>0.12692875000000001</v>
      </c>
      <c r="S36" s="13">
        <f t="shared" si="8"/>
        <v>0.36899097115336155</v>
      </c>
      <c r="T36" s="2">
        <f t="shared" si="9"/>
        <v>0.01</v>
      </c>
      <c r="U36" s="14">
        <f t="shared" si="10"/>
        <v>3.6899097115336153E-3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3.9789909711533622E-2</v>
      </c>
      <c r="AR36" s="9">
        <f t="shared" si="14"/>
        <v>126.92874999999999</v>
      </c>
      <c r="AS36" s="1">
        <f t="shared" si="15"/>
        <v>0.1</v>
      </c>
      <c r="AT36" s="1">
        <f t="shared" si="16"/>
        <v>9181878.083333334</v>
      </c>
      <c r="AU36" s="1">
        <f t="shared" si="17"/>
        <v>31069858932.58992</v>
      </c>
    </row>
    <row r="37" spans="1:48" x14ac:dyDescent="0.15">
      <c r="C37" s="7">
        <v>11</v>
      </c>
      <c r="D37" s="8">
        <v>20.419079772</v>
      </c>
      <c r="E37" s="10">
        <f t="shared" si="18"/>
        <v>25.002320728387101</v>
      </c>
      <c r="F37" s="7" t="s">
        <v>85</v>
      </c>
      <c r="G37" s="1">
        <v>12</v>
      </c>
      <c r="H37" s="9">
        <f t="shared" si="0"/>
        <v>20.419079772</v>
      </c>
      <c r="I37" s="9">
        <f t="shared" si="1"/>
        <v>293.56907977199995</v>
      </c>
      <c r="J37" s="9">
        <f t="shared" si="2"/>
        <v>0.20796078970894327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2.1535353660469605</v>
      </c>
      <c r="P37" s="9">
        <f t="shared" si="5"/>
        <v>0.44785091538926414</v>
      </c>
      <c r="Q37" s="12">
        <f t="shared" si="6"/>
        <v>4.4785091538926416E-2</v>
      </c>
      <c r="R37" s="9">
        <f t="shared" si="7"/>
        <v>0.12692875000000001</v>
      </c>
      <c r="S37" s="13">
        <f t="shared" si="8"/>
        <v>0.35283646564648602</v>
      </c>
      <c r="T37" s="2">
        <f t="shared" si="9"/>
        <v>0.01</v>
      </c>
      <c r="U37" s="14">
        <f t="shared" si="10"/>
        <v>3.5283646564648603E-3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3.9628364656464868E-2</v>
      </c>
      <c r="AR37" s="9">
        <f t="shared" si="14"/>
        <v>126.92874999999999</v>
      </c>
      <c r="AS37" s="1">
        <f t="shared" si="15"/>
        <v>0.1</v>
      </c>
      <c r="AT37" s="1">
        <f t="shared" si="16"/>
        <v>9181878.083333334</v>
      </c>
      <c r="AU37" s="1">
        <f t="shared" si="17"/>
        <v>30943716850.12149</v>
      </c>
      <c r="AV37" s="1">
        <f>SUM(AU26:AU37)</f>
        <v>386187388797.17444</v>
      </c>
    </row>
    <row r="38" spans="1:48" x14ac:dyDescent="0.15">
      <c r="C38" s="7">
        <v>12</v>
      </c>
      <c r="D38" s="8">
        <v>17.419402130000002</v>
      </c>
      <c r="E38" s="10">
        <f t="shared" si="18"/>
        <v>20.419079772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15921237.916666666</v>
      </c>
      <c r="AU42" s="1">
        <f t="shared" ref="AU42:AU53" si="40">AT42*10000*AS42*0.67*AR42*AQ42</f>
        <v>104856300440.67947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16.618935994838701</v>
      </c>
      <c r="E43" s="10">
        <f t="shared" ref="E43:E54" si="42">D42</f>
        <v>17.010710336129002</v>
      </c>
      <c r="F43" s="7" t="s">
        <v>83</v>
      </c>
      <c r="G43" s="1">
        <v>2</v>
      </c>
      <c r="H43" s="9">
        <f t="shared" si="22"/>
        <v>16.618935994838701</v>
      </c>
      <c r="I43" s="9">
        <f t="shared" si="23"/>
        <v>289.76893599483867</v>
      </c>
      <c r="J43" s="9">
        <f t="shared" si="24"/>
        <v>0.13461047117880032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2.2724172786583146</v>
      </c>
      <c r="P43" s="9">
        <f t="shared" si="27"/>
        <v>0.3058911605950429</v>
      </c>
      <c r="Q43" s="12">
        <f t="shared" si="28"/>
        <v>7.3413878542810299E-2</v>
      </c>
      <c r="R43" s="9">
        <f t="shared" si="29"/>
        <v>0.29335049999999996</v>
      </c>
      <c r="S43" s="13">
        <f t="shared" si="30"/>
        <v>0.25025994004718011</v>
      </c>
      <c r="T43" s="2">
        <f t="shared" si="31"/>
        <v>0.01</v>
      </c>
      <c r="U43" s="14">
        <f t="shared" si="32"/>
        <v>2.502599400471801E-3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3.4602599400471806E-2</v>
      </c>
      <c r="AR43" s="9">
        <f t="shared" si="37"/>
        <v>122.229375</v>
      </c>
      <c r="AS43" s="1">
        <f t="shared" si="38"/>
        <v>0.24</v>
      </c>
      <c r="AT43" s="1">
        <f t="shared" si="39"/>
        <v>15921237.916666666</v>
      </c>
      <c r="AU43" s="1">
        <f t="shared" si="40"/>
        <v>108279737085.05437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20.020836875000001</v>
      </c>
      <c r="E44" s="10">
        <f t="shared" si="42"/>
        <v>16.618935994838701</v>
      </c>
      <c r="F44" s="7" t="s">
        <v>83</v>
      </c>
      <c r="G44" s="1">
        <v>3</v>
      </c>
      <c r="H44" s="9">
        <f t="shared" si="22"/>
        <v>20.020836875000001</v>
      </c>
      <c r="I44" s="9">
        <f t="shared" si="23"/>
        <v>293.17083687499996</v>
      </c>
      <c r="J44" s="9">
        <f t="shared" si="24"/>
        <v>0.19879926882211146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3.1888198680632716</v>
      </c>
      <c r="P44" s="9">
        <f t="shared" si="27"/>
        <v>0.63393505817640028</v>
      </c>
      <c r="Q44" s="12">
        <f t="shared" si="28"/>
        <v>0.15214441396233605</v>
      </c>
      <c r="R44" s="9">
        <f t="shared" si="29"/>
        <v>0.29335049999999996</v>
      </c>
      <c r="S44" s="13">
        <f t="shared" si="30"/>
        <v>0.51864378605912065</v>
      </c>
      <c r="T44" s="2">
        <f t="shared" si="31"/>
        <v>0.01</v>
      </c>
      <c r="U44" s="14">
        <f t="shared" si="32"/>
        <v>5.1864378605912063E-3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3.7286437860591208E-2</v>
      </c>
      <c r="AR44" s="9">
        <f t="shared" si="37"/>
        <v>122.229375</v>
      </c>
      <c r="AS44" s="1">
        <f t="shared" si="38"/>
        <v>0.24</v>
      </c>
      <c r="AT44" s="1">
        <f t="shared" si="39"/>
        <v>15921237.916666666</v>
      </c>
      <c r="AU44" s="1">
        <f t="shared" si="40"/>
        <v>116678103909.38385</v>
      </c>
    </row>
    <row r="45" spans="1:48" x14ac:dyDescent="0.15">
      <c r="C45" s="7">
        <v>3</v>
      </c>
      <c r="D45" s="7">
        <f t="shared" si="41"/>
        <v>23.526960192580599</v>
      </c>
      <c r="E45" s="10">
        <f t="shared" si="42"/>
        <v>20.020836875000001</v>
      </c>
      <c r="F45" s="7" t="s">
        <v>83</v>
      </c>
      <c r="G45" s="1">
        <v>4</v>
      </c>
      <c r="H45" s="9">
        <f t="shared" si="22"/>
        <v>23.526960192580599</v>
      </c>
      <c r="I45" s="9">
        <f t="shared" si="23"/>
        <v>296.67696019258057</v>
      </c>
      <c r="J45" s="9">
        <f t="shared" si="24"/>
        <v>0.29435733201433767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3.7771785598868717</v>
      </c>
      <c r="P45" s="9">
        <f t="shared" si="27"/>
        <v>1.1118402034300576</v>
      </c>
      <c r="Q45" s="12">
        <f t="shared" si="28"/>
        <v>0.26684164882321382</v>
      </c>
      <c r="R45" s="9">
        <f t="shared" si="29"/>
        <v>0.29335049999999996</v>
      </c>
      <c r="S45" s="13">
        <f t="shared" si="30"/>
        <v>0.90963420489555613</v>
      </c>
      <c r="T45" s="2">
        <f t="shared" si="31"/>
        <v>0.01</v>
      </c>
      <c r="U45" s="14">
        <f t="shared" si="32"/>
        <v>9.0963420489555621E-3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4.5196342048955562E-2</v>
      </c>
      <c r="AR45" s="9">
        <f t="shared" si="37"/>
        <v>122.229375</v>
      </c>
      <c r="AS45" s="1">
        <f t="shared" si="38"/>
        <v>0.24</v>
      </c>
      <c r="AT45" s="1">
        <f t="shared" si="39"/>
        <v>15921237.916666666</v>
      </c>
      <c r="AU45" s="1">
        <f t="shared" si="40"/>
        <v>141430069389.53748</v>
      </c>
    </row>
    <row r="46" spans="1:48" x14ac:dyDescent="0.15">
      <c r="C46" s="7">
        <v>4</v>
      </c>
      <c r="D46" s="7">
        <f t="shared" si="41"/>
        <v>28.290130768000001</v>
      </c>
      <c r="E46" s="10">
        <f t="shared" si="42"/>
        <v>23.526960192580599</v>
      </c>
      <c r="F46" s="7" t="s">
        <v>83</v>
      </c>
      <c r="G46" s="1">
        <v>5</v>
      </c>
      <c r="H46" s="9">
        <f t="shared" si="22"/>
        <v>28.290130768000001</v>
      </c>
      <c r="I46" s="9">
        <f t="shared" si="23"/>
        <v>301.44013076799996</v>
      </c>
      <c r="J46" s="9">
        <f t="shared" si="24"/>
        <v>0.49442124306734769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2.5320714386339733</v>
      </c>
      <c r="O46" s="9">
        <f t="shared" si="43"/>
        <v>1.3555606678228407</v>
      </c>
      <c r="P46" s="9">
        <f t="shared" si="27"/>
        <v>0.67021799043817287</v>
      </c>
      <c r="Q46" s="12">
        <f t="shared" si="28"/>
        <v>0.16085231770516148</v>
      </c>
      <c r="R46" s="9">
        <f t="shared" si="29"/>
        <v>0.29335049999999996</v>
      </c>
      <c r="S46" s="13">
        <f t="shared" si="30"/>
        <v>0.54832808433993296</v>
      </c>
      <c r="T46" s="2">
        <f t="shared" si="31"/>
        <v>0.01</v>
      </c>
      <c r="U46" s="14">
        <f t="shared" si="32"/>
        <v>5.4832808433993296E-3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4.158328084339933E-2</v>
      </c>
      <c r="AR46" s="9">
        <f t="shared" si="37"/>
        <v>122.229375</v>
      </c>
      <c r="AS46" s="1">
        <f t="shared" si="38"/>
        <v>0.24</v>
      </c>
      <c r="AT46" s="1">
        <f t="shared" si="39"/>
        <v>15921237.916666666</v>
      </c>
      <c r="AU46" s="1">
        <f t="shared" si="40"/>
        <v>130123944295.23302</v>
      </c>
    </row>
    <row r="47" spans="1:48" x14ac:dyDescent="0.15">
      <c r="C47" s="7">
        <v>5</v>
      </c>
      <c r="D47" s="7">
        <f t="shared" si="41"/>
        <v>29.987528946129</v>
      </c>
      <c r="E47" s="10">
        <f t="shared" si="42"/>
        <v>28.290130768000001</v>
      </c>
      <c r="F47" s="7" t="s">
        <v>85</v>
      </c>
      <c r="G47" s="1">
        <v>6</v>
      </c>
      <c r="H47" s="9">
        <f t="shared" si="22"/>
        <v>29.987528946129</v>
      </c>
      <c r="I47" s="9">
        <f t="shared" si="23"/>
        <v>303.13752894612895</v>
      </c>
      <c r="J47" s="9">
        <f t="shared" si="24"/>
        <v>0.5924429708743566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1.9076364273846678</v>
      </c>
      <c r="P47" s="9">
        <f t="shared" si="27"/>
        <v>1.1301657923879165</v>
      </c>
      <c r="Q47" s="12">
        <f t="shared" si="28"/>
        <v>0.27123979017309996</v>
      </c>
      <c r="R47" s="9">
        <f t="shared" si="29"/>
        <v>0.29335049999999996</v>
      </c>
      <c r="S47" s="13">
        <f t="shared" si="30"/>
        <v>0.92462699116960767</v>
      </c>
      <c r="T47" s="2">
        <f t="shared" si="31"/>
        <v>0.01</v>
      </c>
      <c r="U47" s="14">
        <f t="shared" si="32"/>
        <v>9.2462699116960777E-3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4.5346269911696074E-2</v>
      </c>
      <c r="AR47" s="9">
        <f t="shared" si="37"/>
        <v>122.229375</v>
      </c>
      <c r="AS47" s="1">
        <f t="shared" si="38"/>
        <v>0.24</v>
      </c>
      <c r="AT47" s="1">
        <f t="shared" si="39"/>
        <v>15921237.916666666</v>
      </c>
      <c r="AU47" s="1">
        <f t="shared" si="40"/>
        <v>141899229216.84933</v>
      </c>
    </row>
    <row r="48" spans="1:48" x14ac:dyDescent="0.15">
      <c r="C48" s="7">
        <v>6</v>
      </c>
      <c r="D48" s="7">
        <f t="shared" si="41"/>
        <v>28.403610128</v>
      </c>
      <c r="E48" s="10">
        <f t="shared" si="42"/>
        <v>29.987528946129</v>
      </c>
      <c r="F48" s="7" t="s">
        <v>83</v>
      </c>
      <c r="G48" s="1">
        <v>7</v>
      </c>
      <c r="H48" s="9">
        <f t="shared" si="22"/>
        <v>28.403610128</v>
      </c>
      <c r="I48" s="9">
        <f t="shared" si="23"/>
        <v>301.553610128</v>
      </c>
      <c r="J48" s="9">
        <f t="shared" si="24"/>
        <v>0.50046777477563587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1.9997643849967512</v>
      </c>
      <c r="P48" s="9">
        <f t="shared" si="27"/>
        <v>1.000817631834892</v>
      </c>
      <c r="Q48" s="12">
        <f t="shared" si="28"/>
        <v>0.24019623164037407</v>
      </c>
      <c r="R48" s="9">
        <f t="shared" si="29"/>
        <v>0.29335049999999996</v>
      </c>
      <c r="S48" s="13">
        <f t="shared" si="30"/>
        <v>0.81880287110597771</v>
      </c>
      <c r="T48" s="2">
        <f t="shared" si="31"/>
        <v>0.01</v>
      </c>
      <c r="U48" s="14">
        <f t="shared" si="32"/>
        <v>8.188028711059777E-3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4.4288028711059774E-2</v>
      </c>
      <c r="AR48" s="9">
        <f t="shared" si="37"/>
        <v>122.229375</v>
      </c>
      <c r="AS48" s="1">
        <f t="shared" si="38"/>
        <v>0.24</v>
      </c>
      <c r="AT48" s="1">
        <f t="shared" si="39"/>
        <v>15921237.916666666</v>
      </c>
      <c r="AU48" s="1">
        <f t="shared" si="40"/>
        <v>138587741612.94672</v>
      </c>
    </row>
    <row r="49" spans="1:48" x14ac:dyDescent="0.15">
      <c r="C49" s="7">
        <v>7</v>
      </c>
      <c r="D49" s="7">
        <f t="shared" si="41"/>
        <v>26.7154299512903</v>
      </c>
      <c r="E49" s="10">
        <f t="shared" si="42"/>
        <v>28.403610128</v>
      </c>
      <c r="F49" s="7" t="s">
        <v>83</v>
      </c>
      <c r="G49" s="1">
        <v>8</v>
      </c>
      <c r="H49" s="9">
        <f t="shared" si="22"/>
        <v>26.7154299512903</v>
      </c>
      <c r="I49" s="9">
        <f t="shared" si="23"/>
        <v>299.86542995129025</v>
      </c>
      <c r="J49" s="9">
        <f t="shared" si="24"/>
        <v>0.41728283154603479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2.2212405031618592</v>
      </c>
      <c r="P49" s="9">
        <f t="shared" si="27"/>
        <v>0.92688552670411961</v>
      </c>
      <c r="Q49" s="12">
        <f t="shared" si="28"/>
        <v>0.22245252640898869</v>
      </c>
      <c r="R49" s="9">
        <f t="shared" si="29"/>
        <v>0.29335049999999996</v>
      </c>
      <c r="S49" s="13">
        <f t="shared" si="30"/>
        <v>0.75831650673507878</v>
      </c>
      <c r="T49" s="2">
        <f t="shared" si="31"/>
        <v>0.01</v>
      </c>
      <c r="U49" s="14">
        <f t="shared" si="32"/>
        <v>7.5831650673507884E-3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4.3683165067350788E-2</v>
      </c>
      <c r="AR49" s="9">
        <f t="shared" si="37"/>
        <v>122.229375</v>
      </c>
      <c r="AS49" s="1">
        <f t="shared" si="38"/>
        <v>0.24</v>
      </c>
      <c r="AT49" s="1">
        <f t="shared" si="39"/>
        <v>15921237.916666666</v>
      </c>
      <c r="AU49" s="1">
        <f t="shared" si="40"/>
        <v>136694979871.11571</v>
      </c>
    </row>
    <row r="50" spans="1:48" x14ac:dyDescent="0.15">
      <c r="C50" s="7">
        <v>8</v>
      </c>
      <c r="D50" s="7">
        <f t="shared" si="41"/>
        <v>26.5540362103226</v>
      </c>
      <c r="E50" s="10">
        <f t="shared" si="42"/>
        <v>26.7154299512903</v>
      </c>
      <c r="F50" s="7" t="s">
        <v>83</v>
      </c>
      <c r="G50" s="1">
        <v>9</v>
      </c>
      <c r="H50" s="9">
        <f t="shared" si="22"/>
        <v>26.5540362103226</v>
      </c>
      <c r="I50" s="9">
        <f t="shared" si="23"/>
        <v>299.70403621032256</v>
      </c>
      <c r="J50" s="9">
        <f t="shared" si="24"/>
        <v>0.41004976377576824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2.5166487264577393</v>
      </c>
      <c r="P50" s="9">
        <f t="shared" si="27"/>
        <v>1.0319512157905839</v>
      </c>
      <c r="Q50" s="12">
        <f t="shared" si="28"/>
        <v>0.24766829178974012</v>
      </c>
      <c r="R50" s="9">
        <f t="shared" si="29"/>
        <v>0.29335049999999996</v>
      </c>
      <c r="S50" s="13">
        <f t="shared" si="30"/>
        <v>0.84427431277512788</v>
      </c>
      <c r="T50" s="2">
        <f t="shared" si="31"/>
        <v>0.01</v>
      </c>
      <c r="U50" s="14">
        <f t="shared" si="32"/>
        <v>8.4427431277512791E-3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4.4542743127751278E-2</v>
      </c>
      <c r="AR50" s="9">
        <f t="shared" si="37"/>
        <v>122.229375</v>
      </c>
      <c r="AS50" s="1">
        <f t="shared" si="38"/>
        <v>0.24</v>
      </c>
      <c r="AT50" s="1">
        <f t="shared" si="39"/>
        <v>15921237.916666666</v>
      </c>
      <c r="AU50" s="1">
        <f t="shared" si="40"/>
        <v>139384803410.29691</v>
      </c>
    </row>
    <row r="51" spans="1:48" x14ac:dyDescent="0.15">
      <c r="C51" s="7">
        <v>9</v>
      </c>
      <c r="D51" s="7">
        <f t="shared" si="41"/>
        <v>26.4903656496667</v>
      </c>
      <c r="E51" s="10">
        <f t="shared" si="42"/>
        <v>26.5540362103226</v>
      </c>
      <c r="F51" s="7" t="s">
        <v>83</v>
      </c>
      <c r="G51" s="1">
        <v>10</v>
      </c>
      <c r="H51" s="9">
        <f t="shared" si="22"/>
        <v>26.4903656496667</v>
      </c>
      <c r="I51" s="9">
        <f t="shared" si="23"/>
        <v>299.64036564966671</v>
      </c>
      <c r="J51" s="9">
        <f t="shared" si="24"/>
        <v>0.40722878442054644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2.7069912606671553</v>
      </c>
      <c r="P51" s="9">
        <f t="shared" si="27"/>
        <v>1.1023647605185283</v>
      </c>
      <c r="Q51" s="12">
        <f t="shared" si="28"/>
        <v>0.26456754252444675</v>
      </c>
      <c r="R51" s="9">
        <f t="shared" si="29"/>
        <v>0.29335049999999996</v>
      </c>
      <c r="S51" s="13">
        <f t="shared" si="30"/>
        <v>0.90188202346492263</v>
      </c>
      <c r="T51" s="2">
        <f t="shared" si="31"/>
        <v>0.01</v>
      </c>
      <c r="U51" s="14">
        <f t="shared" si="32"/>
        <v>9.0188202346492257E-3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4.5118820234649228E-2</v>
      </c>
      <c r="AR51" s="9">
        <f t="shared" si="37"/>
        <v>122.229375</v>
      </c>
      <c r="AS51" s="1">
        <f t="shared" si="38"/>
        <v>0.24</v>
      </c>
      <c r="AT51" s="1">
        <f t="shared" si="39"/>
        <v>15921237.916666666</v>
      </c>
      <c r="AU51" s="1">
        <f t="shared" si="40"/>
        <v>141187485253.75339</v>
      </c>
    </row>
    <row r="52" spans="1:48" x14ac:dyDescent="0.15">
      <c r="C52" s="7">
        <v>10</v>
      </c>
      <c r="D52" s="7">
        <f t="shared" si="41"/>
        <v>25.002320728387101</v>
      </c>
      <c r="E52" s="10">
        <f t="shared" si="42"/>
        <v>26.4903656496667</v>
      </c>
      <c r="F52" s="7" t="s">
        <v>83</v>
      </c>
      <c r="G52" s="1">
        <v>11</v>
      </c>
      <c r="H52" s="9">
        <f t="shared" si="22"/>
        <v>25.002320728387101</v>
      </c>
      <c r="I52" s="9">
        <f t="shared" si="23"/>
        <v>298.15232072838705</v>
      </c>
      <c r="J52" s="9">
        <f t="shared" si="24"/>
        <v>0.34626232270009161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1.5243951751411955</v>
      </c>
      <c r="O52" s="9">
        <f t="shared" si="43"/>
        <v>1.3025250750074315</v>
      </c>
      <c r="P52" s="9">
        <f t="shared" si="27"/>
        <v>0.45101535784718427</v>
      </c>
      <c r="Q52" s="12">
        <f t="shared" si="28"/>
        <v>0.10824368588332423</v>
      </c>
      <c r="R52" s="9">
        <f t="shared" si="29"/>
        <v>0.29335049999999996</v>
      </c>
      <c r="S52" s="13">
        <f t="shared" si="30"/>
        <v>0.36899097115336171</v>
      </c>
      <c r="T52" s="2">
        <f t="shared" si="31"/>
        <v>0.01</v>
      </c>
      <c r="U52" s="14">
        <f t="shared" si="32"/>
        <v>3.6899097115336171E-3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3.9789909711533615E-2</v>
      </c>
      <c r="AR52" s="9">
        <f t="shared" si="37"/>
        <v>122.229375</v>
      </c>
      <c r="AS52" s="1">
        <f t="shared" si="38"/>
        <v>0.24</v>
      </c>
      <c r="AT52" s="1">
        <f t="shared" si="39"/>
        <v>15921237.916666666</v>
      </c>
      <c r="AU52" s="1">
        <f t="shared" si="40"/>
        <v>124512060852.40421</v>
      </c>
    </row>
    <row r="53" spans="1:48" x14ac:dyDescent="0.15">
      <c r="C53" s="7">
        <v>11</v>
      </c>
      <c r="D53" s="7">
        <f t="shared" si="41"/>
        <v>20.419079772</v>
      </c>
      <c r="E53" s="10">
        <f t="shared" si="42"/>
        <v>25.002320728387101</v>
      </c>
      <c r="F53" s="7" t="s">
        <v>85</v>
      </c>
      <c r="G53" s="1">
        <v>12</v>
      </c>
      <c r="H53" s="9">
        <f t="shared" si="22"/>
        <v>20.419079772</v>
      </c>
      <c r="I53" s="9">
        <f t="shared" si="23"/>
        <v>293.56907977199995</v>
      </c>
      <c r="J53" s="9">
        <f t="shared" si="24"/>
        <v>0.20796078970894327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2.0738034671602472</v>
      </c>
      <c r="P53" s="9">
        <f t="shared" si="27"/>
        <v>0.43126980673178961</v>
      </c>
      <c r="Q53" s="12">
        <f t="shared" si="28"/>
        <v>0.1035047536156295</v>
      </c>
      <c r="R53" s="9">
        <f t="shared" si="29"/>
        <v>0.29335049999999996</v>
      </c>
      <c r="S53" s="13">
        <f t="shared" si="30"/>
        <v>0.35283646564648607</v>
      </c>
      <c r="T53" s="2">
        <f t="shared" si="31"/>
        <v>0.01</v>
      </c>
      <c r="U53" s="14">
        <f t="shared" si="32"/>
        <v>3.5283646564648607E-3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3.9628364656464861E-2</v>
      </c>
      <c r="AR53" s="9">
        <f t="shared" si="37"/>
        <v>122.229375</v>
      </c>
      <c r="AS53" s="1">
        <f t="shared" si="38"/>
        <v>0.24</v>
      </c>
      <c r="AT53" s="1">
        <f t="shared" si="39"/>
        <v>15921237.916666666</v>
      </c>
      <c r="AU53" s="1">
        <f t="shared" si="40"/>
        <v>124006548076.10115</v>
      </c>
      <c r="AV53" s="1">
        <f>SUM(AU42:AU53)</f>
        <v>1547641003413.3557</v>
      </c>
    </row>
    <row r="54" spans="1:48" x14ac:dyDescent="0.15">
      <c r="C54" s="7">
        <v>12</v>
      </c>
      <c r="D54" s="7">
        <f t="shared" si="41"/>
        <v>17.419402130000002</v>
      </c>
      <c r="E54" s="10">
        <f t="shared" si="42"/>
        <v>20.419079772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17.010710336129002</v>
      </c>
      <c r="E58" s="7"/>
      <c r="F58" s="7"/>
      <c r="G58" s="1">
        <v>1</v>
      </c>
      <c r="H58" s="9">
        <f t="shared" ref="H58:H69" si="45">E59</f>
        <v>17.010710336129002</v>
      </c>
      <c r="I58" s="9">
        <f t="shared" ref="I58:I69" si="46">H58+273.15</f>
        <v>290.160710336129</v>
      </c>
      <c r="J58" s="9">
        <f t="shared" ref="J58:J69" si="47">EXP(($C$15*(I58-$C$13))/($C$16*I58*$C$13))</f>
        <v>0.14085830132215388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1.1023864116266185E-2</v>
      </c>
      <c r="Q58" s="12">
        <f t="shared" ref="Q58:Q69" si="51">P58*$B$60</f>
        <v>2.0945341820905751E-3</v>
      </c>
      <c r="R58" s="9">
        <f t="shared" ref="R58:R69" si="52">L58*$B$60</f>
        <v>1.4869795833333335E-2</v>
      </c>
      <c r="S58" s="13">
        <f t="shared" ref="S58:S69" si="53">Q58/R58</f>
        <v>0.14085830132215388</v>
      </c>
      <c r="T58" s="2">
        <f t="shared" ref="T58:T69" si="54">$B$59/100</f>
        <v>0.01</v>
      </c>
      <c r="U58" s="14">
        <f t="shared" ref="U58:U69" si="55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2.0258583013221542E-2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5854325.666666667</v>
      </c>
      <c r="AU58" s="1">
        <f t="shared" ref="AU58:AU69" si="62">AT58*10000*AS58*0.67*AR58*AQ58</f>
        <v>1181587128.8005633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16.618935994838701</v>
      </c>
      <c r="E59" s="10">
        <f t="shared" ref="E59:E70" si="64">D58</f>
        <v>17.010710336129002</v>
      </c>
      <c r="F59" s="7" t="s">
        <v>83</v>
      </c>
      <c r="G59" s="1">
        <v>2</v>
      </c>
      <c r="H59" s="9">
        <f t="shared" si="45"/>
        <v>16.618935994838701</v>
      </c>
      <c r="I59" s="9">
        <f t="shared" si="46"/>
        <v>289.76893599483867</v>
      </c>
      <c r="J59" s="9">
        <f t="shared" si="47"/>
        <v>0.13461047117880032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0.1455003025504005</v>
      </c>
      <c r="P59" s="9">
        <f t="shared" si="50"/>
        <v>1.9585864282967411E-2</v>
      </c>
      <c r="Q59" s="12">
        <f t="shared" si="51"/>
        <v>3.7213142137638082E-3</v>
      </c>
      <c r="R59" s="9">
        <f t="shared" si="52"/>
        <v>1.4869795833333335E-2</v>
      </c>
      <c r="S59" s="13">
        <f t="shared" si="53"/>
        <v>0.25025994004718005</v>
      </c>
      <c r="T59" s="2">
        <f t="shared" si="54"/>
        <v>0.01</v>
      </c>
      <c r="U59" s="14">
        <f t="shared" si="55"/>
        <v>2.5025994004718006E-3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2.1352599400471801E-2</v>
      </c>
      <c r="AR59" s="9">
        <f t="shared" si="59"/>
        <v>7.8262083333333337</v>
      </c>
      <c r="AS59" s="1">
        <f t="shared" si="60"/>
        <v>0.19</v>
      </c>
      <c r="AT59" s="1">
        <f t="shared" si="61"/>
        <v>5854325.666666667</v>
      </c>
      <c r="AU59" s="1">
        <f t="shared" si="62"/>
        <v>1245395919.4266474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20.020836875000001</v>
      </c>
      <c r="E60" s="10">
        <f t="shared" si="64"/>
        <v>16.618935994838701</v>
      </c>
      <c r="F60" s="7" t="s">
        <v>83</v>
      </c>
      <c r="G60" s="1">
        <v>3</v>
      </c>
      <c r="H60" s="9">
        <f t="shared" si="45"/>
        <v>20.020836875000001</v>
      </c>
      <c r="I60" s="9">
        <f t="shared" si="46"/>
        <v>293.17083687499996</v>
      </c>
      <c r="J60" s="9">
        <f t="shared" si="47"/>
        <v>0.19879926882211146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0.20417652160076644</v>
      </c>
      <c r="P60" s="9">
        <f t="shared" si="50"/>
        <v>4.0590143204874418E-2</v>
      </c>
      <c r="Q60" s="12">
        <f t="shared" si="51"/>
        <v>7.7121272089261395E-3</v>
      </c>
      <c r="R60" s="9">
        <f t="shared" si="52"/>
        <v>1.4869795833333335E-2</v>
      </c>
      <c r="S60" s="13">
        <f t="shared" si="53"/>
        <v>0.51864378605912076</v>
      </c>
      <c r="T60" s="2">
        <f t="shared" si="54"/>
        <v>0.01</v>
      </c>
      <c r="U60" s="14">
        <f t="shared" si="55"/>
        <v>5.186437860591208E-3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2.403643786059121E-2</v>
      </c>
      <c r="AR60" s="9">
        <f t="shared" si="59"/>
        <v>7.8262083333333337</v>
      </c>
      <c r="AS60" s="1">
        <f t="shared" si="60"/>
        <v>0.19</v>
      </c>
      <c r="AT60" s="1">
        <f t="shared" si="61"/>
        <v>5854325.666666667</v>
      </c>
      <c r="AU60" s="1">
        <f t="shared" si="62"/>
        <v>1401931496.3812339</v>
      </c>
    </row>
    <row r="61" spans="1:48" x14ac:dyDescent="0.15">
      <c r="C61" s="7">
        <v>3</v>
      </c>
      <c r="D61" s="7">
        <f t="shared" si="63"/>
        <v>23.526960192580599</v>
      </c>
      <c r="E61" s="10">
        <f t="shared" si="64"/>
        <v>20.020836875000001</v>
      </c>
      <c r="F61" s="7" t="s">
        <v>83</v>
      </c>
      <c r="G61" s="1">
        <v>4</v>
      </c>
      <c r="H61" s="9">
        <f t="shared" si="45"/>
        <v>23.526960192580599</v>
      </c>
      <c r="I61" s="9">
        <f t="shared" si="46"/>
        <v>296.67696019258057</v>
      </c>
      <c r="J61" s="9">
        <f t="shared" si="47"/>
        <v>0.29435733201433767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0.24184846172922536</v>
      </c>
      <c r="P61" s="9">
        <f t="shared" si="50"/>
        <v>7.1189867946386431E-2</v>
      </c>
      <c r="Q61" s="12">
        <f t="shared" si="51"/>
        <v>1.3526074909813422E-2</v>
      </c>
      <c r="R61" s="9">
        <f t="shared" si="52"/>
        <v>1.4869795833333335E-2</v>
      </c>
      <c r="S61" s="13">
        <f t="shared" si="53"/>
        <v>0.90963420489555613</v>
      </c>
      <c r="T61" s="2">
        <f t="shared" si="54"/>
        <v>0.01</v>
      </c>
      <c r="U61" s="14">
        <f t="shared" si="55"/>
        <v>9.0963420489555621E-3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3.3696342048955566E-2</v>
      </c>
      <c r="AR61" s="9">
        <f t="shared" si="59"/>
        <v>7.8262083333333337</v>
      </c>
      <c r="AS61" s="1">
        <f t="shared" si="60"/>
        <v>0.19</v>
      </c>
      <c r="AT61" s="1">
        <f t="shared" si="61"/>
        <v>5854325.666666667</v>
      </c>
      <c r="AU61" s="1">
        <f t="shared" si="62"/>
        <v>1965347923.234422</v>
      </c>
    </row>
    <row r="62" spans="1:48" x14ac:dyDescent="0.15">
      <c r="C62" s="7">
        <v>4</v>
      </c>
      <c r="D62" s="7">
        <f t="shared" si="63"/>
        <v>28.290130768000001</v>
      </c>
      <c r="E62" s="10">
        <f t="shared" si="64"/>
        <v>23.526960192580599</v>
      </c>
      <c r="F62" s="7" t="s">
        <v>83</v>
      </c>
      <c r="G62" s="1">
        <v>5</v>
      </c>
      <c r="H62" s="9">
        <f t="shared" si="45"/>
        <v>28.290130768000001</v>
      </c>
      <c r="I62" s="9">
        <f t="shared" si="46"/>
        <v>301.44013076799996</v>
      </c>
      <c r="J62" s="9">
        <f t="shared" si="47"/>
        <v>0.49442124306734769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0.162125664093697</v>
      </c>
      <c r="O62" s="9">
        <f t="shared" si="65"/>
        <v>8.6795013022475276E-2</v>
      </c>
      <c r="P62" s="9">
        <f t="shared" si="50"/>
        <v>4.291329823061886E-2</v>
      </c>
      <c r="Q62" s="12">
        <f t="shared" si="51"/>
        <v>8.1535266638175837E-3</v>
      </c>
      <c r="R62" s="9">
        <f t="shared" si="52"/>
        <v>1.4869795833333335E-2</v>
      </c>
      <c r="S62" s="13">
        <f t="shared" si="53"/>
        <v>0.54832808433993296</v>
      </c>
      <c r="T62" s="2">
        <f t="shared" si="54"/>
        <v>0.01</v>
      </c>
      <c r="U62" s="14">
        <f t="shared" si="55"/>
        <v>5.4832808433993296E-3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3.008328084339933E-2</v>
      </c>
      <c r="AR62" s="9">
        <f t="shared" si="59"/>
        <v>7.8262083333333337</v>
      </c>
      <c r="AS62" s="1">
        <f t="shared" si="60"/>
        <v>0.19</v>
      </c>
      <c r="AT62" s="1">
        <f t="shared" si="61"/>
        <v>5854325.666666667</v>
      </c>
      <c r="AU62" s="1">
        <f t="shared" si="62"/>
        <v>1754615187.7184343</v>
      </c>
    </row>
    <row r="63" spans="1:48" x14ac:dyDescent="0.15">
      <c r="C63" s="7">
        <v>5</v>
      </c>
      <c r="D63" s="7">
        <f t="shared" si="63"/>
        <v>29.987528946129</v>
      </c>
      <c r="E63" s="10">
        <f t="shared" si="64"/>
        <v>28.290130768000001</v>
      </c>
      <c r="F63" s="7" t="s">
        <v>85</v>
      </c>
      <c r="G63" s="1">
        <v>6</v>
      </c>
      <c r="H63" s="9">
        <f t="shared" si="45"/>
        <v>29.987528946129</v>
      </c>
      <c r="I63" s="9">
        <f t="shared" si="46"/>
        <v>303.13752894612895</v>
      </c>
      <c r="J63" s="9">
        <f t="shared" si="47"/>
        <v>0.5924429708743566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0.12214379812518976</v>
      </c>
      <c r="P63" s="9">
        <f t="shared" si="50"/>
        <v>7.2363234635165086E-2</v>
      </c>
      <c r="Q63" s="12">
        <f t="shared" si="51"/>
        <v>1.3749014580681366E-2</v>
      </c>
      <c r="R63" s="9">
        <f t="shared" si="52"/>
        <v>1.4869795833333335E-2</v>
      </c>
      <c r="S63" s="13">
        <f t="shared" si="53"/>
        <v>0.92462699116960745</v>
      </c>
      <c r="T63" s="2">
        <f t="shared" si="54"/>
        <v>0.01</v>
      </c>
      <c r="U63" s="14">
        <f t="shared" si="55"/>
        <v>9.2462699116960742E-3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3.3846269911696078E-2</v>
      </c>
      <c r="AR63" s="9">
        <f t="shared" si="59"/>
        <v>7.8262083333333337</v>
      </c>
      <c r="AS63" s="1">
        <f t="shared" si="60"/>
        <v>0.19</v>
      </c>
      <c r="AT63" s="1">
        <f t="shared" si="61"/>
        <v>5854325.666666667</v>
      </c>
      <c r="AU63" s="1">
        <f t="shared" si="62"/>
        <v>1974092504.8642008</v>
      </c>
    </row>
    <row r="64" spans="1:48" x14ac:dyDescent="0.15">
      <c r="C64" s="7">
        <v>6</v>
      </c>
      <c r="D64" s="7">
        <f t="shared" si="63"/>
        <v>28.403610128</v>
      </c>
      <c r="E64" s="10">
        <f t="shared" si="64"/>
        <v>29.987528946129</v>
      </c>
      <c r="F64" s="7" t="s">
        <v>83</v>
      </c>
      <c r="G64" s="1">
        <v>7</v>
      </c>
      <c r="H64" s="9">
        <f t="shared" si="45"/>
        <v>28.403610128</v>
      </c>
      <c r="I64" s="9">
        <f t="shared" si="46"/>
        <v>301.553610128</v>
      </c>
      <c r="J64" s="9">
        <f t="shared" si="47"/>
        <v>0.50046777477563587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0.12804264682335803</v>
      </c>
      <c r="P64" s="9">
        <f t="shared" si="50"/>
        <v>6.4081218532068634E-2</v>
      </c>
      <c r="Q64" s="12">
        <f t="shared" si="51"/>
        <v>1.2175431521093041E-2</v>
      </c>
      <c r="R64" s="9">
        <f t="shared" si="52"/>
        <v>1.4869795833333335E-2</v>
      </c>
      <c r="S64" s="13">
        <f t="shared" si="53"/>
        <v>0.81880287110597783</v>
      </c>
      <c r="T64" s="2">
        <f t="shared" si="54"/>
        <v>0.01</v>
      </c>
      <c r="U64" s="14">
        <f t="shared" si="55"/>
        <v>8.1880287110597787E-3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3.2788028711059777E-2</v>
      </c>
      <c r="AR64" s="9">
        <f t="shared" si="59"/>
        <v>7.8262083333333337</v>
      </c>
      <c r="AS64" s="1">
        <f t="shared" si="60"/>
        <v>0.19</v>
      </c>
      <c r="AT64" s="1">
        <f t="shared" si="61"/>
        <v>5854325.666666667</v>
      </c>
      <c r="AU64" s="1">
        <f t="shared" si="62"/>
        <v>1912370311.3118558</v>
      </c>
    </row>
    <row r="65" spans="1:48" x14ac:dyDescent="0.15">
      <c r="C65" s="7">
        <v>7</v>
      </c>
      <c r="D65" s="7">
        <f t="shared" si="63"/>
        <v>26.7154299512903</v>
      </c>
      <c r="E65" s="10">
        <f t="shared" si="64"/>
        <v>28.403610128</v>
      </c>
      <c r="F65" s="7" t="s">
        <v>83</v>
      </c>
      <c r="G65" s="1">
        <v>8</v>
      </c>
      <c r="H65" s="9">
        <f t="shared" si="45"/>
        <v>26.7154299512903</v>
      </c>
      <c r="I65" s="9">
        <f t="shared" si="46"/>
        <v>299.86542995129025</v>
      </c>
      <c r="J65" s="9">
        <f t="shared" si="47"/>
        <v>0.41728283154603479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0.14222351162462274</v>
      </c>
      <c r="P65" s="9">
        <f t="shared" si="50"/>
        <v>5.934742964314297E-2</v>
      </c>
      <c r="Q65" s="12">
        <f t="shared" si="51"/>
        <v>1.1276011632197165E-2</v>
      </c>
      <c r="R65" s="9">
        <f t="shared" si="52"/>
        <v>1.4869795833333335E-2</v>
      </c>
      <c r="S65" s="13">
        <f t="shared" si="53"/>
        <v>0.75831650673507889</v>
      </c>
      <c r="T65" s="2">
        <f t="shared" si="54"/>
        <v>0.01</v>
      </c>
      <c r="U65" s="14">
        <f t="shared" si="55"/>
        <v>7.5831650673507892E-3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3.2183165067350791E-2</v>
      </c>
      <c r="AR65" s="9">
        <f t="shared" si="59"/>
        <v>7.8262083333333337</v>
      </c>
      <c r="AS65" s="1">
        <f t="shared" si="60"/>
        <v>0.19</v>
      </c>
      <c r="AT65" s="1">
        <f t="shared" si="61"/>
        <v>5854325.666666667</v>
      </c>
      <c r="AU65" s="1">
        <f t="shared" si="62"/>
        <v>1877091481.8093429</v>
      </c>
    </row>
    <row r="66" spans="1:48" x14ac:dyDescent="0.15">
      <c r="C66" s="7">
        <v>8</v>
      </c>
      <c r="D66" s="7">
        <f t="shared" si="63"/>
        <v>26.5540362103226</v>
      </c>
      <c r="E66" s="10">
        <f t="shared" si="64"/>
        <v>26.7154299512903</v>
      </c>
      <c r="F66" s="7" t="s">
        <v>83</v>
      </c>
      <c r="G66" s="1">
        <v>9</v>
      </c>
      <c r="H66" s="9">
        <f t="shared" si="45"/>
        <v>26.5540362103226</v>
      </c>
      <c r="I66" s="9">
        <f t="shared" si="46"/>
        <v>299.70403621032256</v>
      </c>
      <c r="J66" s="9">
        <f t="shared" si="47"/>
        <v>0.41004976377576824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0.16113816531481312</v>
      </c>
      <c r="P66" s="9">
        <f t="shared" si="50"/>
        <v>6.6074666622599809E-2</v>
      </c>
      <c r="Q66" s="12">
        <f t="shared" si="51"/>
        <v>1.2554186658293965E-2</v>
      </c>
      <c r="R66" s="9">
        <f t="shared" si="52"/>
        <v>1.4869795833333335E-2</v>
      </c>
      <c r="S66" s="13">
        <f t="shared" si="53"/>
        <v>0.8442743127751281</v>
      </c>
      <c r="T66" s="2">
        <f t="shared" si="54"/>
        <v>0.01</v>
      </c>
      <c r="U66" s="14">
        <f t="shared" si="55"/>
        <v>8.4427431277512809E-3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3.3042743127751281E-2</v>
      </c>
      <c r="AR66" s="9">
        <f t="shared" si="59"/>
        <v>7.8262083333333337</v>
      </c>
      <c r="AS66" s="1">
        <f t="shared" si="60"/>
        <v>0.19</v>
      </c>
      <c r="AT66" s="1">
        <f t="shared" si="61"/>
        <v>5854325.666666667</v>
      </c>
      <c r="AU66" s="1">
        <f t="shared" si="62"/>
        <v>1927226595.9832072</v>
      </c>
    </row>
    <row r="67" spans="1:48" x14ac:dyDescent="0.15">
      <c r="C67" s="7">
        <v>9</v>
      </c>
      <c r="D67" s="7">
        <f t="shared" si="63"/>
        <v>26.4903656496667</v>
      </c>
      <c r="E67" s="10">
        <f t="shared" si="64"/>
        <v>26.5540362103226</v>
      </c>
      <c r="F67" s="7" t="s">
        <v>83</v>
      </c>
      <c r="G67" s="1">
        <v>10</v>
      </c>
      <c r="H67" s="9">
        <f t="shared" si="45"/>
        <v>26.4903656496667</v>
      </c>
      <c r="I67" s="9">
        <f t="shared" si="46"/>
        <v>299.64036564966671</v>
      </c>
      <c r="J67" s="9">
        <f t="shared" si="47"/>
        <v>0.40722878442054644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0.17332558202554665</v>
      </c>
      <c r="P67" s="9">
        <f t="shared" si="50"/>
        <v>7.0583166077247073E-2</v>
      </c>
      <c r="Q67" s="12">
        <f t="shared" si="51"/>
        <v>1.3410801554676943E-2</v>
      </c>
      <c r="R67" s="9">
        <f t="shared" si="52"/>
        <v>1.4869795833333335E-2</v>
      </c>
      <c r="S67" s="13">
        <f t="shared" si="53"/>
        <v>0.90188202346492263</v>
      </c>
      <c r="T67" s="2">
        <f t="shared" si="54"/>
        <v>0.01</v>
      </c>
      <c r="U67" s="14">
        <f t="shared" si="55"/>
        <v>9.0188202346492257E-3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3.3618820234649224E-2</v>
      </c>
      <c r="AR67" s="9">
        <f t="shared" si="59"/>
        <v>7.8262083333333337</v>
      </c>
      <c r="AS67" s="1">
        <f t="shared" si="60"/>
        <v>0.19</v>
      </c>
      <c r="AT67" s="1">
        <f t="shared" si="61"/>
        <v>5854325.666666667</v>
      </c>
      <c r="AU67" s="1">
        <f t="shared" si="62"/>
        <v>1960826443.2313113</v>
      </c>
    </row>
    <row r="68" spans="1:48" x14ac:dyDescent="0.15">
      <c r="C68" s="7">
        <v>10</v>
      </c>
      <c r="D68" s="7">
        <f t="shared" si="63"/>
        <v>25.002320728387101</v>
      </c>
      <c r="E68" s="10">
        <f t="shared" si="64"/>
        <v>26.4903656496667</v>
      </c>
      <c r="F68" s="7" t="s">
        <v>83</v>
      </c>
      <c r="G68" s="1">
        <v>11</v>
      </c>
      <c r="H68" s="9">
        <f t="shared" si="45"/>
        <v>25.002320728387101</v>
      </c>
      <c r="I68" s="9">
        <f t="shared" si="46"/>
        <v>298.15232072838705</v>
      </c>
      <c r="J68" s="9">
        <f t="shared" si="47"/>
        <v>0.34626232270009161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9.7605295150884605E-2</v>
      </c>
      <c r="O68" s="9">
        <f t="shared" si="65"/>
        <v>8.339920413074832E-2</v>
      </c>
      <c r="P68" s="9">
        <f t="shared" si="50"/>
        <v>2.8878002133651989E-2</v>
      </c>
      <c r="Q68" s="12">
        <f t="shared" si="51"/>
        <v>5.4868204053938781E-3</v>
      </c>
      <c r="R68" s="9">
        <f t="shared" si="52"/>
        <v>1.4869795833333335E-2</v>
      </c>
      <c r="S68" s="13">
        <f t="shared" si="53"/>
        <v>0.36899097115336166</v>
      </c>
      <c r="T68" s="2">
        <f t="shared" si="54"/>
        <v>0.01</v>
      </c>
      <c r="U68" s="14">
        <f t="shared" si="55"/>
        <v>3.6899097115336166E-3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2.8289909711533619E-2</v>
      </c>
      <c r="AR68" s="9">
        <f t="shared" si="59"/>
        <v>7.8262083333333337</v>
      </c>
      <c r="AS68" s="1">
        <f t="shared" si="60"/>
        <v>0.19</v>
      </c>
      <c r="AT68" s="1">
        <f t="shared" si="61"/>
        <v>5854325.666666667</v>
      </c>
      <c r="AU68" s="1">
        <f t="shared" si="62"/>
        <v>1650016349.5276258</v>
      </c>
    </row>
    <row r="69" spans="1:48" x14ac:dyDescent="0.15">
      <c r="C69" s="7">
        <v>11</v>
      </c>
      <c r="D69" s="7">
        <f t="shared" si="63"/>
        <v>20.419079772</v>
      </c>
      <c r="E69" s="10">
        <f t="shared" si="64"/>
        <v>25.002320728387101</v>
      </c>
      <c r="F69" s="7" t="s">
        <v>85</v>
      </c>
      <c r="G69" s="1">
        <v>12</v>
      </c>
      <c r="H69" s="9">
        <f t="shared" si="45"/>
        <v>20.419079772</v>
      </c>
      <c r="I69" s="9">
        <f t="shared" si="46"/>
        <v>293.56907977199995</v>
      </c>
      <c r="J69" s="9">
        <f t="shared" si="47"/>
        <v>0.20796078970894327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0.13278328533042966</v>
      </c>
      <c r="P69" s="9">
        <f t="shared" si="50"/>
        <v>2.7613716877464094E-2</v>
      </c>
      <c r="Q69" s="12">
        <f t="shared" si="51"/>
        <v>5.2466062067181782E-3</v>
      </c>
      <c r="R69" s="9">
        <f t="shared" si="52"/>
        <v>1.4869795833333335E-2</v>
      </c>
      <c r="S69" s="13">
        <f t="shared" si="53"/>
        <v>0.35283646564648602</v>
      </c>
      <c r="T69" s="2">
        <f t="shared" si="54"/>
        <v>0.01</v>
      </c>
      <c r="U69" s="14">
        <f t="shared" si="55"/>
        <v>3.5283646564648603E-3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2.8128364656464861E-2</v>
      </c>
      <c r="AR69" s="9">
        <f t="shared" si="59"/>
        <v>7.8262083333333337</v>
      </c>
      <c r="AS69" s="1">
        <f t="shared" si="60"/>
        <v>0.19</v>
      </c>
      <c r="AT69" s="1">
        <f t="shared" si="61"/>
        <v>5854325.666666667</v>
      </c>
      <c r="AU69" s="1">
        <f t="shared" si="62"/>
        <v>1640594192.1306329</v>
      </c>
      <c r="AV69" s="1">
        <f>SUM(AU58:AU69)</f>
        <v>20491095534.419479</v>
      </c>
    </row>
    <row r="70" spans="1:48" x14ac:dyDescent="0.15">
      <c r="C70" s="7">
        <v>12</v>
      </c>
      <c r="D70" s="7">
        <f t="shared" si="63"/>
        <v>17.419402130000002</v>
      </c>
      <c r="E70" s="10">
        <f t="shared" si="64"/>
        <v>20.419079772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17.010710336129002</v>
      </c>
      <c r="E73" s="7"/>
      <c r="F73" s="7"/>
      <c r="G73" s="1">
        <v>1</v>
      </c>
      <c r="H73" s="9">
        <f t="shared" ref="H73:H84" si="67">E74</f>
        <v>17.010710336129002</v>
      </c>
      <c r="I73" s="9">
        <f t="shared" ref="I73:I84" si="68">H73+273.15</f>
        <v>290.160710336129</v>
      </c>
      <c r="J73" s="9">
        <f t="shared" ref="J73:J84" si="69">EXP(($C$15*(I73-$C$13))/($C$16*I73*$C$13))</f>
        <v>0.14085830132215388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1.0693962236377922E-2</v>
      </c>
      <c r="Q73" s="12">
        <f t="shared" ref="Q73:Q84" si="73">P73*$B$75</f>
        <v>1.924913202548026E-3</v>
      </c>
      <c r="R73" s="9">
        <f t="shared" ref="R73:R84" si="74">L73*$B$75</f>
        <v>1.36656E-2</v>
      </c>
      <c r="S73" s="13">
        <f t="shared" ref="S73:S84" si="75">Q73/R73</f>
        <v>0.14085830132215388</v>
      </c>
      <c r="T73" s="2">
        <f t="shared" ref="T73:T84" si="76">$B$74/100</f>
        <v>0.01</v>
      </c>
      <c r="U73" s="14">
        <f t="shared" ref="U73:U84" si="77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2.8758583013221539E-2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11938897</v>
      </c>
      <c r="AU73" s="1">
        <f t="shared" ref="AU73:AU84" si="84">AT73*10000*AS73*0.67*AR73*AQ73</f>
        <v>3143657302.1825972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16.618935994838701</v>
      </c>
      <c r="E74" s="10">
        <f t="shared" ref="E74:E85" si="86">D73</f>
        <v>17.010710336129002</v>
      </c>
      <c r="F74" s="7" t="s">
        <v>83</v>
      </c>
      <c r="G74" s="1">
        <v>2</v>
      </c>
      <c r="H74" s="9">
        <f t="shared" si="67"/>
        <v>16.618935994838701</v>
      </c>
      <c r="I74" s="9">
        <f t="shared" si="68"/>
        <v>289.76893599483867</v>
      </c>
      <c r="J74" s="9">
        <f t="shared" si="69"/>
        <v>0.13461047117880032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0.14114603776362208</v>
      </c>
      <c r="P74" s="9">
        <f t="shared" si="72"/>
        <v>1.8999734648381911E-2</v>
      </c>
      <c r="Q74" s="12">
        <f t="shared" si="73"/>
        <v>3.4199522367087437E-3</v>
      </c>
      <c r="R74" s="9">
        <f t="shared" si="74"/>
        <v>1.36656E-2</v>
      </c>
      <c r="S74" s="13">
        <f t="shared" si="75"/>
        <v>0.25025994004718005</v>
      </c>
      <c r="T74" s="2">
        <f t="shared" si="76"/>
        <v>0.01</v>
      </c>
      <c r="U74" s="14">
        <f t="shared" si="77"/>
        <v>2.5025994004718006E-3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2.9852599400471799E-2</v>
      </c>
      <c r="AR74" s="9">
        <f t="shared" si="81"/>
        <v>7.5919999999999996</v>
      </c>
      <c r="AS74" s="1">
        <f t="shared" si="82"/>
        <v>0.18</v>
      </c>
      <c r="AT74" s="1">
        <f t="shared" si="83"/>
        <v>11938897</v>
      </c>
      <c r="AU74" s="1">
        <f t="shared" si="84"/>
        <v>3263246386.3494196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20.020836875000001</v>
      </c>
      <c r="E75" s="10">
        <f t="shared" si="86"/>
        <v>16.618935994838701</v>
      </c>
      <c r="F75" s="7" t="s">
        <v>83</v>
      </c>
      <c r="G75" s="1">
        <v>3</v>
      </c>
      <c r="H75" s="9">
        <f t="shared" si="67"/>
        <v>20.020836875000001</v>
      </c>
      <c r="I75" s="9">
        <f t="shared" si="68"/>
        <v>293.17083687499996</v>
      </c>
      <c r="J75" s="9">
        <f t="shared" si="69"/>
        <v>0.19879926882211146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0.19806630311524018</v>
      </c>
      <c r="P75" s="9">
        <f t="shared" si="72"/>
        <v>3.9375436237608447E-2</v>
      </c>
      <c r="Q75" s="12">
        <f t="shared" si="73"/>
        <v>7.0875785227695201E-3</v>
      </c>
      <c r="R75" s="9">
        <f t="shared" si="74"/>
        <v>1.36656E-2</v>
      </c>
      <c r="S75" s="13">
        <f t="shared" si="75"/>
        <v>0.51864378605912076</v>
      </c>
      <c r="T75" s="2">
        <f t="shared" si="76"/>
        <v>0.01</v>
      </c>
      <c r="U75" s="14">
        <f t="shared" si="77"/>
        <v>5.186437860591208E-3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3.2536437860591211E-2</v>
      </c>
      <c r="AR75" s="9">
        <f t="shared" si="81"/>
        <v>7.5919999999999996</v>
      </c>
      <c r="AS75" s="1">
        <f t="shared" si="82"/>
        <v>0.18</v>
      </c>
      <c r="AT75" s="1">
        <f t="shared" si="83"/>
        <v>11938897</v>
      </c>
      <c r="AU75" s="1">
        <f t="shared" si="84"/>
        <v>3556622049.8566937</v>
      </c>
    </row>
    <row r="76" spans="1:48" x14ac:dyDescent="0.15">
      <c r="C76" s="7">
        <v>3</v>
      </c>
      <c r="D76" s="7">
        <f t="shared" si="85"/>
        <v>23.526960192580599</v>
      </c>
      <c r="E76" s="10">
        <f t="shared" si="86"/>
        <v>20.020836875000001</v>
      </c>
      <c r="F76" s="7" t="s">
        <v>83</v>
      </c>
      <c r="G76" s="1">
        <v>4</v>
      </c>
      <c r="H76" s="9">
        <f t="shared" si="67"/>
        <v>23.526960192580599</v>
      </c>
      <c r="I76" s="9">
        <f t="shared" si="68"/>
        <v>296.67696019258057</v>
      </c>
      <c r="J76" s="9">
        <f t="shared" si="69"/>
        <v>0.29435733201433767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0.23461086687763175</v>
      </c>
      <c r="P76" s="9">
        <f t="shared" si="72"/>
        <v>6.9059428835670622E-2</v>
      </c>
      <c r="Q76" s="12">
        <f t="shared" si="73"/>
        <v>1.2430697190420711E-2</v>
      </c>
      <c r="R76" s="9">
        <f t="shared" si="74"/>
        <v>1.36656E-2</v>
      </c>
      <c r="S76" s="13">
        <f t="shared" si="75"/>
        <v>0.90963420489555613</v>
      </c>
      <c r="T76" s="2">
        <f t="shared" si="76"/>
        <v>0.01</v>
      </c>
      <c r="U76" s="14">
        <f t="shared" si="77"/>
        <v>9.0963420489555621E-3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4.389634204895556E-2</v>
      </c>
      <c r="AR76" s="9">
        <f t="shared" si="81"/>
        <v>7.5919999999999996</v>
      </c>
      <c r="AS76" s="1">
        <f t="shared" si="82"/>
        <v>0.18</v>
      </c>
      <c r="AT76" s="1">
        <f t="shared" si="83"/>
        <v>11938897</v>
      </c>
      <c r="AU76" s="1">
        <f t="shared" si="84"/>
        <v>4798395531.4440203</v>
      </c>
    </row>
    <row r="77" spans="1:48" x14ac:dyDescent="0.15">
      <c r="C77" s="7">
        <v>4</v>
      </c>
      <c r="D77" s="7">
        <f t="shared" si="85"/>
        <v>28.290130768000001</v>
      </c>
      <c r="E77" s="10">
        <f t="shared" si="86"/>
        <v>23.526960192580599</v>
      </c>
      <c r="F77" s="7" t="s">
        <v>83</v>
      </c>
      <c r="G77" s="1">
        <v>5</v>
      </c>
      <c r="H77" s="9">
        <f t="shared" si="67"/>
        <v>28.290130768000001</v>
      </c>
      <c r="I77" s="9">
        <f t="shared" si="68"/>
        <v>301.44013076799996</v>
      </c>
      <c r="J77" s="9">
        <f t="shared" si="69"/>
        <v>0.49442124306734769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0.15727386613986305</v>
      </c>
      <c r="O77" s="9">
        <f t="shared" si="87"/>
        <v>8.419757190209809E-2</v>
      </c>
      <c r="P77" s="9">
        <f t="shared" si="72"/>
        <v>4.1629068163087722E-2</v>
      </c>
      <c r="Q77" s="12">
        <f t="shared" si="73"/>
        <v>7.4932322693557901E-3</v>
      </c>
      <c r="R77" s="9">
        <f t="shared" si="74"/>
        <v>1.36656E-2</v>
      </c>
      <c r="S77" s="13">
        <f t="shared" si="75"/>
        <v>0.54832808433993308</v>
      </c>
      <c r="T77" s="2">
        <f t="shared" si="76"/>
        <v>0.01</v>
      </c>
      <c r="U77" s="14">
        <f t="shared" si="77"/>
        <v>5.4832808433993305E-3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4.0283280843399327E-2</v>
      </c>
      <c r="AR77" s="9">
        <f t="shared" si="81"/>
        <v>7.5919999999999996</v>
      </c>
      <c r="AS77" s="1">
        <f t="shared" si="82"/>
        <v>0.18</v>
      </c>
      <c r="AT77" s="1">
        <f t="shared" si="83"/>
        <v>11938897</v>
      </c>
      <c r="AU77" s="1">
        <f t="shared" si="84"/>
        <v>4403444701.0481815</v>
      </c>
    </row>
    <row r="78" spans="1:48" x14ac:dyDescent="0.15">
      <c r="C78" s="7">
        <v>5</v>
      </c>
      <c r="D78" s="7">
        <f t="shared" si="85"/>
        <v>29.987528946129</v>
      </c>
      <c r="E78" s="10">
        <f t="shared" si="86"/>
        <v>28.290130768000001</v>
      </c>
      <c r="F78" s="7" t="s">
        <v>85</v>
      </c>
      <c r="G78" s="1">
        <v>6</v>
      </c>
      <c r="H78" s="9">
        <f t="shared" si="67"/>
        <v>29.987528946129</v>
      </c>
      <c r="I78" s="9">
        <f t="shared" si="68"/>
        <v>303.13752894612895</v>
      </c>
      <c r="J78" s="9">
        <f t="shared" si="69"/>
        <v>0.5924429708743566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0.11848850373901035</v>
      </c>
      <c r="P78" s="9">
        <f t="shared" si="72"/>
        <v>7.0197681169596599E-2</v>
      </c>
      <c r="Q78" s="12">
        <f t="shared" si="73"/>
        <v>1.2635582610527387E-2</v>
      </c>
      <c r="R78" s="9">
        <f t="shared" si="74"/>
        <v>1.36656E-2</v>
      </c>
      <c r="S78" s="13">
        <f t="shared" si="75"/>
        <v>0.92462699116960734</v>
      </c>
      <c r="T78" s="2">
        <f t="shared" si="76"/>
        <v>0.01</v>
      </c>
      <c r="U78" s="14">
        <f t="shared" si="77"/>
        <v>9.2462699116960742E-3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4.4046269911696072E-2</v>
      </c>
      <c r="AR78" s="9">
        <f t="shared" si="81"/>
        <v>7.5919999999999996</v>
      </c>
      <c r="AS78" s="1">
        <f t="shared" si="82"/>
        <v>0.18</v>
      </c>
      <c r="AT78" s="1">
        <f t="shared" si="83"/>
        <v>11938897</v>
      </c>
      <c r="AU78" s="1">
        <f t="shared" si="84"/>
        <v>4814784441.1579704</v>
      </c>
    </row>
    <row r="79" spans="1:48" x14ac:dyDescent="0.15">
      <c r="C79" s="7">
        <v>6</v>
      </c>
      <c r="D79" s="7">
        <f t="shared" si="85"/>
        <v>28.403610128</v>
      </c>
      <c r="E79" s="10">
        <f t="shared" si="86"/>
        <v>29.987528946129</v>
      </c>
      <c r="F79" s="7" t="s">
        <v>83</v>
      </c>
      <c r="G79" s="1">
        <v>7</v>
      </c>
      <c r="H79" s="9">
        <f t="shared" si="67"/>
        <v>28.403610128</v>
      </c>
      <c r="I79" s="9">
        <f t="shared" si="68"/>
        <v>301.553610128</v>
      </c>
      <c r="J79" s="9">
        <f t="shared" si="69"/>
        <v>0.50046777477563587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0.12421082256941376</v>
      </c>
      <c r="P79" s="9">
        <f t="shared" si="72"/>
        <v>6.2163513974365835E-2</v>
      </c>
      <c r="Q79" s="12">
        <f t="shared" si="73"/>
        <v>1.1189432515385849E-2</v>
      </c>
      <c r="R79" s="9">
        <f t="shared" si="74"/>
        <v>1.36656E-2</v>
      </c>
      <c r="S79" s="13">
        <f t="shared" si="75"/>
        <v>0.81880287110597771</v>
      </c>
      <c r="T79" s="2">
        <f t="shared" si="76"/>
        <v>0.01</v>
      </c>
      <c r="U79" s="14">
        <f t="shared" si="77"/>
        <v>8.188028711059777E-3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4.2988028711059778E-2</v>
      </c>
      <c r="AR79" s="9">
        <f t="shared" si="81"/>
        <v>7.5919999999999996</v>
      </c>
      <c r="AS79" s="1">
        <f t="shared" si="82"/>
        <v>0.18</v>
      </c>
      <c r="AT79" s="1">
        <f t="shared" si="83"/>
        <v>11938897</v>
      </c>
      <c r="AU79" s="1">
        <f t="shared" si="84"/>
        <v>4699106013.0406561</v>
      </c>
    </row>
    <row r="80" spans="1:48" x14ac:dyDescent="0.15">
      <c r="C80" s="7">
        <v>7</v>
      </c>
      <c r="D80" s="7">
        <f t="shared" si="85"/>
        <v>26.7154299512903</v>
      </c>
      <c r="E80" s="10">
        <f t="shared" si="86"/>
        <v>28.403610128</v>
      </c>
      <c r="F80" s="7" t="s">
        <v>83</v>
      </c>
      <c r="G80" s="1">
        <v>8</v>
      </c>
      <c r="H80" s="9">
        <f t="shared" si="67"/>
        <v>26.7154299512903</v>
      </c>
      <c r="I80" s="9">
        <f t="shared" si="68"/>
        <v>299.86542995129025</v>
      </c>
      <c r="J80" s="9">
        <f t="shared" si="69"/>
        <v>0.41728283154603479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0.13796730859504794</v>
      </c>
      <c r="P80" s="9">
        <f t="shared" si="72"/>
        <v>5.7571389191327184E-2</v>
      </c>
      <c r="Q80" s="12">
        <f t="shared" si="73"/>
        <v>1.0362850054438892E-2</v>
      </c>
      <c r="R80" s="9">
        <f t="shared" si="74"/>
        <v>1.36656E-2</v>
      </c>
      <c r="S80" s="13">
        <f t="shared" si="75"/>
        <v>0.75831650673507878</v>
      </c>
      <c r="T80" s="2">
        <f t="shared" si="76"/>
        <v>0.01</v>
      </c>
      <c r="U80" s="14">
        <f t="shared" si="77"/>
        <v>7.5831650673507884E-3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4.2383165067350785E-2</v>
      </c>
      <c r="AR80" s="9">
        <f t="shared" si="81"/>
        <v>7.5919999999999996</v>
      </c>
      <c r="AS80" s="1">
        <f t="shared" si="82"/>
        <v>0.18</v>
      </c>
      <c r="AT80" s="1">
        <f t="shared" si="83"/>
        <v>11938897</v>
      </c>
      <c r="AU80" s="1">
        <f t="shared" si="84"/>
        <v>4632987177.8568659</v>
      </c>
    </row>
    <row r="81" spans="1:48" x14ac:dyDescent="0.15">
      <c r="C81" s="7">
        <v>8</v>
      </c>
      <c r="D81" s="7">
        <f t="shared" si="85"/>
        <v>26.5540362103226</v>
      </c>
      <c r="E81" s="10">
        <f t="shared" si="86"/>
        <v>26.7154299512903</v>
      </c>
      <c r="F81" s="7" t="s">
        <v>83</v>
      </c>
      <c r="G81" s="1">
        <v>9</v>
      </c>
      <c r="H81" s="9">
        <f t="shared" si="67"/>
        <v>26.5540362103226</v>
      </c>
      <c r="I81" s="9">
        <f t="shared" si="68"/>
        <v>299.70403621032256</v>
      </c>
      <c r="J81" s="9">
        <f t="shared" si="69"/>
        <v>0.41004976377576824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0.15631591940372078</v>
      </c>
      <c r="P81" s="9">
        <f t="shared" si="72"/>
        <v>6.4097305825887727E-2</v>
      </c>
      <c r="Q81" s="12">
        <f t="shared" si="73"/>
        <v>1.153751504865979E-2</v>
      </c>
      <c r="R81" s="9">
        <f t="shared" si="74"/>
        <v>1.36656E-2</v>
      </c>
      <c r="S81" s="13">
        <f t="shared" si="75"/>
        <v>0.84427431277512799</v>
      </c>
      <c r="T81" s="2">
        <f t="shared" si="76"/>
        <v>0.01</v>
      </c>
      <c r="U81" s="14">
        <f t="shared" si="77"/>
        <v>8.4427431277512809E-3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4.3242743127751282E-2</v>
      </c>
      <c r="AR81" s="9">
        <f t="shared" si="81"/>
        <v>7.5919999999999996</v>
      </c>
      <c r="AS81" s="1">
        <f t="shared" si="82"/>
        <v>0.18</v>
      </c>
      <c r="AT81" s="1">
        <f t="shared" si="83"/>
        <v>11938897</v>
      </c>
      <c r="AU81" s="1">
        <f t="shared" si="84"/>
        <v>4726949347.1727762</v>
      </c>
    </row>
    <row r="82" spans="1:48" x14ac:dyDescent="0.15">
      <c r="C82" s="7">
        <v>9</v>
      </c>
      <c r="D82" s="7">
        <f t="shared" si="85"/>
        <v>26.4903656496667</v>
      </c>
      <c r="E82" s="10">
        <f t="shared" si="86"/>
        <v>26.5540362103226</v>
      </c>
      <c r="F82" s="7" t="s">
        <v>83</v>
      </c>
      <c r="G82" s="1">
        <v>10</v>
      </c>
      <c r="H82" s="9">
        <f t="shared" si="67"/>
        <v>26.4903656496667</v>
      </c>
      <c r="I82" s="9">
        <f t="shared" si="68"/>
        <v>299.64036564966671</v>
      </c>
      <c r="J82" s="9">
        <f t="shared" si="69"/>
        <v>0.40722878442054644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0.16813861357783305</v>
      </c>
      <c r="P82" s="9">
        <f t="shared" si="72"/>
        <v>6.8470883221456932E-2</v>
      </c>
      <c r="Q82" s="12">
        <f t="shared" si="73"/>
        <v>1.2324758979862247E-2</v>
      </c>
      <c r="R82" s="9">
        <f t="shared" si="74"/>
        <v>1.36656E-2</v>
      </c>
      <c r="S82" s="13">
        <f t="shared" si="75"/>
        <v>0.90188202346492263</v>
      </c>
      <c r="T82" s="2">
        <f t="shared" si="76"/>
        <v>0.01</v>
      </c>
      <c r="U82" s="14">
        <f t="shared" si="77"/>
        <v>9.0188202346492257E-3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4.3818820234649225E-2</v>
      </c>
      <c r="AR82" s="9">
        <f t="shared" si="81"/>
        <v>7.5919999999999996</v>
      </c>
      <c r="AS82" s="1">
        <f t="shared" si="82"/>
        <v>0.18</v>
      </c>
      <c r="AT82" s="1">
        <f t="shared" si="83"/>
        <v>11938897</v>
      </c>
      <c r="AU82" s="1">
        <f t="shared" si="84"/>
        <v>4789921469.3697338</v>
      </c>
    </row>
    <row r="83" spans="1:48" x14ac:dyDescent="0.15">
      <c r="C83" s="7">
        <v>10</v>
      </c>
      <c r="D83" s="7">
        <f t="shared" si="85"/>
        <v>25.002320728387101</v>
      </c>
      <c r="E83" s="10">
        <f t="shared" si="86"/>
        <v>26.4903656496667</v>
      </c>
      <c r="F83" s="7" t="s">
        <v>83</v>
      </c>
      <c r="G83" s="1">
        <v>11</v>
      </c>
      <c r="H83" s="9">
        <f t="shared" si="67"/>
        <v>25.002320728387101</v>
      </c>
      <c r="I83" s="9">
        <f t="shared" si="68"/>
        <v>298.15232072838705</v>
      </c>
      <c r="J83" s="9">
        <f t="shared" si="69"/>
        <v>0.34626232270009161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9.4684343838557311E-2</v>
      </c>
      <c r="O83" s="9">
        <f t="shared" si="87"/>
        <v>8.0903386517818782E-2</v>
      </c>
      <c r="P83" s="9">
        <f t="shared" si="72"/>
        <v>2.8013794529963207E-2</v>
      </c>
      <c r="Q83" s="12">
        <f t="shared" si="73"/>
        <v>5.0424830153933771E-3</v>
      </c>
      <c r="R83" s="9">
        <f t="shared" si="74"/>
        <v>1.36656E-2</v>
      </c>
      <c r="S83" s="13">
        <f t="shared" si="75"/>
        <v>0.36899097115336149</v>
      </c>
      <c r="T83" s="2">
        <f t="shared" si="76"/>
        <v>0.01</v>
      </c>
      <c r="U83" s="14">
        <f t="shared" si="77"/>
        <v>3.6899097115336149E-3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3.8489909711533613E-2</v>
      </c>
      <c r="AR83" s="9">
        <f t="shared" si="81"/>
        <v>7.5919999999999996</v>
      </c>
      <c r="AS83" s="1">
        <f t="shared" si="82"/>
        <v>0.18</v>
      </c>
      <c r="AT83" s="1">
        <f t="shared" si="83"/>
        <v>11938897</v>
      </c>
      <c r="AU83" s="1">
        <f t="shared" si="84"/>
        <v>4207407773.5117583</v>
      </c>
    </row>
    <row r="84" spans="1:48" x14ac:dyDescent="0.15">
      <c r="C84" s="7">
        <v>11</v>
      </c>
      <c r="D84" s="7">
        <f t="shared" si="85"/>
        <v>20.419079772</v>
      </c>
      <c r="E84" s="10">
        <f t="shared" si="86"/>
        <v>25.002320728387101</v>
      </c>
      <c r="F84" s="7" t="s">
        <v>85</v>
      </c>
      <c r="G84" s="1">
        <v>12</v>
      </c>
      <c r="H84" s="9">
        <f t="shared" si="67"/>
        <v>20.419079772</v>
      </c>
      <c r="I84" s="9">
        <f t="shared" si="68"/>
        <v>293.56907977199995</v>
      </c>
      <c r="J84" s="9">
        <f t="shared" si="69"/>
        <v>0.20796078970894327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0.12880959198785558</v>
      </c>
      <c r="P84" s="9">
        <f t="shared" si="72"/>
        <v>2.6787344471881219E-2</v>
      </c>
      <c r="Q84" s="12">
        <f t="shared" si="73"/>
        <v>4.8217220049386195E-3</v>
      </c>
      <c r="R84" s="9">
        <f t="shared" si="74"/>
        <v>1.36656E-2</v>
      </c>
      <c r="S84" s="13">
        <f t="shared" si="75"/>
        <v>0.35283646564648602</v>
      </c>
      <c r="T84" s="2">
        <f t="shared" si="76"/>
        <v>0.01</v>
      </c>
      <c r="U84" s="14">
        <f t="shared" si="77"/>
        <v>3.5283646564648603E-3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3.8328364656464858E-2</v>
      </c>
      <c r="AR84" s="9">
        <f t="shared" si="81"/>
        <v>7.5919999999999996</v>
      </c>
      <c r="AS84" s="1">
        <f t="shared" si="82"/>
        <v>0.18</v>
      </c>
      <c r="AT84" s="1">
        <f t="shared" si="83"/>
        <v>11938897</v>
      </c>
      <c r="AU84" s="1">
        <f t="shared" si="84"/>
        <v>4189748965.643342</v>
      </c>
      <c r="AV84" s="1">
        <f>SUM(AU73:AU84)</f>
        <v>51226271158.634018</v>
      </c>
    </row>
    <row r="85" spans="1:48" x14ac:dyDescent="0.15">
      <c r="C85" s="7">
        <v>12</v>
      </c>
      <c r="D85" s="7">
        <f t="shared" si="85"/>
        <v>17.419402130000002</v>
      </c>
      <c r="E85" s="10">
        <f t="shared" si="86"/>
        <v>20.419079772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17.010710336129002</v>
      </c>
      <c r="E89" s="7"/>
      <c r="F89" s="7"/>
      <c r="G89" s="1">
        <v>1</v>
      </c>
      <c r="H89" s="9">
        <f t="shared" ref="H89:H100" si="88">E90</f>
        <v>17.010710336129002</v>
      </c>
      <c r="I89" s="9">
        <f t="shared" ref="I89:I100" si="89">H89+273.15</f>
        <v>290.160710336129</v>
      </c>
      <c r="J89" s="9">
        <f t="shared" ref="J89:J100" si="90">EXP(($C$15*(I89-$C$13))/($C$16*I89*$C$13))</f>
        <v>0.14085830132215388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0.44767685100837051</v>
      </c>
      <c r="Q89" s="12">
        <f t="shared" ref="Q89:Q100" si="94">P89*$B$91</f>
        <v>0.20145458295376673</v>
      </c>
      <c r="R89" s="9">
        <f t="shared" ref="R89:R100" si="95">L89*$B$91</f>
        <v>1.4301931875000002</v>
      </c>
      <c r="S89" s="13">
        <f t="shared" ref="S89:S100" si="96">Q89/R89</f>
        <v>0.14085830132215385</v>
      </c>
      <c r="T89" s="2">
        <f t="shared" ref="T89:T100" si="97">$B$90/100</f>
        <v>0.23</v>
      </c>
      <c r="U89" s="14">
        <f t="shared" ref="U89:U100" si="98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2.8164818905184765E-2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788776.58333333337</v>
      </c>
      <c r="AN89" s="1">
        <f t="shared" ref="AN89:AN100" si="103">AM89*10000*AK89*AJ89</f>
        <v>3069837079.2893848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16.618935994838701</v>
      </c>
      <c r="E90" s="10">
        <f t="shared" ref="E90:E101" si="105">D89</f>
        <v>17.010710336129002</v>
      </c>
      <c r="F90" s="7" t="s">
        <v>83</v>
      </c>
      <c r="G90" s="1">
        <v>2</v>
      </c>
      <c r="H90" s="9">
        <f t="shared" si="88"/>
        <v>16.618935994838701</v>
      </c>
      <c r="I90" s="9">
        <f t="shared" si="89"/>
        <v>289.76893599483867</v>
      </c>
      <c r="J90" s="9">
        <f t="shared" si="90"/>
        <v>0.13461047117880032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5.9087373156582963</v>
      </c>
      <c r="P90" s="9">
        <f t="shared" si="93"/>
        <v>0.79537791413252301</v>
      </c>
      <c r="Q90" s="12">
        <f t="shared" si="94"/>
        <v>0.35792006135963539</v>
      </c>
      <c r="R90" s="9">
        <f t="shared" si="95"/>
        <v>1.4301931875000002</v>
      </c>
      <c r="S90" s="13">
        <f t="shared" si="96"/>
        <v>0.25025994004718005</v>
      </c>
      <c r="T90" s="2">
        <f t="shared" si="97"/>
        <v>0.23</v>
      </c>
      <c r="U90" s="14">
        <f t="shared" si="98"/>
        <v>5.7559786210851414E-2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3.5751275542571709E-2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788776.58333333337</v>
      </c>
      <c r="AN90" s="1">
        <f t="shared" si="103"/>
        <v>3896726325.9155817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20.020836875000001</v>
      </c>
      <c r="E91" s="10">
        <f t="shared" si="105"/>
        <v>16.618935994838701</v>
      </c>
      <c r="F91" s="7" t="s">
        <v>83</v>
      </c>
      <c r="G91" s="1">
        <v>3</v>
      </c>
      <c r="H91" s="9">
        <f t="shared" si="88"/>
        <v>20.020836875000001</v>
      </c>
      <c r="I91" s="9">
        <f t="shared" si="89"/>
        <v>293.17083687499996</v>
      </c>
      <c r="J91" s="9">
        <f t="shared" si="90"/>
        <v>0.19879926882211146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8.2915664848591071</v>
      </c>
      <c r="P91" s="9">
        <f t="shared" si="93"/>
        <v>1.6483573545799155</v>
      </c>
      <c r="Q91" s="12">
        <f t="shared" si="94"/>
        <v>0.74176080956096202</v>
      </c>
      <c r="R91" s="9">
        <f t="shared" si="95"/>
        <v>1.4301931875000002</v>
      </c>
      <c r="S91" s="13">
        <f t="shared" si="96"/>
        <v>0.51864378605912065</v>
      </c>
      <c r="T91" s="2">
        <f t="shared" si="97"/>
        <v>0.23</v>
      </c>
      <c r="U91" s="14">
        <f t="shared" si="98"/>
        <v>0.11928807079359775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5.4362353344269733E-2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788776.58333333337</v>
      </c>
      <c r="AN91" s="1">
        <f t="shared" si="103"/>
        <v>5925249105.1149454</v>
      </c>
    </row>
    <row r="92" spans="1:48" x14ac:dyDescent="0.15">
      <c r="C92" s="7">
        <v>3</v>
      </c>
      <c r="D92" s="7">
        <f t="shared" si="104"/>
        <v>23.526960192580599</v>
      </c>
      <c r="E92" s="10">
        <f t="shared" si="105"/>
        <v>20.020836875000001</v>
      </c>
      <c r="F92" s="7" t="s">
        <v>83</v>
      </c>
      <c r="G92" s="1">
        <v>4</v>
      </c>
      <c r="H92" s="9">
        <f t="shared" si="88"/>
        <v>23.526960192580599</v>
      </c>
      <c r="I92" s="9">
        <f t="shared" si="89"/>
        <v>296.67696019258057</v>
      </c>
      <c r="J92" s="9">
        <f t="shared" si="90"/>
        <v>0.29435733201433767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9.821416213612526</v>
      </c>
      <c r="P92" s="9">
        <f t="shared" si="93"/>
        <v>2.8910058732413413</v>
      </c>
      <c r="Q92" s="12">
        <f t="shared" si="94"/>
        <v>1.3009526429586036</v>
      </c>
      <c r="R92" s="9">
        <f t="shared" si="95"/>
        <v>1.4301931875000002</v>
      </c>
      <c r="S92" s="13">
        <f t="shared" si="96"/>
        <v>0.90963420489555602</v>
      </c>
      <c r="T92" s="2">
        <f t="shared" si="97"/>
        <v>0.23</v>
      </c>
      <c r="U92" s="14">
        <f t="shared" si="98"/>
        <v>0.20921586712597789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9.6511583938482345E-2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788776.58333333337</v>
      </c>
      <c r="AN92" s="1">
        <f t="shared" si="103"/>
        <v>10519323413.81974</v>
      </c>
    </row>
    <row r="93" spans="1:48" x14ac:dyDescent="0.15">
      <c r="C93" s="7">
        <v>4</v>
      </c>
      <c r="D93" s="7">
        <f t="shared" si="104"/>
        <v>28.290130768000001</v>
      </c>
      <c r="E93" s="10">
        <f t="shared" si="105"/>
        <v>23.526960192580599</v>
      </c>
      <c r="F93" s="7" t="s">
        <v>83</v>
      </c>
      <c r="G93" s="1">
        <v>5</v>
      </c>
      <c r="H93" s="9">
        <f t="shared" si="88"/>
        <v>28.290130768000001</v>
      </c>
      <c r="I93" s="9">
        <f t="shared" si="89"/>
        <v>301.44013076799996</v>
      </c>
      <c r="J93" s="9">
        <f t="shared" si="90"/>
        <v>0.49442124306734769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6.5838898233526253</v>
      </c>
      <c r="O93" s="9">
        <f t="shared" si="106"/>
        <v>3.5247276003518939</v>
      </c>
      <c r="P93" s="9">
        <f t="shared" si="93"/>
        <v>1.7427002016397728</v>
      </c>
      <c r="Q93" s="12">
        <f t="shared" si="94"/>
        <v>0.78421509073789775</v>
      </c>
      <c r="R93" s="9">
        <f t="shared" si="95"/>
        <v>1.4301931875000002</v>
      </c>
      <c r="S93" s="13">
        <f t="shared" si="96"/>
        <v>0.54832808433993296</v>
      </c>
      <c r="T93" s="2">
        <f t="shared" si="97"/>
        <v>0.23</v>
      </c>
      <c r="U93" s="14">
        <f t="shared" si="98"/>
        <v>0.12611545939818458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7.1456811008552668E-2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788776.58333333337</v>
      </c>
      <c r="AN93" s="1">
        <f t="shared" si="103"/>
        <v>7788467191.6511955</v>
      </c>
    </row>
    <row r="94" spans="1:48" x14ac:dyDescent="0.15">
      <c r="C94" s="7">
        <v>5</v>
      </c>
      <c r="D94" s="7">
        <f t="shared" si="104"/>
        <v>29.987528946129</v>
      </c>
      <c r="E94" s="10">
        <f t="shared" si="105"/>
        <v>28.290130768000001</v>
      </c>
      <c r="F94" s="7" t="s">
        <v>85</v>
      </c>
      <c r="G94" s="1">
        <v>6</v>
      </c>
      <c r="H94" s="9">
        <f t="shared" si="88"/>
        <v>29.987528946129</v>
      </c>
      <c r="I94" s="9">
        <f t="shared" si="89"/>
        <v>303.13752894612895</v>
      </c>
      <c r="J94" s="9">
        <f t="shared" si="90"/>
        <v>0.5924429708743566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4.9602344820454549</v>
      </c>
      <c r="P94" s="9">
        <f t="shared" si="93"/>
        <v>2.9386560527764347</v>
      </c>
      <c r="Q94" s="12">
        <f t="shared" si="94"/>
        <v>1.3223952237493957</v>
      </c>
      <c r="R94" s="9">
        <f t="shared" si="95"/>
        <v>1.4301931875000002</v>
      </c>
      <c r="S94" s="13">
        <f t="shared" si="96"/>
        <v>0.92462699116960756</v>
      </c>
      <c r="T94" s="2">
        <f t="shared" si="97"/>
        <v>0.23</v>
      </c>
      <c r="U94" s="14">
        <f t="shared" si="98"/>
        <v>0.21266420796900976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9.7551258702656449E-2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788776.58333333337</v>
      </c>
      <c r="AN94" s="1">
        <f t="shared" si="103"/>
        <v>10632643231.433605</v>
      </c>
    </row>
    <row r="95" spans="1:48" x14ac:dyDescent="0.15">
      <c r="C95" s="7">
        <v>6</v>
      </c>
      <c r="D95" s="7">
        <f t="shared" si="104"/>
        <v>28.403610128</v>
      </c>
      <c r="E95" s="10">
        <f t="shared" si="105"/>
        <v>29.987528946129</v>
      </c>
      <c r="F95" s="7" t="s">
        <v>83</v>
      </c>
      <c r="G95" s="1">
        <v>7</v>
      </c>
      <c r="H95" s="9">
        <f t="shared" si="88"/>
        <v>28.403610128</v>
      </c>
      <c r="I95" s="9">
        <f t="shared" si="89"/>
        <v>301.553610128</v>
      </c>
      <c r="J95" s="9">
        <f t="shared" si="90"/>
        <v>0.50046777477563587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5.1997855126023529</v>
      </c>
      <c r="P95" s="9">
        <f t="shared" si="93"/>
        <v>2.6023250848026884</v>
      </c>
      <c r="Q95" s="12">
        <f t="shared" si="94"/>
        <v>1.1710462881612098</v>
      </c>
      <c r="R95" s="9">
        <f t="shared" si="95"/>
        <v>1.4301931875000002</v>
      </c>
      <c r="S95" s="13">
        <f t="shared" si="96"/>
        <v>0.81880287110597749</v>
      </c>
      <c r="T95" s="2">
        <f t="shared" si="97"/>
        <v>0.23</v>
      </c>
      <c r="U95" s="14">
        <f t="shared" si="98"/>
        <v>0.18832466035437484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9.0212885096844025E-2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788776.58333333337</v>
      </c>
      <c r="AN95" s="1">
        <f t="shared" si="103"/>
        <v>9832793906.1942196</v>
      </c>
    </row>
    <row r="96" spans="1:48" x14ac:dyDescent="0.15">
      <c r="C96" s="7">
        <v>7</v>
      </c>
      <c r="D96" s="7">
        <f t="shared" si="104"/>
        <v>26.7154299512903</v>
      </c>
      <c r="E96" s="10">
        <f t="shared" si="105"/>
        <v>28.403610128</v>
      </c>
      <c r="F96" s="7" t="s">
        <v>83</v>
      </c>
      <c r="G96" s="1">
        <v>8</v>
      </c>
      <c r="H96" s="9">
        <f t="shared" si="88"/>
        <v>26.7154299512903</v>
      </c>
      <c r="I96" s="9">
        <f t="shared" si="89"/>
        <v>299.86542995129025</v>
      </c>
      <c r="J96" s="9">
        <f t="shared" si="90"/>
        <v>0.41728283154603479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5.7756675111329994</v>
      </c>
      <c r="P96" s="9">
        <f t="shared" si="93"/>
        <v>2.4100868931140176</v>
      </c>
      <c r="Q96" s="12">
        <f t="shared" si="94"/>
        <v>1.084539101901308</v>
      </c>
      <c r="R96" s="9">
        <f t="shared" si="95"/>
        <v>1.4301931875000002</v>
      </c>
      <c r="S96" s="13">
        <f t="shared" si="96"/>
        <v>0.758316506735079</v>
      </c>
      <c r="T96" s="2">
        <f t="shared" si="97"/>
        <v>0.23</v>
      </c>
      <c r="U96" s="14">
        <f t="shared" si="98"/>
        <v>0.17441279654906819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8.6018458159544064E-2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788776.58333333337</v>
      </c>
      <c r="AN96" s="1">
        <f t="shared" si="103"/>
        <v>9375620459.3547211</v>
      </c>
    </row>
    <row r="97" spans="1:50" x14ac:dyDescent="0.15">
      <c r="C97" s="7">
        <v>8</v>
      </c>
      <c r="D97" s="7">
        <f t="shared" si="104"/>
        <v>26.5540362103226</v>
      </c>
      <c r="E97" s="10">
        <f t="shared" si="105"/>
        <v>26.7154299512903</v>
      </c>
      <c r="F97" s="7" t="s">
        <v>83</v>
      </c>
      <c r="G97" s="1">
        <v>9</v>
      </c>
      <c r="H97" s="9">
        <f t="shared" si="88"/>
        <v>26.5540362103226</v>
      </c>
      <c r="I97" s="9">
        <f t="shared" si="89"/>
        <v>299.70403621032256</v>
      </c>
      <c r="J97" s="9">
        <f t="shared" si="90"/>
        <v>0.41004976377576824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6.5437877013523149</v>
      </c>
      <c r="P97" s="9">
        <f t="shared" si="93"/>
        <v>2.6832786011382943</v>
      </c>
      <c r="Q97" s="12">
        <f t="shared" si="94"/>
        <v>1.2074753705122325</v>
      </c>
      <c r="R97" s="9">
        <f t="shared" si="95"/>
        <v>1.4301931875000002</v>
      </c>
      <c r="S97" s="13">
        <f t="shared" si="96"/>
        <v>0.84427431277512799</v>
      </c>
      <c r="T97" s="2">
        <f t="shared" si="97"/>
        <v>0.23</v>
      </c>
      <c r="U97" s="14">
        <f t="shared" si="98"/>
        <v>0.19418309193827946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9.1979202219391265E-2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788776.58333333337</v>
      </c>
      <c r="AN97" s="1">
        <f t="shared" si="103"/>
        <v>10025314433.836636</v>
      </c>
    </row>
    <row r="98" spans="1:50" x14ac:dyDescent="0.15">
      <c r="C98" s="7">
        <v>9</v>
      </c>
      <c r="D98" s="7">
        <f t="shared" si="104"/>
        <v>26.4903656496667</v>
      </c>
      <c r="E98" s="10">
        <f t="shared" si="105"/>
        <v>26.5540362103226</v>
      </c>
      <c r="F98" s="7" t="s">
        <v>83</v>
      </c>
      <c r="G98" s="1">
        <v>10</v>
      </c>
      <c r="H98" s="9">
        <f t="shared" si="88"/>
        <v>26.4903656496667</v>
      </c>
      <c r="I98" s="9">
        <f t="shared" si="89"/>
        <v>299.64036564966671</v>
      </c>
      <c r="J98" s="9">
        <f t="shared" si="90"/>
        <v>0.40722878442054644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7.0387161835473542</v>
      </c>
      <c r="P98" s="9">
        <f t="shared" si="93"/>
        <v>2.8663678353072171</v>
      </c>
      <c r="Q98" s="12">
        <f t="shared" si="94"/>
        <v>1.2898655258882477</v>
      </c>
      <c r="R98" s="9">
        <f t="shared" si="95"/>
        <v>1.4301931875000002</v>
      </c>
      <c r="S98" s="13">
        <f t="shared" si="96"/>
        <v>0.90188202346492263</v>
      </c>
      <c r="T98" s="2">
        <f t="shared" si="97"/>
        <v>0.23</v>
      </c>
      <c r="U98" s="14">
        <f t="shared" si="98"/>
        <v>0.2074328653969322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9.5974008917175058E-2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788776.58333333337</v>
      </c>
      <c r="AN98" s="1">
        <f t="shared" si="103"/>
        <v>10460730183.063866</v>
      </c>
    </row>
    <row r="99" spans="1:50" x14ac:dyDescent="0.15">
      <c r="C99" s="7">
        <v>10</v>
      </c>
      <c r="D99" s="7">
        <f t="shared" si="104"/>
        <v>25.002320728387101</v>
      </c>
      <c r="E99" s="10">
        <f t="shared" si="105"/>
        <v>26.4903656496667</v>
      </c>
      <c r="F99" s="7" t="s">
        <v>83</v>
      </c>
      <c r="G99" s="1">
        <v>11</v>
      </c>
      <c r="H99" s="9">
        <f t="shared" si="88"/>
        <v>25.002320728387101</v>
      </c>
      <c r="I99" s="9">
        <f t="shared" si="89"/>
        <v>298.15232072838705</v>
      </c>
      <c r="J99" s="9">
        <f t="shared" si="90"/>
        <v>0.34626232270009161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3.9637309308281301</v>
      </c>
      <c r="O99" s="9">
        <f t="shared" si="106"/>
        <v>3.3868245007453401</v>
      </c>
      <c r="P99" s="9">
        <f t="shared" si="93"/>
        <v>1.1727297182056595</v>
      </c>
      <c r="Q99" s="12">
        <f t="shared" si="94"/>
        <v>0.52772837319254684</v>
      </c>
      <c r="R99" s="9">
        <f t="shared" si="95"/>
        <v>1.4301931875000002</v>
      </c>
      <c r="S99" s="13">
        <f t="shared" si="96"/>
        <v>0.3689909711533616</v>
      </c>
      <c r="T99" s="2">
        <f t="shared" si="97"/>
        <v>0.23</v>
      </c>
      <c r="U99" s="14">
        <f t="shared" si="98"/>
        <v>8.4867923365273171E-2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5.9020678894629863E-2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788776.58333333337</v>
      </c>
      <c r="AN99" s="1">
        <f t="shared" si="103"/>
        <v>6432985389.5213099</v>
      </c>
    </row>
    <row r="100" spans="1:50" x14ac:dyDescent="0.15">
      <c r="C100" s="7">
        <v>11</v>
      </c>
      <c r="D100" s="7">
        <f t="shared" si="104"/>
        <v>20.419079772</v>
      </c>
      <c r="E100" s="10">
        <f t="shared" si="105"/>
        <v>25.002320728387101</v>
      </c>
      <c r="F100" s="7" t="s">
        <v>85</v>
      </c>
      <c r="G100" s="1">
        <v>12</v>
      </c>
      <c r="H100" s="9">
        <f t="shared" si="88"/>
        <v>20.419079772</v>
      </c>
      <c r="I100" s="9">
        <f t="shared" si="89"/>
        <v>293.56907977199995</v>
      </c>
      <c r="J100" s="9">
        <f t="shared" si="90"/>
        <v>0.20796078970894327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5.392301865873014</v>
      </c>
      <c r="P100" s="9">
        <f t="shared" si="93"/>
        <v>1.1213873543759603</v>
      </c>
      <c r="Q100" s="12">
        <f t="shared" si="94"/>
        <v>0.50462430946918213</v>
      </c>
      <c r="R100" s="9">
        <f t="shared" si="95"/>
        <v>1.4301931875000002</v>
      </c>
      <c r="S100" s="13">
        <f t="shared" si="96"/>
        <v>0.35283646564648596</v>
      </c>
      <c r="T100" s="2">
        <f t="shared" si="97"/>
        <v>0.23</v>
      </c>
      <c r="U100" s="14">
        <f t="shared" si="98"/>
        <v>8.1152387098691769E-2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5.7900444710255572E-2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788776.58333333337</v>
      </c>
      <c r="AN100" s="1">
        <f t="shared" si="103"/>
        <v>6310884961.7409401</v>
      </c>
      <c r="AO100" s="1">
        <f>SUM(AN89:AN100)</f>
        <v>94270575680.936142</v>
      </c>
    </row>
    <row r="101" spans="1:50" x14ac:dyDescent="0.15">
      <c r="C101" s="7">
        <v>12</v>
      </c>
      <c r="D101" s="7">
        <f t="shared" si="104"/>
        <v>17.419402130000002</v>
      </c>
      <c r="E101" s="10">
        <f t="shared" si="105"/>
        <v>20.419079772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17.010710336129002</v>
      </c>
      <c r="E105" s="7"/>
      <c r="F105" s="7"/>
      <c r="G105" s="1">
        <v>1</v>
      </c>
      <c r="H105" s="9">
        <f t="shared" ref="H105:H116" si="107">E106</f>
        <v>17.010710336129002</v>
      </c>
      <c r="I105" s="9">
        <f t="shared" ref="I105:I116" si="108">H105+273.15</f>
        <v>290.160710336129</v>
      </c>
      <c r="J105" s="9">
        <f t="shared" ref="J105:J116" si="109">EXP(($C$15*(I105-$C$13))/($C$16*I105*$C$13))</f>
        <v>0.14085830132215388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7.3418163815133053E-2</v>
      </c>
      <c r="Q105" s="12">
        <f t="shared" ref="Q105:Q116" si="113">P105*$B$107</f>
        <v>2.2025449144539914E-2</v>
      </c>
      <c r="R105" s="9">
        <f t="shared" ref="R105:R116" si="114">L105*$B$107</f>
        <v>0.156366</v>
      </c>
      <c r="S105" s="13">
        <f t="shared" ref="S105:S116" si="115">Q105/R105</f>
        <v>0.14085830132215388</v>
      </c>
      <c r="T105" s="2">
        <f t="shared" ref="T105:T116" si="116">$B$106/100</f>
        <v>0.01</v>
      </c>
      <c r="U105" s="14">
        <f t="shared" ref="U105:U116" si="117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1.1358583013221537E-2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37879.166666666664</v>
      </c>
      <c r="AX105" s="1">
        <f t="shared" ref="AX105:AX116" si="124">AW105*10000*AV105*0.67*AU105*AT105</f>
        <v>45075619.246700756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16.618935994838701</v>
      </c>
      <c r="E106" s="10">
        <f t="shared" ref="E106:E117" si="126">D105</f>
        <v>17.010710336129002</v>
      </c>
      <c r="F106" s="7" t="s">
        <v>83</v>
      </c>
      <c r="G106" s="1">
        <v>2</v>
      </c>
      <c r="H106" s="9">
        <f t="shared" si="107"/>
        <v>16.618935994838701</v>
      </c>
      <c r="I106" s="9">
        <f t="shared" si="108"/>
        <v>289.76893599483867</v>
      </c>
      <c r="J106" s="9">
        <f t="shared" si="109"/>
        <v>0.13461047117880032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0.96902183618486704</v>
      </c>
      <c r="P106" s="9">
        <f t="shared" si="112"/>
        <v>0.13044048595139121</v>
      </c>
      <c r="Q106" s="12">
        <f t="shared" si="113"/>
        <v>3.9132145785417363E-2</v>
      </c>
      <c r="R106" s="9">
        <f t="shared" si="114"/>
        <v>0.156366</v>
      </c>
      <c r="S106" s="13">
        <f t="shared" si="115"/>
        <v>0.25025994004718011</v>
      </c>
      <c r="T106" s="2">
        <f t="shared" si="116"/>
        <v>0.01</v>
      </c>
      <c r="U106" s="14">
        <f t="shared" si="117"/>
        <v>2.502599400471801E-3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1.24525994004718E-2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37879.166666666664</v>
      </c>
      <c r="AX106" s="1">
        <f t="shared" si="124"/>
        <v>49417134.914979316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20.020836875000001</v>
      </c>
      <c r="E107" s="10">
        <f t="shared" si="126"/>
        <v>16.618935994838701</v>
      </c>
      <c r="F107" s="7" t="s">
        <v>83</v>
      </c>
      <c r="G107" s="1">
        <v>3</v>
      </c>
      <c r="H107" s="9">
        <f t="shared" si="107"/>
        <v>20.020836875000001</v>
      </c>
      <c r="I107" s="9">
        <f t="shared" si="108"/>
        <v>293.17083687499996</v>
      </c>
      <c r="J107" s="9">
        <f t="shared" si="109"/>
        <v>0.19879926882211146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1.3598013502334758</v>
      </c>
      <c r="P107" s="9">
        <f t="shared" si="112"/>
        <v>0.27032751416973488</v>
      </c>
      <c r="Q107" s="12">
        <f t="shared" si="113"/>
        <v>8.109825425092046E-2</v>
      </c>
      <c r="R107" s="9">
        <f t="shared" si="114"/>
        <v>0.156366</v>
      </c>
      <c r="S107" s="13">
        <f t="shared" si="115"/>
        <v>0.51864378605912065</v>
      </c>
      <c r="T107" s="2">
        <f t="shared" si="116"/>
        <v>0.01</v>
      </c>
      <c r="U107" s="14">
        <f t="shared" si="117"/>
        <v>5.1864378605912063E-3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1.5136437860591205E-2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37879.166666666664</v>
      </c>
      <c r="AX107" s="1">
        <f t="shared" si="124"/>
        <v>60067731.068317875</v>
      </c>
    </row>
    <row r="108" spans="1:50" x14ac:dyDescent="0.15">
      <c r="C108" s="7">
        <v>3</v>
      </c>
      <c r="D108" s="7">
        <f t="shared" si="125"/>
        <v>23.526960192580599</v>
      </c>
      <c r="E108" s="10">
        <f t="shared" si="126"/>
        <v>20.020836875000001</v>
      </c>
      <c r="F108" s="7" t="s">
        <v>83</v>
      </c>
      <c r="G108" s="1">
        <v>4</v>
      </c>
      <c r="H108" s="9">
        <f t="shared" si="107"/>
        <v>23.526960192580599</v>
      </c>
      <c r="I108" s="9">
        <f t="shared" si="108"/>
        <v>296.67696019258057</v>
      </c>
      <c r="J108" s="9">
        <f t="shared" si="109"/>
        <v>0.29435733201433767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1.6106938360637408</v>
      </c>
      <c r="P108" s="9">
        <f t="shared" si="112"/>
        <v>0.47411954027566172</v>
      </c>
      <c r="Q108" s="12">
        <f t="shared" si="113"/>
        <v>0.14223586208269851</v>
      </c>
      <c r="R108" s="9">
        <f t="shared" si="114"/>
        <v>0.156366</v>
      </c>
      <c r="S108" s="13">
        <f t="shared" si="115"/>
        <v>0.90963420489555591</v>
      </c>
      <c r="T108" s="2">
        <f t="shared" si="116"/>
        <v>0.01</v>
      </c>
      <c r="U108" s="14">
        <f t="shared" si="117"/>
        <v>9.0963420489555587E-3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2.3996342048955559E-2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37879.166666666664</v>
      </c>
      <c r="AX108" s="1">
        <f t="shared" si="124"/>
        <v>95227545.218735591</v>
      </c>
    </row>
    <row r="109" spans="1:50" x14ac:dyDescent="0.15">
      <c r="C109" s="7">
        <v>4</v>
      </c>
      <c r="D109" s="7">
        <f t="shared" si="125"/>
        <v>28.290130768000001</v>
      </c>
      <c r="E109" s="10">
        <f t="shared" si="126"/>
        <v>23.526960192580599</v>
      </c>
      <c r="F109" s="7" t="s">
        <v>83</v>
      </c>
      <c r="G109" s="1">
        <v>5</v>
      </c>
      <c r="H109" s="9">
        <f t="shared" si="107"/>
        <v>28.290130768000001</v>
      </c>
      <c r="I109" s="9">
        <f t="shared" si="108"/>
        <v>301.44013076799996</v>
      </c>
      <c r="J109" s="9">
        <f t="shared" si="109"/>
        <v>0.49442124306734769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1.0797455809986751</v>
      </c>
      <c r="O109" s="9">
        <f t="shared" si="127"/>
        <v>0.57804871478940401</v>
      </c>
      <c r="P109" s="9">
        <f t="shared" si="112"/>
        <v>0.28579956411965984</v>
      </c>
      <c r="Q109" s="12">
        <f t="shared" si="113"/>
        <v>8.573986923589795E-2</v>
      </c>
      <c r="R109" s="9">
        <f t="shared" si="114"/>
        <v>0.156366</v>
      </c>
      <c r="S109" s="13">
        <f t="shared" si="115"/>
        <v>0.54832808433993285</v>
      </c>
      <c r="T109" s="2">
        <f t="shared" si="116"/>
        <v>0.01</v>
      </c>
      <c r="U109" s="14">
        <f t="shared" si="117"/>
        <v>5.4832808433993288E-3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2.0383280843399326E-2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37879.166666666664</v>
      </c>
      <c r="AX109" s="1">
        <f t="shared" si="124"/>
        <v>80889403.654149055</v>
      </c>
    </row>
    <row r="110" spans="1:50" x14ac:dyDescent="0.15">
      <c r="C110" s="7">
        <v>5</v>
      </c>
      <c r="D110" s="7">
        <f t="shared" si="125"/>
        <v>29.987528946129</v>
      </c>
      <c r="E110" s="10">
        <f t="shared" si="126"/>
        <v>28.290130768000001</v>
      </c>
      <c r="F110" s="7" t="s">
        <v>85</v>
      </c>
      <c r="G110" s="1">
        <v>6</v>
      </c>
      <c r="H110" s="9">
        <f t="shared" si="107"/>
        <v>29.987528946129</v>
      </c>
      <c r="I110" s="9">
        <f t="shared" si="108"/>
        <v>303.13752894612895</v>
      </c>
      <c r="J110" s="9">
        <f t="shared" si="109"/>
        <v>0.5924429708743566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0.81346915066974423</v>
      </c>
      <c r="P110" s="9">
        <f t="shared" si="112"/>
        <v>0.48193408033742291</v>
      </c>
      <c r="Q110" s="12">
        <f t="shared" si="113"/>
        <v>0.14458022410122687</v>
      </c>
      <c r="R110" s="9">
        <f t="shared" si="114"/>
        <v>0.156366</v>
      </c>
      <c r="S110" s="13">
        <f t="shared" si="115"/>
        <v>0.92462699116960756</v>
      </c>
      <c r="T110" s="2">
        <f t="shared" si="116"/>
        <v>0.01</v>
      </c>
      <c r="U110" s="14">
        <f t="shared" si="117"/>
        <v>9.2462699116960759E-3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2.4146269911696078E-2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37879.166666666664</v>
      </c>
      <c r="AX110" s="1">
        <f t="shared" si="124"/>
        <v>95822521.832235426</v>
      </c>
    </row>
    <row r="111" spans="1:50" x14ac:dyDescent="0.15">
      <c r="C111" s="7">
        <v>6</v>
      </c>
      <c r="D111" s="7">
        <f t="shared" si="125"/>
        <v>28.403610128</v>
      </c>
      <c r="E111" s="10">
        <f t="shared" si="126"/>
        <v>29.987528946129</v>
      </c>
      <c r="F111" s="7" t="s">
        <v>83</v>
      </c>
      <c r="G111" s="1">
        <v>7</v>
      </c>
      <c r="H111" s="9">
        <f t="shared" si="107"/>
        <v>28.403610128</v>
      </c>
      <c r="I111" s="9">
        <f t="shared" si="108"/>
        <v>301.553610128</v>
      </c>
      <c r="J111" s="9">
        <f t="shared" si="109"/>
        <v>0.50046777477563587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0.85275507033232134</v>
      </c>
      <c r="P111" s="9">
        <f t="shared" si="112"/>
        <v>0.42677643247785774</v>
      </c>
      <c r="Q111" s="12">
        <f t="shared" si="113"/>
        <v>0.12803292974335731</v>
      </c>
      <c r="R111" s="9">
        <f t="shared" si="114"/>
        <v>0.156366</v>
      </c>
      <c r="S111" s="13">
        <f t="shared" si="115"/>
        <v>0.81880287110597771</v>
      </c>
      <c r="T111" s="2">
        <f t="shared" si="116"/>
        <v>0.01</v>
      </c>
      <c r="U111" s="14">
        <f t="shared" si="117"/>
        <v>8.188028711059777E-3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2.3088028711059777E-2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37879.166666666664</v>
      </c>
      <c r="AX111" s="1">
        <f t="shared" si="124"/>
        <v>91622977.102445722</v>
      </c>
    </row>
    <row r="112" spans="1:50" x14ac:dyDescent="0.15">
      <c r="C112" s="7">
        <v>7</v>
      </c>
      <c r="D112" s="7">
        <f t="shared" si="125"/>
        <v>26.7154299512903</v>
      </c>
      <c r="E112" s="10">
        <f t="shared" si="126"/>
        <v>28.403610128</v>
      </c>
      <c r="F112" s="7" t="s">
        <v>83</v>
      </c>
      <c r="G112" s="1">
        <v>8</v>
      </c>
      <c r="H112" s="9">
        <f t="shared" si="107"/>
        <v>26.7154299512903</v>
      </c>
      <c r="I112" s="9">
        <f t="shared" si="108"/>
        <v>299.86542995129025</v>
      </c>
      <c r="J112" s="9">
        <f t="shared" si="109"/>
        <v>0.41728283154603479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0.94719863785446368</v>
      </c>
      <c r="P112" s="9">
        <f t="shared" si="112"/>
        <v>0.39524972964045779</v>
      </c>
      <c r="Q112" s="12">
        <f t="shared" si="113"/>
        <v>0.11857491889213734</v>
      </c>
      <c r="R112" s="9">
        <f t="shared" si="114"/>
        <v>0.156366</v>
      </c>
      <c r="S112" s="13">
        <f t="shared" si="115"/>
        <v>0.75831650673507878</v>
      </c>
      <c r="T112" s="2">
        <f t="shared" si="116"/>
        <v>0.01</v>
      </c>
      <c r="U112" s="14">
        <f t="shared" si="117"/>
        <v>7.5831650673507884E-3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2.2483165067350791E-2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37879.166666666664</v>
      </c>
      <c r="AX112" s="1">
        <f t="shared" si="124"/>
        <v>89222624.587676764</v>
      </c>
    </row>
    <row r="113" spans="1:53" x14ac:dyDescent="0.15">
      <c r="C113" s="7">
        <v>8</v>
      </c>
      <c r="D113" s="7">
        <f t="shared" si="125"/>
        <v>26.5540362103226</v>
      </c>
      <c r="E113" s="10">
        <f t="shared" si="126"/>
        <v>26.7154299512903</v>
      </c>
      <c r="F113" s="7" t="s">
        <v>83</v>
      </c>
      <c r="G113" s="1">
        <v>9</v>
      </c>
      <c r="H113" s="9">
        <f t="shared" si="107"/>
        <v>26.5540362103226</v>
      </c>
      <c r="I113" s="9">
        <f t="shared" si="108"/>
        <v>299.70403621032256</v>
      </c>
      <c r="J113" s="9">
        <f t="shared" si="109"/>
        <v>0.41004976377576824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1.0731689082140059</v>
      </c>
      <c r="P113" s="9">
        <f t="shared" si="112"/>
        <v>0.44005265730465221</v>
      </c>
      <c r="Q113" s="12">
        <f t="shared" si="113"/>
        <v>0.13201579719139567</v>
      </c>
      <c r="R113" s="9">
        <f t="shared" si="114"/>
        <v>0.156366</v>
      </c>
      <c r="S113" s="13">
        <f t="shared" si="115"/>
        <v>0.84427431277512799</v>
      </c>
      <c r="T113" s="2">
        <f t="shared" si="116"/>
        <v>0.01</v>
      </c>
      <c r="U113" s="14">
        <f t="shared" si="117"/>
        <v>8.4427431277512809E-3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2.3342743127751281E-2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37879.166666666664</v>
      </c>
      <c r="AX113" s="1">
        <f t="shared" si="124"/>
        <v>92633790.691611484</v>
      </c>
    </row>
    <row r="114" spans="1:53" x14ac:dyDescent="0.15">
      <c r="C114" s="7">
        <v>9</v>
      </c>
      <c r="D114" s="7">
        <f t="shared" si="125"/>
        <v>26.4903656496667</v>
      </c>
      <c r="E114" s="10">
        <f t="shared" si="126"/>
        <v>26.5540362103226</v>
      </c>
      <c r="F114" s="7" t="s">
        <v>83</v>
      </c>
      <c r="G114" s="1">
        <v>10</v>
      </c>
      <c r="H114" s="9">
        <f t="shared" si="107"/>
        <v>26.4903656496667</v>
      </c>
      <c r="I114" s="9">
        <f t="shared" si="108"/>
        <v>299.64036564966671</v>
      </c>
      <c r="J114" s="9">
        <f t="shared" si="109"/>
        <v>0.40722878442054644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1.1543362509093538</v>
      </c>
      <c r="P114" s="9">
        <f t="shared" si="112"/>
        <v>0.47007894827038704</v>
      </c>
      <c r="Q114" s="12">
        <f t="shared" si="113"/>
        <v>0.1410236844811161</v>
      </c>
      <c r="R114" s="9">
        <f t="shared" si="114"/>
        <v>0.156366</v>
      </c>
      <c r="S114" s="13">
        <f t="shared" si="115"/>
        <v>0.90188202346492263</v>
      </c>
      <c r="T114" s="2">
        <f t="shared" si="116"/>
        <v>0.01</v>
      </c>
      <c r="U114" s="14">
        <f t="shared" si="117"/>
        <v>9.0188202346492257E-3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2.3918820234649224E-2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37879.166666666664</v>
      </c>
      <c r="AX114" s="1">
        <f t="shared" si="124"/>
        <v>94919906.160155982</v>
      </c>
    </row>
    <row r="115" spans="1:53" x14ac:dyDescent="0.15">
      <c r="C115" s="7">
        <v>10</v>
      </c>
      <c r="D115" s="7">
        <f t="shared" si="125"/>
        <v>25.002320728387101</v>
      </c>
      <c r="E115" s="10">
        <f t="shared" si="126"/>
        <v>26.4903656496667</v>
      </c>
      <c r="F115" s="7" t="s">
        <v>83</v>
      </c>
      <c r="G115" s="1">
        <v>11</v>
      </c>
      <c r="H115" s="9">
        <f t="shared" si="107"/>
        <v>25.002320728387101</v>
      </c>
      <c r="I115" s="9">
        <f t="shared" si="108"/>
        <v>298.15232072838705</v>
      </c>
      <c r="J115" s="9">
        <f t="shared" si="109"/>
        <v>0.34626232270009161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0.65004443750701835</v>
      </c>
      <c r="O115" s="9">
        <f t="shared" si="127"/>
        <v>0.55543286513194834</v>
      </c>
      <c r="P115" s="9">
        <f t="shared" si="112"/>
        <v>0.19232547398455516</v>
      </c>
      <c r="Q115" s="12">
        <f t="shared" si="113"/>
        <v>5.7697642195366543E-2</v>
      </c>
      <c r="R115" s="9">
        <f t="shared" si="114"/>
        <v>0.156366</v>
      </c>
      <c r="S115" s="13">
        <f t="shared" si="115"/>
        <v>0.3689909711533616</v>
      </c>
      <c r="T115" s="2">
        <f t="shared" si="116"/>
        <v>0.01</v>
      </c>
      <c r="U115" s="14">
        <f t="shared" si="117"/>
        <v>3.6899097115336162E-3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1.8589909711533618E-2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37879.166666666664</v>
      </c>
      <c r="AX115" s="1">
        <f t="shared" si="124"/>
        <v>73772555.169271335</v>
      </c>
    </row>
    <row r="116" spans="1:53" x14ac:dyDescent="0.15">
      <c r="C116" s="7">
        <v>11</v>
      </c>
      <c r="D116" s="7">
        <f t="shared" si="125"/>
        <v>20.419079772</v>
      </c>
      <c r="E116" s="10">
        <f t="shared" si="126"/>
        <v>25.002320728387101</v>
      </c>
      <c r="F116" s="7" t="s">
        <v>85</v>
      </c>
      <c r="G116" s="1">
        <v>12</v>
      </c>
      <c r="H116" s="9">
        <f t="shared" si="107"/>
        <v>20.419079772</v>
      </c>
      <c r="I116" s="9">
        <f t="shared" si="108"/>
        <v>293.56907977199995</v>
      </c>
      <c r="J116" s="9">
        <f t="shared" si="109"/>
        <v>0.20796078970894327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0.88432739114739334</v>
      </c>
      <c r="P116" s="9">
        <f t="shared" si="112"/>
        <v>0.18390542262426149</v>
      </c>
      <c r="Q116" s="12">
        <f t="shared" si="113"/>
        <v>5.5171626787278445E-2</v>
      </c>
      <c r="R116" s="9">
        <f t="shared" si="114"/>
        <v>0.156366</v>
      </c>
      <c r="S116" s="13">
        <f t="shared" si="115"/>
        <v>0.35283646564648607</v>
      </c>
      <c r="T116" s="2">
        <f t="shared" si="116"/>
        <v>0.01</v>
      </c>
      <c r="U116" s="14">
        <f t="shared" si="117"/>
        <v>3.5283646564648607E-3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1.8428364656464861E-2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37879.166666666664</v>
      </c>
      <c r="AX116" s="1">
        <f t="shared" si="124"/>
        <v>73131476.666346237</v>
      </c>
      <c r="AY116" s="1">
        <f>SUM(AX105:AX116)</f>
        <v>941803286.31262553</v>
      </c>
    </row>
    <row r="117" spans="1:53" x14ac:dyDescent="0.15">
      <c r="C117" s="7">
        <v>12</v>
      </c>
      <c r="D117" s="7">
        <f t="shared" si="125"/>
        <v>17.419402130000002</v>
      </c>
      <c r="E117" s="10">
        <f t="shared" si="126"/>
        <v>20.419079772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17.010710336129002</v>
      </c>
      <c r="E121" s="7"/>
      <c r="F121" s="7"/>
      <c r="G121" s="1">
        <v>1</v>
      </c>
      <c r="H121" s="9">
        <f t="shared" ref="H121:H132" si="128">E122</f>
        <v>17.010710336129002</v>
      </c>
      <c r="I121" s="9">
        <f t="shared" ref="I121:I132" si="129">H121+273.15</f>
        <v>290.160710336129</v>
      </c>
      <c r="J121" s="9">
        <f t="shared" ref="J121:J132" si="130">EXP(($C$15*(I121-$C$13))/($C$16*I121*$C$13))</f>
        <v>0.14085830132215388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4.0102358386417208E-2</v>
      </c>
      <c r="Q121" s="12">
        <f t="shared" ref="Q121:Q132" si="134">P121*$B$123</f>
        <v>1.323377826751768E-2</v>
      </c>
      <c r="R121" s="9">
        <f t="shared" ref="R121:R132" si="135">L121*$B$123</f>
        <v>9.3951000000000007E-2</v>
      </c>
      <c r="S121" s="13">
        <f t="shared" ref="S121:S132" si="136">Q121/R121</f>
        <v>0.14085830132215388</v>
      </c>
      <c r="T121" s="2">
        <f t="shared" ref="T121:T132" si="137">$B$122/100</f>
        <v>0.01</v>
      </c>
      <c r="U121" s="14">
        <f t="shared" ref="U121:U132" si="138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1.1358583013221537E-2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20583.333333333332</v>
      </c>
      <c r="AX121" s="1">
        <f t="shared" ref="AX121:AX132" si="145">AW121*10000*AV121*0.67*AU121*AT121</f>
        <v>14716891.000451248</v>
      </c>
      <c r="AZ121" s="1">
        <f t="shared" ref="AZ121:AZ132" si="146">$E$9/12</f>
        <v>13158.333333333334</v>
      </c>
      <c r="BA121" s="1">
        <f t="shared" ref="BA121:BA132" si="147">AZ121*10000*AV121*0.67*AU121*AT121</f>
        <v>9408085.3804504164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16.618935994838701</v>
      </c>
      <c r="E122" s="10">
        <f t="shared" ref="E122:E133" si="149">D121</f>
        <v>17.010710336129002</v>
      </c>
      <c r="F122" s="7" t="s">
        <v>83</v>
      </c>
      <c r="G122" s="1">
        <v>2</v>
      </c>
      <c r="H122" s="9">
        <f t="shared" si="128"/>
        <v>16.618935994838701</v>
      </c>
      <c r="I122" s="9">
        <f t="shared" si="129"/>
        <v>289.76893599483867</v>
      </c>
      <c r="J122" s="9">
        <f t="shared" si="130"/>
        <v>0.13461047117880032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0.52929764161358284</v>
      </c>
      <c r="P122" s="9">
        <f t="shared" si="133"/>
        <v>7.1249004931432172E-2</v>
      </c>
      <c r="Q122" s="12">
        <f t="shared" si="134"/>
        <v>2.3512171627372618E-2</v>
      </c>
      <c r="R122" s="9">
        <f t="shared" si="135"/>
        <v>9.3951000000000007E-2</v>
      </c>
      <c r="S122" s="13">
        <f t="shared" si="136"/>
        <v>0.25025994004718011</v>
      </c>
      <c r="T122" s="2">
        <f t="shared" si="137"/>
        <v>0.01</v>
      </c>
      <c r="U122" s="14">
        <f t="shared" si="138"/>
        <v>2.502599400471801E-3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1.24525994004718E-2</v>
      </c>
      <c r="AU122" s="9">
        <f t="shared" si="142"/>
        <v>28.47</v>
      </c>
      <c r="AV122" s="1">
        <f t="shared" si="143"/>
        <v>0.33</v>
      </c>
      <c r="AW122" s="1">
        <f t="shared" si="144"/>
        <v>20583.333333333332</v>
      </c>
      <c r="AX122" s="1">
        <f t="shared" si="145"/>
        <v>16134367.098053243</v>
      </c>
      <c r="AZ122" s="1">
        <f t="shared" si="146"/>
        <v>13158.333333333334</v>
      </c>
      <c r="BA122" s="1">
        <f t="shared" si="147"/>
        <v>10314237.104383027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20.020836875000001</v>
      </c>
      <c r="E123" s="10">
        <f t="shared" si="149"/>
        <v>16.618935994838701</v>
      </c>
      <c r="F123" s="7" t="s">
        <v>83</v>
      </c>
      <c r="G123" s="1">
        <v>3</v>
      </c>
      <c r="H123" s="9">
        <f t="shared" si="128"/>
        <v>20.020836875000001</v>
      </c>
      <c r="I123" s="9">
        <f t="shared" si="129"/>
        <v>293.17083687499996</v>
      </c>
      <c r="J123" s="9">
        <f t="shared" si="130"/>
        <v>0.19879926882211146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0.74274863668215063</v>
      </c>
      <c r="P123" s="9">
        <f t="shared" si="133"/>
        <v>0.14765788589103165</v>
      </c>
      <c r="Q123" s="12">
        <f t="shared" si="134"/>
        <v>4.872710234404045E-2</v>
      </c>
      <c r="R123" s="9">
        <f t="shared" si="135"/>
        <v>9.3951000000000007E-2</v>
      </c>
      <c r="S123" s="13">
        <f t="shared" si="136"/>
        <v>0.51864378605912065</v>
      </c>
      <c r="T123" s="2">
        <f t="shared" si="137"/>
        <v>0.01</v>
      </c>
      <c r="U123" s="14">
        <f t="shared" si="138"/>
        <v>5.1864378605912063E-3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1.5136437860591205E-2</v>
      </c>
      <c r="AU123" s="9">
        <f t="shared" si="142"/>
        <v>28.47</v>
      </c>
      <c r="AV123" s="1">
        <f t="shared" si="143"/>
        <v>0.33</v>
      </c>
      <c r="AW123" s="1">
        <f t="shared" si="144"/>
        <v>20583.333333333332</v>
      </c>
      <c r="AX123" s="1">
        <f t="shared" si="145"/>
        <v>19611716.168304376</v>
      </c>
      <c r="AZ123" s="1">
        <f t="shared" si="146"/>
        <v>13158.333333333334</v>
      </c>
      <c r="BA123" s="1">
        <f t="shared" si="147"/>
        <v>12537206.408806728</v>
      </c>
    </row>
    <row r="124" spans="1:53" x14ac:dyDescent="0.15">
      <c r="C124" s="7">
        <v>3</v>
      </c>
      <c r="D124" s="7">
        <f t="shared" si="148"/>
        <v>23.526960192580599</v>
      </c>
      <c r="E124" s="10">
        <f t="shared" si="149"/>
        <v>20.020836875000001</v>
      </c>
      <c r="F124" s="7" t="s">
        <v>83</v>
      </c>
      <c r="G124" s="1">
        <v>4</v>
      </c>
      <c r="H124" s="9">
        <f t="shared" si="128"/>
        <v>23.526960192580599</v>
      </c>
      <c r="I124" s="9">
        <f t="shared" si="129"/>
        <v>296.67696019258057</v>
      </c>
      <c r="J124" s="9">
        <f t="shared" si="130"/>
        <v>0.29435733201433767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0.87979075079111901</v>
      </c>
      <c r="P124" s="9">
        <f t="shared" si="133"/>
        <v>0.25897285813376481</v>
      </c>
      <c r="Q124" s="12">
        <f t="shared" si="134"/>
        <v>8.5461043184142396E-2</v>
      </c>
      <c r="R124" s="9">
        <f t="shared" si="135"/>
        <v>9.3951000000000007E-2</v>
      </c>
      <c r="S124" s="13">
        <f t="shared" si="136"/>
        <v>0.90963420489555613</v>
      </c>
      <c r="T124" s="2">
        <f t="shared" si="137"/>
        <v>0.01</v>
      </c>
      <c r="U124" s="14">
        <f t="shared" si="138"/>
        <v>9.0963420489555621E-3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2.3996342048955566E-2</v>
      </c>
      <c r="AU124" s="9">
        <f t="shared" si="142"/>
        <v>28.47</v>
      </c>
      <c r="AV124" s="1">
        <f t="shared" si="143"/>
        <v>0.33</v>
      </c>
      <c r="AW124" s="1">
        <f t="shared" si="144"/>
        <v>20583.333333333332</v>
      </c>
      <c r="AX124" s="1">
        <f t="shared" si="145"/>
        <v>31091162.509703111</v>
      </c>
      <c r="AZ124" s="1">
        <f t="shared" si="146"/>
        <v>13158.333333333334</v>
      </c>
      <c r="BA124" s="1">
        <f t="shared" si="147"/>
        <v>19875686.478874989</v>
      </c>
    </row>
    <row r="125" spans="1:53" x14ac:dyDescent="0.15">
      <c r="C125" s="7">
        <v>4</v>
      </c>
      <c r="D125" s="7">
        <f t="shared" si="148"/>
        <v>28.290130768000001</v>
      </c>
      <c r="E125" s="10">
        <f t="shared" si="149"/>
        <v>23.526960192580599</v>
      </c>
      <c r="F125" s="7" t="s">
        <v>83</v>
      </c>
      <c r="G125" s="1">
        <v>5</v>
      </c>
      <c r="H125" s="9">
        <f t="shared" si="128"/>
        <v>28.290130768000001</v>
      </c>
      <c r="I125" s="9">
        <f t="shared" si="129"/>
        <v>301.44013076799996</v>
      </c>
      <c r="J125" s="9">
        <f t="shared" si="130"/>
        <v>0.49442124306734769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0.58977699802448647</v>
      </c>
      <c r="O125" s="9">
        <f t="shared" si="150"/>
        <v>0.31574089463286781</v>
      </c>
      <c r="P125" s="9">
        <f t="shared" si="133"/>
        <v>0.15610900561157895</v>
      </c>
      <c r="Q125" s="12">
        <f t="shared" si="134"/>
        <v>5.1515971851821059E-2</v>
      </c>
      <c r="R125" s="9">
        <f t="shared" si="135"/>
        <v>9.3951000000000007E-2</v>
      </c>
      <c r="S125" s="13">
        <f t="shared" si="136"/>
        <v>0.54832808433993308</v>
      </c>
      <c r="T125" s="2">
        <f t="shared" si="137"/>
        <v>0.01</v>
      </c>
      <c r="U125" s="14">
        <f t="shared" si="138"/>
        <v>5.4832808433993305E-3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2.0383280843399333E-2</v>
      </c>
      <c r="AU125" s="9">
        <f t="shared" si="142"/>
        <v>28.47</v>
      </c>
      <c r="AV125" s="1">
        <f t="shared" si="143"/>
        <v>0.33</v>
      </c>
      <c r="AW125" s="1">
        <f t="shared" si="144"/>
        <v>20583.333333333332</v>
      </c>
      <c r="AX125" s="1">
        <f t="shared" si="145"/>
        <v>26409854.297381558</v>
      </c>
      <c r="AZ125" s="1">
        <f t="shared" si="146"/>
        <v>13158.333333333334</v>
      </c>
      <c r="BA125" s="1">
        <f t="shared" si="147"/>
        <v>16883060.702658094</v>
      </c>
    </row>
    <row r="126" spans="1:53" x14ac:dyDescent="0.15">
      <c r="C126" s="7">
        <v>5</v>
      </c>
      <c r="D126" s="7">
        <f t="shared" si="148"/>
        <v>29.987528946129</v>
      </c>
      <c r="E126" s="10">
        <f t="shared" si="149"/>
        <v>28.290130768000001</v>
      </c>
      <c r="F126" s="7" t="s">
        <v>85</v>
      </c>
      <c r="G126" s="1">
        <v>6</v>
      </c>
      <c r="H126" s="9">
        <f t="shared" si="128"/>
        <v>29.987528946129</v>
      </c>
      <c r="I126" s="9">
        <f t="shared" si="129"/>
        <v>303.13752894612895</v>
      </c>
      <c r="J126" s="9">
        <f t="shared" si="130"/>
        <v>0.5924429708743566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0.44433188902128895</v>
      </c>
      <c r="P126" s="9">
        <f t="shared" si="133"/>
        <v>0.26324130438598736</v>
      </c>
      <c r="Q126" s="12">
        <f t="shared" si="134"/>
        <v>8.6869630447375834E-2</v>
      </c>
      <c r="R126" s="9">
        <f t="shared" si="135"/>
        <v>9.3951000000000007E-2</v>
      </c>
      <c r="S126" s="13">
        <f t="shared" si="136"/>
        <v>0.92462699116960789</v>
      </c>
      <c r="T126" s="2">
        <f t="shared" si="137"/>
        <v>0.01</v>
      </c>
      <c r="U126" s="14">
        <f t="shared" si="138"/>
        <v>9.2462699116960794E-3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2.4146269911696078E-2</v>
      </c>
      <c r="AU126" s="9">
        <f t="shared" si="142"/>
        <v>28.47</v>
      </c>
      <c r="AV126" s="1">
        <f t="shared" si="143"/>
        <v>0.33</v>
      </c>
      <c r="AW126" s="1">
        <f t="shared" si="144"/>
        <v>20583.333333333332</v>
      </c>
      <c r="AX126" s="1">
        <f t="shared" si="145"/>
        <v>31285418.431530189</v>
      </c>
      <c r="AZ126" s="1">
        <f t="shared" si="146"/>
        <v>13158.333333333334</v>
      </c>
      <c r="BA126" s="1">
        <f t="shared" si="147"/>
        <v>19999868.705824364</v>
      </c>
    </row>
    <row r="127" spans="1:53" x14ac:dyDescent="0.15">
      <c r="C127" s="7">
        <v>6</v>
      </c>
      <c r="D127" s="7">
        <f t="shared" si="148"/>
        <v>28.403610128</v>
      </c>
      <c r="E127" s="10">
        <f t="shared" si="149"/>
        <v>29.987528946129</v>
      </c>
      <c r="F127" s="7" t="s">
        <v>83</v>
      </c>
      <c r="G127" s="1">
        <v>7</v>
      </c>
      <c r="H127" s="9">
        <f t="shared" si="128"/>
        <v>28.403610128</v>
      </c>
      <c r="I127" s="9">
        <f t="shared" si="129"/>
        <v>301.553610128</v>
      </c>
      <c r="J127" s="9">
        <f t="shared" si="130"/>
        <v>0.50046777477563587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0.46579058463530165</v>
      </c>
      <c r="P127" s="9">
        <f t="shared" si="133"/>
        <v>0.23311317740387191</v>
      </c>
      <c r="Q127" s="12">
        <f t="shared" si="134"/>
        <v>7.6927348543277735E-2</v>
      </c>
      <c r="R127" s="9">
        <f t="shared" si="135"/>
        <v>9.3951000000000007E-2</v>
      </c>
      <c r="S127" s="13">
        <f t="shared" si="136"/>
        <v>0.81880287110597794</v>
      </c>
      <c r="T127" s="2">
        <f t="shared" si="137"/>
        <v>0.01</v>
      </c>
      <c r="U127" s="14">
        <f t="shared" si="138"/>
        <v>8.1880287110597787E-3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2.3088028711059777E-2</v>
      </c>
      <c r="AU127" s="9">
        <f t="shared" si="142"/>
        <v>28.47</v>
      </c>
      <c r="AV127" s="1">
        <f t="shared" si="143"/>
        <v>0.33</v>
      </c>
      <c r="AW127" s="1">
        <f t="shared" si="144"/>
        <v>20583.333333333332</v>
      </c>
      <c r="AX127" s="1">
        <f t="shared" si="145"/>
        <v>29914294.904605858</v>
      </c>
      <c r="AZ127" s="1">
        <f t="shared" si="146"/>
        <v>13158.333333333334</v>
      </c>
      <c r="BA127" s="1">
        <f t="shared" si="147"/>
        <v>19123348.847924154</v>
      </c>
    </row>
    <row r="128" spans="1:53" x14ac:dyDescent="0.15">
      <c r="C128" s="7">
        <v>7</v>
      </c>
      <c r="D128" s="7">
        <f t="shared" si="148"/>
        <v>26.7154299512903</v>
      </c>
      <c r="E128" s="10">
        <f t="shared" si="149"/>
        <v>28.403610128</v>
      </c>
      <c r="F128" s="7" t="s">
        <v>83</v>
      </c>
      <c r="G128" s="1">
        <v>8</v>
      </c>
      <c r="H128" s="9">
        <f t="shared" si="128"/>
        <v>26.7154299512903</v>
      </c>
      <c r="I128" s="9">
        <f t="shared" si="129"/>
        <v>299.86542995129025</v>
      </c>
      <c r="J128" s="9">
        <f t="shared" si="130"/>
        <v>0.41728283154603479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0.51737740723142966</v>
      </c>
      <c r="P128" s="9">
        <f t="shared" si="133"/>
        <v>0.21589270946747691</v>
      </c>
      <c r="Q128" s="12">
        <f t="shared" si="134"/>
        <v>7.1244594124267382E-2</v>
      </c>
      <c r="R128" s="9">
        <f t="shared" si="135"/>
        <v>9.3951000000000007E-2</v>
      </c>
      <c r="S128" s="13">
        <f t="shared" si="136"/>
        <v>0.75831650673507867</v>
      </c>
      <c r="T128" s="2">
        <f t="shared" si="137"/>
        <v>0.01</v>
      </c>
      <c r="U128" s="14">
        <f t="shared" si="138"/>
        <v>7.5831650673507866E-3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2.2483165067350784E-2</v>
      </c>
      <c r="AU128" s="9">
        <f t="shared" si="142"/>
        <v>28.47</v>
      </c>
      <c r="AV128" s="1">
        <f t="shared" si="143"/>
        <v>0.33</v>
      </c>
      <c r="AW128" s="1">
        <f t="shared" si="144"/>
        <v>20583.333333333332</v>
      </c>
      <c r="AX128" s="1">
        <f t="shared" si="145"/>
        <v>29130595.713937502</v>
      </c>
      <c r="AZ128" s="1">
        <f t="shared" si="146"/>
        <v>13158.333333333334</v>
      </c>
      <c r="BA128" s="1">
        <f t="shared" si="147"/>
        <v>18622352.482715517</v>
      </c>
    </row>
    <row r="129" spans="1:54" x14ac:dyDescent="0.15">
      <c r="C129" s="7">
        <v>8</v>
      </c>
      <c r="D129" s="7">
        <f t="shared" si="148"/>
        <v>26.5540362103226</v>
      </c>
      <c r="E129" s="10">
        <f t="shared" si="149"/>
        <v>26.7154299512903</v>
      </c>
      <c r="F129" s="7" t="s">
        <v>83</v>
      </c>
      <c r="G129" s="1">
        <v>9</v>
      </c>
      <c r="H129" s="9">
        <f t="shared" si="128"/>
        <v>26.5540362103226</v>
      </c>
      <c r="I129" s="9">
        <f t="shared" si="129"/>
        <v>299.70403621032256</v>
      </c>
      <c r="J129" s="9">
        <f t="shared" si="130"/>
        <v>0.41004976377576824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0.58618469776395266</v>
      </c>
      <c r="P129" s="9">
        <f t="shared" si="133"/>
        <v>0.24036489684707887</v>
      </c>
      <c r="Q129" s="12">
        <f t="shared" si="134"/>
        <v>7.9320415959536025E-2</v>
      </c>
      <c r="R129" s="9">
        <f t="shared" si="135"/>
        <v>9.3951000000000007E-2</v>
      </c>
      <c r="S129" s="13">
        <f t="shared" si="136"/>
        <v>0.84427431277512766</v>
      </c>
      <c r="T129" s="2">
        <f t="shared" si="137"/>
        <v>0.01</v>
      </c>
      <c r="U129" s="14">
        <f t="shared" si="138"/>
        <v>8.4427431277512774E-3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2.3342743127751281E-2</v>
      </c>
      <c r="AU129" s="9">
        <f t="shared" si="142"/>
        <v>28.47</v>
      </c>
      <c r="AV129" s="1">
        <f t="shared" si="143"/>
        <v>0.33</v>
      </c>
      <c r="AW129" s="1">
        <f t="shared" si="144"/>
        <v>20583.333333333332</v>
      </c>
      <c r="AX129" s="1">
        <f t="shared" si="145"/>
        <v>30244318.843536351</v>
      </c>
      <c r="AZ129" s="1">
        <f t="shared" si="146"/>
        <v>13158.333333333334</v>
      </c>
      <c r="BA129" s="1">
        <f t="shared" si="147"/>
        <v>19334323.665564336</v>
      </c>
    </row>
    <row r="130" spans="1:54" x14ac:dyDescent="0.15">
      <c r="C130" s="7">
        <v>9</v>
      </c>
      <c r="D130" s="7">
        <f t="shared" si="148"/>
        <v>26.4903656496667</v>
      </c>
      <c r="E130" s="10">
        <f t="shared" si="149"/>
        <v>26.5540362103226</v>
      </c>
      <c r="F130" s="7" t="s">
        <v>83</v>
      </c>
      <c r="G130" s="1">
        <v>10</v>
      </c>
      <c r="H130" s="9">
        <f t="shared" si="128"/>
        <v>26.4903656496667</v>
      </c>
      <c r="I130" s="9">
        <f t="shared" si="129"/>
        <v>299.64036564966671</v>
      </c>
      <c r="J130" s="9">
        <f t="shared" si="130"/>
        <v>0.40722878442054644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0.63051980091687376</v>
      </c>
      <c r="P130" s="9">
        <f t="shared" si="133"/>
        <v>0.25676581208046345</v>
      </c>
      <c r="Q130" s="12">
        <f t="shared" si="134"/>
        <v>8.473271798655295E-2</v>
      </c>
      <c r="R130" s="9">
        <f t="shared" si="135"/>
        <v>9.3951000000000007E-2</v>
      </c>
      <c r="S130" s="13">
        <f t="shared" si="136"/>
        <v>0.90188202346492263</v>
      </c>
      <c r="T130" s="2">
        <f t="shared" si="137"/>
        <v>0.01</v>
      </c>
      <c r="U130" s="14">
        <f t="shared" si="138"/>
        <v>9.0188202346492257E-3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2.3918820234649224E-2</v>
      </c>
      <c r="AU130" s="9">
        <f t="shared" si="142"/>
        <v>28.47</v>
      </c>
      <c r="AV130" s="1">
        <f t="shared" si="143"/>
        <v>0.33</v>
      </c>
      <c r="AW130" s="1">
        <f t="shared" si="144"/>
        <v>20583.333333333332</v>
      </c>
      <c r="AX130" s="1">
        <f t="shared" si="145"/>
        <v>30990720.395578869</v>
      </c>
      <c r="AZ130" s="1">
        <f t="shared" si="146"/>
        <v>13158.333333333334</v>
      </c>
      <c r="BA130" s="1">
        <f t="shared" si="147"/>
        <v>19811476.722517833</v>
      </c>
    </row>
    <row r="131" spans="1:54" x14ac:dyDescent="0.15">
      <c r="C131" s="7">
        <v>10</v>
      </c>
      <c r="D131" s="7">
        <f t="shared" si="148"/>
        <v>25.002320728387101</v>
      </c>
      <c r="E131" s="10">
        <f t="shared" si="149"/>
        <v>26.4903656496667</v>
      </c>
      <c r="F131" s="7" t="s">
        <v>83</v>
      </c>
      <c r="G131" s="1">
        <v>11</v>
      </c>
      <c r="H131" s="9">
        <f t="shared" si="128"/>
        <v>25.002320728387101</v>
      </c>
      <c r="I131" s="9">
        <f t="shared" si="129"/>
        <v>298.15232072838705</v>
      </c>
      <c r="J131" s="9">
        <f t="shared" si="130"/>
        <v>0.34626232270009161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0.35506628939458978</v>
      </c>
      <c r="O131" s="9">
        <f t="shared" si="150"/>
        <v>0.30338769944182048</v>
      </c>
      <c r="P131" s="9">
        <f t="shared" si="133"/>
        <v>0.10505172948736205</v>
      </c>
      <c r="Q131" s="12">
        <f t="shared" si="134"/>
        <v>3.4667070730829481E-2</v>
      </c>
      <c r="R131" s="9">
        <f t="shared" si="135"/>
        <v>9.3951000000000007E-2</v>
      </c>
      <c r="S131" s="13">
        <f t="shared" si="136"/>
        <v>0.36899097115336166</v>
      </c>
      <c r="T131" s="2">
        <f t="shared" si="137"/>
        <v>0.01</v>
      </c>
      <c r="U131" s="14">
        <f t="shared" si="138"/>
        <v>3.6899097115336166E-3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1.8589909711533618E-2</v>
      </c>
      <c r="AU131" s="9">
        <f t="shared" si="142"/>
        <v>28.47</v>
      </c>
      <c r="AV131" s="1">
        <f t="shared" si="143"/>
        <v>0.33</v>
      </c>
      <c r="AW131" s="1">
        <f t="shared" si="144"/>
        <v>20583.333333333332</v>
      </c>
      <c r="AX131" s="1">
        <f t="shared" si="145"/>
        <v>24086250.425287478</v>
      </c>
      <c r="AZ131" s="1">
        <f t="shared" si="146"/>
        <v>13158.333333333334</v>
      </c>
      <c r="BA131" s="1">
        <f t="shared" si="147"/>
        <v>15397647.539080542</v>
      </c>
    </row>
    <row r="132" spans="1:54" x14ac:dyDescent="0.15">
      <c r="C132" s="7">
        <v>11</v>
      </c>
      <c r="D132" s="7">
        <f t="shared" si="148"/>
        <v>20.419079772</v>
      </c>
      <c r="E132" s="10">
        <f t="shared" si="149"/>
        <v>25.002320728387101</v>
      </c>
      <c r="F132" s="7" t="s">
        <v>85</v>
      </c>
      <c r="G132" s="1">
        <v>12</v>
      </c>
      <c r="H132" s="9">
        <f t="shared" si="128"/>
        <v>20.419079772</v>
      </c>
      <c r="I132" s="9">
        <f t="shared" si="129"/>
        <v>293.56907977199995</v>
      </c>
      <c r="J132" s="9">
        <f t="shared" si="130"/>
        <v>0.20796078970894327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0.48303596995445841</v>
      </c>
      <c r="P132" s="9">
        <f t="shared" si="133"/>
        <v>0.10045254176955457</v>
      </c>
      <c r="Q132" s="12">
        <f t="shared" si="134"/>
        <v>3.3149338783953007E-2</v>
      </c>
      <c r="R132" s="9">
        <f t="shared" si="135"/>
        <v>9.3951000000000007E-2</v>
      </c>
      <c r="S132" s="13">
        <f t="shared" si="136"/>
        <v>0.35283646564648596</v>
      </c>
      <c r="T132" s="2">
        <f t="shared" si="137"/>
        <v>0.01</v>
      </c>
      <c r="U132" s="14">
        <f t="shared" si="138"/>
        <v>3.5283646564648599E-3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1.8428364656464857E-2</v>
      </c>
      <c r="AU132" s="9">
        <f t="shared" si="142"/>
        <v>28.47</v>
      </c>
      <c r="AV132" s="1">
        <f t="shared" si="143"/>
        <v>0.33</v>
      </c>
      <c r="AW132" s="1">
        <f t="shared" si="144"/>
        <v>20583.333333333332</v>
      </c>
      <c r="AX132" s="1">
        <f t="shared" si="145"/>
        <v>23876942.542046983</v>
      </c>
      <c r="AY132" s="1">
        <f>SUM(AX121:AX132)</f>
        <v>307492532.33041674</v>
      </c>
      <c r="AZ132" s="1">
        <f t="shared" si="146"/>
        <v>13158.333333333334</v>
      </c>
      <c r="BA132" s="1">
        <f t="shared" si="147"/>
        <v>15263843.025867285</v>
      </c>
      <c r="BB132" s="1">
        <f>SUM(BA121:BA132)</f>
        <v>196571137.06466725</v>
      </c>
    </row>
    <row r="133" spans="1:54" x14ac:dyDescent="0.15">
      <c r="C133" s="7">
        <v>12</v>
      </c>
      <c r="D133" s="7">
        <f t="shared" si="148"/>
        <v>17.419402130000002</v>
      </c>
      <c r="E133" s="10">
        <f t="shared" si="149"/>
        <v>20.419079772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17.010710336129002</v>
      </c>
      <c r="E136" s="7"/>
      <c r="F136" s="7"/>
      <c r="G136" s="1">
        <v>1</v>
      </c>
      <c r="H136" s="9">
        <f t="shared" ref="H136:H147" si="151">E137</f>
        <v>17.010710336129002</v>
      </c>
      <c r="I136" s="9">
        <f t="shared" ref="I136:I147" si="152">H136+273.15</f>
        <v>290.160710336129</v>
      </c>
      <c r="J136" s="9">
        <f t="shared" ref="J136:J147" si="153">EXP(($C$15*(I136-$C$13))/($C$16*I136*$C$13))</f>
        <v>0.14085830132215388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0.10691820016378649</v>
      </c>
      <c r="Q136" s="12">
        <f t="shared" ref="Q136:Q147" si="157">P136*$B$138</f>
        <v>2.7798732042584488E-2</v>
      </c>
      <c r="R136" s="9">
        <f t="shared" ref="R136:R147" si="158">L136*$B$138</f>
        <v>0.19735245833333334</v>
      </c>
      <c r="S136" s="13">
        <f t="shared" ref="S136:S147" si="159">Q136/R136</f>
        <v>0.14085830132215388</v>
      </c>
      <c r="T136" s="2">
        <f t="shared" ref="T136:T147" si="160">$B$137/100</f>
        <v>0.01</v>
      </c>
      <c r="U136" s="14">
        <f t="shared" ref="U136:U147" si="161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1.1358583013221537E-2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25663.416666666668</v>
      </c>
      <c r="AX136" s="1">
        <f t="shared" ref="AX136:AX147" si="168">AW136*10000*AV136*0.67*AU136*AT136</f>
        <v>38543928.302466862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16.618935994838701</v>
      </c>
      <c r="E137" s="10">
        <f t="shared" ref="E137:E148" si="170">D136</f>
        <v>17.010710336129002</v>
      </c>
      <c r="F137" s="7" t="s">
        <v>83</v>
      </c>
      <c r="G137" s="1">
        <v>2</v>
      </c>
      <c r="H137" s="9">
        <f t="shared" si="151"/>
        <v>16.618935994838701</v>
      </c>
      <c r="I137" s="9">
        <f t="shared" si="152"/>
        <v>289.76893599483867</v>
      </c>
      <c r="J137" s="9">
        <f t="shared" si="153"/>
        <v>0.13461047117880032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1.4111776331695469</v>
      </c>
      <c r="P137" s="9">
        <f t="shared" si="156"/>
        <v>0.18995928611793694</v>
      </c>
      <c r="Q137" s="12">
        <f t="shared" si="157"/>
        <v>4.9389414390663605E-2</v>
      </c>
      <c r="R137" s="9">
        <f t="shared" si="158"/>
        <v>0.19735245833333334</v>
      </c>
      <c r="S137" s="13">
        <f t="shared" si="159"/>
        <v>0.25025994004718005</v>
      </c>
      <c r="T137" s="2">
        <f t="shared" si="160"/>
        <v>0.01</v>
      </c>
      <c r="U137" s="14">
        <f t="shared" si="161"/>
        <v>2.5025994004718006E-3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1.24525994004718E-2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25663.416666666668</v>
      </c>
      <c r="AX137" s="1">
        <f t="shared" si="168"/>
        <v>42256335.839816742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20.020836875000001</v>
      </c>
      <c r="E138" s="10">
        <f t="shared" si="170"/>
        <v>16.618935994838701</v>
      </c>
      <c r="F138" s="7" t="s">
        <v>83</v>
      </c>
      <c r="G138" s="1">
        <v>3</v>
      </c>
      <c r="H138" s="9">
        <f t="shared" si="151"/>
        <v>20.020836875000001</v>
      </c>
      <c r="I138" s="9">
        <f t="shared" si="152"/>
        <v>293.17083687499996</v>
      </c>
      <c r="J138" s="9">
        <f t="shared" si="153"/>
        <v>0.19879926882211146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1.9802662637182769</v>
      </c>
      <c r="P138" s="9">
        <f t="shared" si="156"/>
        <v>0.39367548530028801</v>
      </c>
      <c r="Q138" s="12">
        <f t="shared" si="157"/>
        <v>0.10235562617807488</v>
      </c>
      <c r="R138" s="9">
        <f t="shared" si="158"/>
        <v>0.19735245833333334</v>
      </c>
      <c r="S138" s="13">
        <f t="shared" si="159"/>
        <v>0.51864378605912076</v>
      </c>
      <c r="T138" s="2">
        <f t="shared" si="160"/>
        <v>0.01</v>
      </c>
      <c r="U138" s="14">
        <f t="shared" si="161"/>
        <v>5.186437860591208E-3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1.5136437860591209E-2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25663.416666666668</v>
      </c>
      <c r="AX138" s="1">
        <f t="shared" si="168"/>
        <v>51363605.387596905</v>
      </c>
    </row>
    <row r="139" spans="1:54" x14ac:dyDescent="0.15">
      <c r="C139" s="7">
        <v>3</v>
      </c>
      <c r="D139" s="7">
        <f t="shared" si="169"/>
        <v>23.526960192580599</v>
      </c>
      <c r="E139" s="10">
        <f t="shared" si="170"/>
        <v>20.020836875000001</v>
      </c>
      <c r="F139" s="7" t="s">
        <v>83</v>
      </c>
      <c r="G139" s="1">
        <v>4</v>
      </c>
      <c r="H139" s="9">
        <f t="shared" si="151"/>
        <v>23.526960192580599</v>
      </c>
      <c r="I139" s="9">
        <f t="shared" si="152"/>
        <v>296.67696019258057</v>
      </c>
      <c r="J139" s="9">
        <f t="shared" si="153"/>
        <v>0.29435733201433767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2.3456386950846557</v>
      </c>
      <c r="P139" s="9">
        <f t="shared" si="156"/>
        <v>0.69045594815471178</v>
      </c>
      <c r="Q139" s="12">
        <f t="shared" si="157"/>
        <v>0.17951854652022506</v>
      </c>
      <c r="R139" s="9">
        <f t="shared" si="158"/>
        <v>0.19735245833333334</v>
      </c>
      <c r="S139" s="13">
        <f t="shared" si="159"/>
        <v>0.90963420489555624</v>
      </c>
      <c r="T139" s="2">
        <f t="shared" si="160"/>
        <v>0.01</v>
      </c>
      <c r="U139" s="14">
        <f t="shared" si="161"/>
        <v>9.0963420489555621E-3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2.3996342048955566E-2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25663.416666666668</v>
      </c>
      <c r="AX139" s="1">
        <f t="shared" si="168"/>
        <v>81428580.165307865</v>
      </c>
    </row>
    <row r="140" spans="1:54" x14ac:dyDescent="0.15">
      <c r="C140" s="7">
        <v>4</v>
      </c>
      <c r="D140" s="7">
        <f t="shared" si="169"/>
        <v>28.290130768000001</v>
      </c>
      <c r="E140" s="10">
        <f t="shared" si="170"/>
        <v>23.526960192580599</v>
      </c>
      <c r="F140" s="7" t="s">
        <v>83</v>
      </c>
      <c r="G140" s="1">
        <v>5</v>
      </c>
      <c r="H140" s="9">
        <f t="shared" si="151"/>
        <v>28.290130768000001</v>
      </c>
      <c r="I140" s="9">
        <f t="shared" si="152"/>
        <v>301.44013076799996</v>
      </c>
      <c r="J140" s="9">
        <f t="shared" si="153"/>
        <v>0.49442124306734769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2.4142306635966109</v>
      </c>
      <c r="P140" s="9">
        <f t="shared" si="156"/>
        <v>1.1936469257467441</v>
      </c>
      <c r="Q140" s="12">
        <f t="shared" si="157"/>
        <v>0.31034820069415348</v>
      </c>
      <c r="R140" s="9">
        <f t="shared" si="158"/>
        <v>0.19735245833333334</v>
      </c>
      <c r="S140" s="13">
        <f t="shared" si="159"/>
        <v>1.5725580685190526</v>
      </c>
      <c r="T140" s="2">
        <f t="shared" si="160"/>
        <v>0.01</v>
      </c>
      <c r="U140" s="14">
        <f t="shared" si="161"/>
        <v>1.5725580685190525E-2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3.0625580685190529E-2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25663.416666666668</v>
      </c>
      <c r="AX140" s="1">
        <f t="shared" si="168"/>
        <v>103924070.87903145</v>
      </c>
    </row>
    <row r="141" spans="1:54" x14ac:dyDescent="0.15">
      <c r="C141" s="7">
        <v>5</v>
      </c>
      <c r="D141" s="7">
        <f t="shared" si="169"/>
        <v>29.987528946129</v>
      </c>
      <c r="E141" s="10">
        <f t="shared" si="170"/>
        <v>28.290130768000001</v>
      </c>
      <c r="F141" s="7" t="s">
        <v>85</v>
      </c>
      <c r="G141" s="1">
        <v>6</v>
      </c>
      <c r="H141" s="9">
        <f t="shared" si="151"/>
        <v>29.987528946129</v>
      </c>
      <c r="I141" s="9">
        <f t="shared" si="152"/>
        <v>303.13752894612895</v>
      </c>
      <c r="J141" s="9">
        <f t="shared" si="153"/>
        <v>0.5924429708743566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1.9796316545165336</v>
      </c>
      <c r="P141" s="9">
        <f t="shared" si="156"/>
        <v>1.172818858638693</v>
      </c>
      <c r="Q141" s="12">
        <f t="shared" si="157"/>
        <v>0.30493290324606021</v>
      </c>
      <c r="R141" s="9">
        <f t="shared" si="158"/>
        <v>0.19735245833333334</v>
      </c>
      <c r="S141" s="13">
        <f t="shared" si="159"/>
        <v>1.5451183421846246</v>
      </c>
      <c r="T141" s="2">
        <f t="shared" si="160"/>
        <v>0.01</v>
      </c>
      <c r="U141" s="14">
        <f t="shared" si="161"/>
        <v>1.5451183421846247E-2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3.0351183421846249E-2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25663.416666666668</v>
      </c>
      <c r="AX141" s="1">
        <f t="shared" si="168"/>
        <v>102992938.14597628</v>
      </c>
    </row>
    <row r="142" spans="1:54" x14ac:dyDescent="0.15">
      <c r="C142" s="7">
        <v>6</v>
      </c>
      <c r="D142" s="7">
        <f t="shared" si="169"/>
        <v>28.403610128</v>
      </c>
      <c r="E142" s="10">
        <f t="shared" si="170"/>
        <v>29.987528946129</v>
      </c>
      <c r="F142" s="7" t="s">
        <v>83</v>
      </c>
      <c r="G142" s="1">
        <v>7</v>
      </c>
      <c r="H142" s="9">
        <f t="shared" si="151"/>
        <v>28.403610128</v>
      </c>
      <c r="I142" s="9">
        <f t="shared" si="152"/>
        <v>301.553610128</v>
      </c>
      <c r="J142" s="9">
        <f t="shared" si="153"/>
        <v>0.50046777477563587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1.5658607125445072</v>
      </c>
      <c r="P142" s="9">
        <f t="shared" si="156"/>
        <v>0.78366282641574114</v>
      </c>
      <c r="Q142" s="12">
        <f t="shared" si="157"/>
        <v>0.20375233486809272</v>
      </c>
      <c r="R142" s="9">
        <f t="shared" si="158"/>
        <v>0.19735245833333334</v>
      </c>
      <c r="S142" s="13">
        <f t="shared" si="159"/>
        <v>1.0324286638677174</v>
      </c>
      <c r="T142" s="2">
        <f t="shared" si="160"/>
        <v>0.01</v>
      </c>
      <c r="U142" s="14">
        <f t="shared" si="161"/>
        <v>1.0324286638677174E-2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2.5224286638677172E-2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25663.416666666668</v>
      </c>
      <c r="AX142" s="1">
        <f t="shared" si="168"/>
        <v>85595456.277454868</v>
      </c>
    </row>
    <row r="143" spans="1:54" x14ac:dyDescent="0.15">
      <c r="C143" s="7">
        <v>7</v>
      </c>
      <c r="D143" s="7">
        <f t="shared" si="169"/>
        <v>26.7154299512903</v>
      </c>
      <c r="E143" s="10">
        <f t="shared" si="170"/>
        <v>28.403610128</v>
      </c>
      <c r="F143" s="7" t="s">
        <v>83</v>
      </c>
      <c r="G143" s="1">
        <v>8</v>
      </c>
      <c r="H143" s="9">
        <f t="shared" si="151"/>
        <v>26.7154299512903</v>
      </c>
      <c r="I143" s="9">
        <f t="shared" si="152"/>
        <v>299.86542995129025</v>
      </c>
      <c r="J143" s="9">
        <f t="shared" si="153"/>
        <v>0.41728283154603479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1.5412458027954328</v>
      </c>
      <c r="P143" s="9">
        <f t="shared" si="156"/>
        <v>0.64313541269891972</v>
      </c>
      <c r="Q143" s="12">
        <f t="shared" si="157"/>
        <v>0.16721520730171913</v>
      </c>
      <c r="R143" s="9">
        <f t="shared" si="158"/>
        <v>0.19735245833333334</v>
      </c>
      <c r="S143" s="13">
        <f t="shared" si="159"/>
        <v>0.84729224410920878</v>
      </c>
      <c r="T143" s="2">
        <f t="shared" si="160"/>
        <v>0.01</v>
      </c>
      <c r="U143" s="14">
        <f t="shared" si="161"/>
        <v>8.4729224410920873E-3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2.3372922441092091E-2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25663.416666666668</v>
      </c>
      <c r="AX143" s="1">
        <f t="shared" si="168"/>
        <v>79313083.8362436</v>
      </c>
    </row>
    <row r="144" spans="1:54" x14ac:dyDescent="0.15">
      <c r="C144" s="7">
        <v>8</v>
      </c>
      <c r="D144" s="7">
        <f t="shared" si="169"/>
        <v>26.5540362103226</v>
      </c>
      <c r="E144" s="10">
        <f t="shared" si="170"/>
        <v>26.7154299512903</v>
      </c>
      <c r="F144" s="7" t="s">
        <v>83</v>
      </c>
      <c r="G144" s="1">
        <v>9</v>
      </c>
      <c r="H144" s="9">
        <f t="shared" si="151"/>
        <v>26.5540362103226</v>
      </c>
      <c r="I144" s="9">
        <f t="shared" si="152"/>
        <v>299.70403621032256</v>
      </c>
      <c r="J144" s="9">
        <f t="shared" si="153"/>
        <v>0.41004976377576824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1.6571583067631799</v>
      </c>
      <c r="P144" s="9">
        <f t="shared" si="156"/>
        <v>0.67951737222729403</v>
      </c>
      <c r="Q144" s="12">
        <f t="shared" si="157"/>
        <v>0.17667451677909646</v>
      </c>
      <c r="R144" s="9">
        <f t="shared" si="158"/>
        <v>0.19735245833333334</v>
      </c>
      <c r="S144" s="13">
        <f t="shared" si="159"/>
        <v>0.89522328868429235</v>
      </c>
      <c r="T144" s="2">
        <f t="shared" si="160"/>
        <v>0.01</v>
      </c>
      <c r="U144" s="14">
        <f t="shared" si="161"/>
        <v>8.952232886842923E-3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2.3852232886842926E-2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25663.416666666668</v>
      </c>
      <c r="AX144" s="1">
        <f t="shared" si="168"/>
        <v>80939563.779572725</v>
      </c>
    </row>
    <row r="145" spans="3:51" x14ac:dyDescent="0.15">
      <c r="C145" s="7">
        <v>9</v>
      </c>
      <c r="D145" s="7">
        <f t="shared" si="169"/>
        <v>26.4903656496667</v>
      </c>
      <c r="E145" s="10">
        <f t="shared" si="170"/>
        <v>26.5540362103226</v>
      </c>
      <c r="F145" s="7" t="s">
        <v>83</v>
      </c>
      <c r="G145" s="1">
        <v>10</v>
      </c>
      <c r="H145" s="9">
        <f t="shared" si="151"/>
        <v>26.4903656496667</v>
      </c>
      <c r="I145" s="9">
        <f t="shared" si="152"/>
        <v>299.64036564966671</v>
      </c>
      <c r="J145" s="9">
        <f t="shared" si="153"/>
        <v>0.40722878442054644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1.7366888512025525</v>
      </c>
      <c r="P145" s="9">
        <f t="shared" si="156"/>
        <v>0.70722968979193068</v>
      </c>
      <c r="Q145" s="12">
        <f t="shared" si="157"/>
        <v>0.18387971934590197</v>
      </c>
      <c r="R145" s="9">
        <f t="shared" si="158"/>
        <v>0.19735245833333334</v>
      </c>
      <c r="S145" s="13">
        <f t="shared" si="159"/>
        <v>0.93173260114816725</v>
      </c>
      <c r="T145" s="2">
        <f t="shared" si="160"/>
        <v>0.01</v>
      </c>
      <c r="U145" s="14">
        <f t="shared" si="161"/>
        <v>9.3173260114816723E-3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2.4217326011481674E-2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25663.416666666668</v>
      </c>
      <c r="AX145" s="1">
        <f t="shared" si="168"/>
        <v>82178461.554358482</v>
      </c>
    </row>
    <row r="146" spans="3:51" x14ac:dyDescent="0.15">
      <c r="C146" s="7">
        <v>10</v>
      </c>
      <c r="D146" s="7">
        <f t="shared" si="169"/>
        <v>25.002320728387101</v>
      </c>
      <c r="E146" s="10">
        <f t="shared" si="170"/>
        <v>26.4903656496667</v>
      </c>
      <c r="F146" s="7" t="s">
        <v>83</v>
      </c>
      <c r="G146" s="1">
        <v>11</v>
      </c>
      <c r="H146" s="9">
        <f t="shared" si="151"/>
        <v>25.002320728387101</v>
      </c>
      <c r="I146" s="9">
        <f t="shared" si="152"/>
        <v>298.15232072838705</v>
      </c>
      <c r="J146" s="9">
        <f t="shared" si="153"/>
        <v>0.34626232270009161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1.7885070780772887</v>
      </c>
      <c r="P146" s="9">
        <f t="shared" si="156"/>
        <v>0.61929261502059607</v>
      </c>
      <c r="Q146" s="12">
        <f t="shared" si="157"/>
        <v>0.16101607990535499</v>
      </c>
      <c r="R146" s="9">
        <f t="shared" si="158"/>
        <v>0.19735245833333334</v>
      </c>
      <c r="S146" s="13">
        <f t="shared" si="159"/>
        <v>0.81588079147914505</v>
      </c>
      <c r="T146" s="2">
        <f t="shared" si="160"/>
        <v>0.01</v>
      </c>
      <c r="U146" s="14">
        <f t="shared" si="161"/>
        <v>8.1588079147914515E-3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2.3058807914791452E-2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25663.416666666668</v>
      </c>
      <c r="AX146" s="1">
        <f t="shared" si="168"/>
        <v>78247175.547647893</v>
      </c>
    </row>
    <row r="147" spans="3:51" x14ac:dyDescent="0.15">
      <c r="C147" s="7">
        <v>11</v>
      </c>
      <c r="D147" s="7">
        <f t="shared" si="169"/>
        <v>20.419079772</v>
      </c>
      <c r="E147" s="10">
        <f t="shared" si="170"/>
        <v>25.002320728387101</v>
      </c>
      <c r="F147" s="7" t="s">
        <v>85</v>
      </c>
      <c r="G147" s="1">
        <v>12</v>
      </c>
      <c r="H147" s="9">
        <f t="shared" si="151"/>
        <v>20.419079772</v>
      </c>
      <c r="I147" s="9">
        <f t="shared" si="152"/>
        <v>293.56907977199995</v>
      </c>
      <c r="J147" s="9">
        <f t="shared" si="153"/>
        <v>0.20796078970894327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1.9282623797233596</v>
      </c>
      <c r="P147" s="9">
        <f t="shared" si="156"/>
        <v>0.40100296725331608</v>
      </c>
      <c r="Q147" s="12">
        <f t="shared" si="157"/>
        <v>0.10426077148586219</v>
      </c>
      <c r="R147" s="9">
        <f t="shared" si="158"/>
        <v>0.19735245833333334</v>
      </c>
      <c r="S147" s="13">
        <f t="shared" si="159"/>
        <v>0.52829730304024425</v>
      </c>
      <c r="T147" s="2">
        <f t="shared" si="160"/>
        <v>0.01</v>
      </c>
      <c r="U147" s="14">
        <f t="shared" si="161"/>
        <v>5.2829730304024426E-3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2.0182973030402444E-2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25663.416666666668</v>
      </c>
      <c r="AX147" s="1">
        <f t="shared" si="168"/>
        <v>68488390.18994996</v>
      </c>
      <c r="AY147" s="1">
        <f>SUM(AX136:AX147)</f>
        <v>895271589.90542364</v>
      </c>
    </row>
    <row r="148" spans="3:51" x14ac:dyDescent="0.15">
      <c r="C148" s="7">
        <v>12</v>
      </c>
      <c r="D148" s="7">
        <f t="shared" si="169"/>
        <v>17.419402130000002</v>
      </c>
      <c r="E148" s="10">
        <f t="shared" si="170"/>
        <v>20.419079772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1321904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16429102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18208017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17142498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8260995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409122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24665626.495439667</v>
      </c>
      <c r="J13" s="6" t="s">
        <v>37</v>
      </c>
      <c r="K13" s="6">
        <f>I13/(10000*1000)</f>
        <v>2.4665626495439668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110158.66666666667</v>
      </c>
      <c r="AU26" s="1">
        <f t="shared" ref="AU26:AU37" si="19">AT26*10000*AS26*0.67*AR26*AQ26</f>
        <v>371552890.78141874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25.388294458387101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25.388294458387101</v>
      </c>
      <c r="I27" s="9">
        <f t="shared" si="1"/>
        <v>298.5382944583871</v>
      </c>
      <c r="J27" s="9">
        <f t="shared" si="2"/>
        <v>0.36119511697899354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0.75364844198437031</v>
      </c>
      <c r="Q27" s="12">
        <f t="shared" si="6"/>
        <v>7.5364844198437031E-2</v>
      </c>
      <c r="R27" s="9">
        <f t="shared" si="7"/>
        <v>0.12692875000000001</v>
      </c>
      <c r="S27" s="13">
        <f t="shared" si="8"/>
        <v>0.59375708181508935</v>
      </c>
      <c r="T27" s="2">
        <f t="shared" si="9"/>
        <v>0.01</v>
      </c>
      <c r="U27" s="14">
        <f t="shared" si="10"/>
        <v>5.9375708181508939E-3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4.2037570818150904E-2</v>
      </c>
      <c r="AR27" s="9">
        <f t="shared" si="16"/>
        <v>126.92874999999999</v>
      </c>
      <c r="AS27" s="1">
        <f t="shared" si="17"/>
        <v>0.1</v>
      </c>
      <c r="AT27" s="1">
        <f t="shared" si="18"/>
        <v>110158.66666666667</v>
      </c>
      <c r="AU27" s="1">
        <f t="shared" si="19"/>
        <v>393813943.15608585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25.3255909907143</v>
      </c>
      <c r="E28" s="10">
        <f t="shared" si="20"/>
        <v>25.388294458387101</v>
      </c>
      <c r="F28" s="7" t="s">
        <v>83</v>
      </c>
      <c r="G28" s="1">
        <v>3</v>
      </c>
      <c r="H28" s="9">
        <f t="shared" si="0"/>
        <v>25.3255909907143</v>
      </c>
      <c r="I28" s="9">
        <f t="shared" si="1"/>
        <v>298.4755909907143</v>
      </c>
      <c r="J28" s="9">
        <f t="shared" si="2"/>
        <v>0.35872877470281533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2.6021801172852683</v>
      </c>
      <c r="P28" s="9">
        <f t="shared" si="5"/>
        <v>0.93347688502977255</v>
      </c>
      <c r="Q28" s="12">
        <f t="shared" si="6"/>
        <v>9.3347688502977255E-2</v>
      </c>
      <c r="R28" s="9">
        <f t="shared" si="7"/>
        <v>0.12692875000000001</v>
      </c>
      <c r="S28" s="13">
        <f t="shared" si="8"/>
        <v>0.73543376502941415</v>
      </c>
      <c r="T28" s="2">
        <f t="shared" si="9"/>
        <v>0.01</v>
      </c>
      <c r="U28" s="14">
        <f t="shared" si="10"/>
        <v>7.3543376502941413E-3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4.3454337650294148E-2</v>
      </c>
      <c r="AR28" s="9">
        <f t="shared" si="16"/>
        <v>126.92874999999999</v>
      </c>
      <c r="AS28" s="1">
        <f t="shared" si="17"/>
        <v>0.1</v>
      </c>
      <c r="AT28" s="1">
        <f t="shared" si="18"/>
        <v>110158.66666666667</v>
      </c>
      <c r="AU28" s="1">
        <f t="shared" si="19"/>
        <v>407086416.370884</v>
      </c>
    </row>
    <row r="29" spans="1:47" x14ac:dyDescent="0.15">
      <c r="C29" s="7">
        <v>3</v>
      </c>
      <c r="D29" s="8">
        <v>25.398678173548401</v>
      </c>
      <c r="E29" s="10">
        <f t="shared" si="20"/>
        <v>25.3255909907143</v>
      </c>
      <c r="F29" s="7" t="s">
        <v>83</v>
      </c>
      <c r="G29" s="1">
        <v>4</v>
      </c>
      <c r="H29" s="9">
        <f t="shared" si="0"/>
        <v>25.398678173548401</v>
      </c>
      <c r="I29" s="9">
        <f t="shared" si="1"/>
        <v>298.54867817354835</v>
      </c>
      <c r="J29" s="9">
        <f t="shared" si="2"/>
        <v>0.36160507703999539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2.9379907322554955</v>
      </c>
      <c r="P29" s="9">
        <f t="shared" si="5"/>
        <v>1.0623923650800409</v>
      </c>
      <c r="Q29" s="12">
        <f t="shared" si="6"/>
        <v>0.1062392365080041</v>
      </c>
      <c r="R29" s="9">
        <f t="shared" si="7"/>
        <v>0.12692875000000001</v>
      </c>
      <c r="S29" s="13">
        <f t="shared" si="8"/>
        <v>0.83699899753211227</v>
      </c>
      <c r="T29" s="2">
        <f t="shared" si="9"/>
        <v>0.01</v>
      </c>
      <c r="U29" s="14">
        <f t="shared" si="10"/>
        <v>8.369989975321122E-3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4.4469989975321131E-2</v>
      </c>
      <c r="AR29" s="9">
        <f t="shared" si="16"/>
        <v>126.92874999999999</v>
      </c>
      <c r="AS29" s="1">
        <f t="shared" si="17"/>
        <v>0.1</v>
      </c>
      <c r="AT29" s="1">
        <f t="shared" si="18"/>
        <v>110158.66666666667</v>
      </c>
      <c r="AU29" s="1">
        <f t="shared" si="19"/>
        <v>416601191.82555467</v>
      </c>
    </row>
    <row r="30" spans="1:47" x14ac:dyDescent="0.15">
      <c r="C30" s="7">
        <v>4</v>
      </c>
      <c r="D30" s="8">
        <v>25.542523037666701</v>
      </c>
      <c r="E30" s="10">
        <f t="shared" si="20"/>
        <v>25.398678173548401</v>
      </c>
      <c r="F30" s="7" t="s">
        <v>83</v>
      </c>
      <c r="G30" s="1">
        <v>5</v>
      </c>
      <c r="H30" s="9">
        <f t="shared" si="0"/>
        <v>25.542523037666701</v>
      </c>
      <c r="I30" s="9">
        <f t="shared" si="1"/>
        <v>298.69252303766666</v>
      </c>
      <c r="J30" s="9">
        <f t="shared" si="2"/>
        <v>0.36732934767330638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1.7818184488166819</v>
      </c>
      <c r="O30" s="9">
        <f t="shared" si="21"/>
        <v>1.3630674183587725</v>
      </c>
      <c r="P30" s="9">
        <f t="shared" si="5"/>
        <v>0.50069466562046572</v>
      </c>
      <c r="Q30" s="12">
        <f t="shared" si="6"/>
        <v>5.0069466562046576E-2</v>
      </c>
      <c r="R30" s="9">
        <f t="shared" si="7"/>
        <v>0.12692875000000001</v>
      </c>
      <c r="S30" s="13">
        <f t="shared" si="8"/>
        <v>0.39446907467415043</v>
      </c>
      <c r="T30" s="2">
        <f t="shared" si="9"/>
        <v>0.01</v>
      </c>
      <c r="U30" s="14">
        <f t="shared" si="10"/>
        <v>3.9446907467415044E-3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4.004469074674151E-2</v>
      </c>
      <c r="AR30" s="9">
        <f t="shared" si="16"/>
        <v>126.92874999999999</v>
      </c>
      <c r="AS30" s="1">
        <f t="shared" si="17"/>
        <v>0.1</v>
      </c>
      <c r="AT30" s="1">
        <f t="shared" si="18"/>
        <v>110158.66666666667</v>
      </c>
      <c r="AU30" s="1">
        <f t="shared" si="19"/>
        <v>375144359.16528004</v>
      </c>
    </row>
    <row r="31" spans="1:47" x14ac:dyDescent="0.15">
      <c r="C31" s="7">
        <v>5</v>
      </c>
      <c r="D31" s="8">
        <v>25.835646553548401</v>
      </c>
      <c r="E31" s="10">
        <f t="shared" si="20"/>
        <v>25.542523037666701</v>
      </c>
      <c r="F31" s="7" t="s">
        <v>85</v>
      </c>
      <c r="G31" s="1">
        <v>6</v>
      </c>
      <c r="H31" s="9">
        <f t="shared" si="0"/>
        <v>25.835646553548401</v>
      </c>
      <c r="I31" s="9">
        <f t="shared" si="1"/>
        <v>298.98564655354835</v>
      </c>
      <c r="J31" s="9">
        <f t="shared" si="2"/>
        <v>0.37925839138772455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2.1316602527383068</v>
      </c>
      <c r="P31" s="9">
        <f t="shared" si="5"/>
        <v>0.80845003843868057</v>
      </c>
      <c r="Q31" s="12">
        <f t="shared" si="6"/>
        <v>8.0845003843868057E-2</v>
      </c>
      <c r="R31" s="9">
        <f t="shared" si="7"/>
        <v>0.12692875000000001</v>
      </c>
      <c r="S31" s="13">
        <f t="shared" si="8"/>
        <v>0.63693216740784142</v>
      </c>
      <c r="T31" s="2">
        <f t="shared" si="9"/>
        <v>0.01</v>
      </c>
      <c r="U31" s="14">
        <f t="shared" si="10"/>
        <v>6.3693216740784145E-3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4.2469321674078422E-2</v>
      </c>
      <c r="AR31" s="9">
        <f t="shared" si="16"/>
        <v>126.92874999999999</v>
      </c>
      <c r="AS31" s="1">
        <f t="shared" si="17"/>
        <v>0.1</v>
      </c>
      <c r="AT31" s="1">
        <f t="shared" si="18"/>
        <v>110158.66666666667</v>
      </c>
      <c r="AU31" s="1">
        <f t="shared" si="19"/>
        <v>397858646.58981556</v>
      </c>
    </row>
    <row r="32" spans="1:47" x14ac:dyDescent="0.15">
      <c r="C32" s="7">
        <v>6</v>
      </c>
      <c r="D32" s="8">
        <v>25.371832108333301</v>
      </c>
      <c r="E32" s="10">
        <f t="shared" si="20"/>
        <v>25.835646553548401</v>
      </c>
      <c r="F32" s="7" t="s">
        <v>83</v>
      </c>
      <c r="G32" s="1">
        <v>7</v>
      </c>
      <c r="H32" s="9">
        <f t="shared" si="0"/>
        <v>25.371832108333301</v>
      </c>
      <c r="I32" s="9">
        <f t="shared" si="1"/>
        <v>298.52183210833329</v>
      </c>
      <c r="J32" s="9">
        <f t="shared" si="2"/>
        <v>0.36054606000328743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2.5924977142996264</v>
      </c>
      <c r="P32" s="9">
        <f t="shared" si="5"/>
        <v>0.93471483645825859</v>
      </c>
      <c r="Q32" s="12">
        <f t="shared" si="6"/>
        <v>9.3471483645825859E-2</v>
      </c>
      <c r="R32" s="9">
        <f t="shared" si="7"/>
        <v>0.12692875000000001</v>
      </c>
      <c r="S32" s="13">
        <f t="shared" si="8"/>
        <v>0.73640907710684822</v>
      </c>
      <c r="T32" s="2">
        <f t="shared" si="9"/>
        <v>0.01</v>
      </c>
      <c r="U32" s="14">
        <f t="shared" si="10"/>
        <v>7.3640907710684827E-3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4.3464090771068491E-2</v>
      </c>
      <c r="AR32" s="9">
        <f t="shared" si="16"/>
        <v>126.92874999999999</v>
      </c>
      <c r="AS32" s="1">
        <f t="shared" si="17"/>
        <v>0.1</v>
      </c>
      <c r="AT32" s="1">
        <f t="shared" si="18"/>
        <v>110158.66666666667</v>
      </c>
      <c r="AU32" s="1">
        <f t="shared" si="19"/>
        <v>407177784.9936533</v>
      </c>
    </row>
    <row r="33" spans="1:48" x14ac:dyDescent="0.15">
      <c r="C33" s="7">
        <v>7</v>
      </c>
      <c r="D33" s="8">
        <v>25.185545478064501</v>
      </c>
      <c r="E33" s="10">
        <f t="shared" si="20"/>
        <v>25.371832108333301</v>
      </c>
      <c r="F33" s="7" t="s">
        <v>83</v>
      </c>
      <c r="G33" s="1">
        <v>8</v>
      </c>
      <c r="H33" s="9">
        <f t="shared" si="0"/>
        <v>25.185545478064501</v>
      </c>
      <c r="I33" s="9">
        <f t="shared" si="1"/>
        <v>298.33554547806449</v>
      </c>
      <c r="J33" s="9">
        <f t="shared" si="2"/>
        <v>0.35327727065043829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2.9270703778413676</v>
      </c>
      <c r="P33" s="9">
        <f t="shared" si="5"/>
        <v>1.0340674340855456</v>
      </c>
      <c r="Q33" s="12">
        <f t="shared" si="6"/>
        <v>0.10340674340855456</v>
      </c>
      <c r="R33" s="9">
        <f t="shared" si="7"/>
        <v>0.12692875000000001</v>
      </c>
      <c r="S33" s="13">
        <f t="shared" si="8"/>
        <v>0.81468338267378004</v>
      </c>
      <c r="T33" s="2">
        <f t="shared" si="9"/>
        <v>0.01</v>
      </c>
      <c r="U33" s="14">
        <f t="shared" si="10"/>
        <v>8.1468338267378006E-3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4.4246833826737809E-2</v>
      </c>
      <c r="AR33" s="9">
        <f t="shared" si="16"/>
        <v>126.92874999999999</v>
      </c>
      <c r="AS33" s="1">
        <f t="shared" si="17"/>
        <v>0.1</v>
      </c>
      <c r="AT33" s="1">
        <f t="shared" si="18"/>
        <v>110158.66666666667</v>
      </c>
      <c r="AU33" s="1">
        <f t="shared" si="19"/>
        <v>414510633.28226274</v>
      </c>
    </row>
    <row r="34" spans="1:48" x14ac:dyDescent="0.15">
      <c r="C34" s="7">
        <v>8</v>
      </c>
      <c r="D34" s="8">
        <v>25.144744141935501</v>
      </c>
      <c r="E34" s="10">
        <f t="shared" si="20"/>
        <v>25.185545478064501</v>
      </c>
      <c r="F34" s="7" t="s">
        <v>83</v>
      </c>
      <c r="G34" s="1">
        <v>9</v>
      </c>
      <c r="H34" s="9">
        <f t="shared" si="0"/>
        <v>25.144744141935501</v>
      </c>
      <c r="I34" s="9">
        <f t="shared" si="1"/>
        <v>298.2947441419355</v>
      </c>
      <c r="J34" s="9">
        <f t="shared" si="2"/>
        <v>0.35170370007825702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3.1622904437558219</v>
      </c>
      <c r="P34" s="9">
        <f t="shared" si="5"/>
        <v>1.1121892497910359</v>
      </c>
      <c r="Q34" s="12">
        <f t="shared" si="6"/>
        <v>0.1112189249791036</v>
      </c>
      <c r="R34" s="9">
        <f t="shared" si="7"/>
        <v>0.12692875000000001</v>
      </c>
      <c r="S34" s="13">
        <f t="shared" si="8"/>
        <v>0.87623115313988043</v>
      </c>
      <c r="T34" s="2">
        <f t="shared" si="9"/>
        <v>0.01</v>
      </c>
      <c r="U34" s="14">
        <f t="shared" si="10"/>
        <v>8.7623115313988052E-3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4.4862311531398816E-2</v>
      </c>
      <c r="AR34" s="9">
        <f t="shared" si="16"/>
        <v>126.92874999999999</v>
      </c>
      <c r="AS34" s="1">
        <f t="shared" si="17"/>
        <v>0.1</v>
      </c>
      <c r="AT34" s="1">
        <f t="shared" si="18"/>
        <v>110158.66666666667</v>
      </c>
      <c r="AU34" s="1">
        <f t="shared" si="19"/>
        <v>420276515.96957904</v>
      </c>
    </row>
    <row r="35" spans="1:48" x14ac:dyDescent="0.15">
      <c r="C35" s="7">
        <v>9</v>
      </c>
      <c r="D35" s="8">
        <v>25.5089193833333</v>
      </c>
      <c r="E35" s="10">
        <f t="shared" si="20"/>
        <v>25.144744141935501</v>
      </c>
      <c r="F35" s="7" t="s">
        <v>83</v>
      </c>
      <c r="G35" s="1">
        <v>10</v>
      </c>
      <c r="H35" s="9">
        <f t="shared" si="0"/>
        <v>25.5089193833333</v>
      </c>
      <c r="I35" s="9">
        <f t="shared" si="1"/>
        <v>298.65891938333328</v>
      </c>
      <c r="J35" s="9">
        <f t="shared" si="2"/>
        <v>0.36598453480326554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3.3193886939647861</v>
      </c>
      <c r="P35" s="9">
        <f t="shared" si="5"/>
        <v>1.2148449269919215</v>
      </c>
      <c r="Q35" s="12">
        <f t="shared" si="6"/>
        <v>0.12148449269919215</v>
      </c>
      <c r="R35" s="9">
        <f t="shared" si="7"/>
        <v>0.12692875000000001</v>
      </c>
      <c r="S35" s="13">
        <f t="shared" si="8"/>
        <v>0.95710776872215431</v>
      </c>
      <c r="T35" s="2">
        <f t="shared" si="9"/>
        <v>0.01</v>
      </c>
      <c r="U35" s="14">
        <f t="shared" si="10"/>
        <v>9.5710776872215426E-3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4.5671077687221548E-2</v>
      </c>
      <c r="AR35" s="9">
        <f t="shared" si="16"/>
        <v>126.92874999999999</v>
      </c>
      <c r="AS35" s="1">
        <f t="shared" si="17"/>
        <v>0.1</v>
      </c>
      <c r="AT35" s="1">
        <f t="shared" si="18"/>
        <v>110158.66666666667</v>
      </c>
      <c r="AU35" s="1">
        <f t="shared" si="19"/>
        <v>427853152.36214185</v>
      </c>
    </row>
    <row r="36" spans="1:48" x14ac:dyDescent="0.15">
      <c r="C36" s="7">
        <v>10</v>
      </c>
      <c r="D36" s="8">
        <v>25.803168060645199</v>
      </c>
      <c r="E36" s="10">
        <f t="shared" si="20"/>
        <v>25.5089193833333</v>
      </c>
      <c r="F36" s="7" t="s">
        <v>83</v>
      </c>
      <c r="G36" s="1">
        <v>11</v>
      </c>
      <c r="H36" s="9">
        <f t="shared" si="0"/>
        <v>25.803168060645199</v>
      </c>
      <c r="I36" s="9">
        <f t="shared" si="1"/>
        <v>298.95316806064517</v>
      </c>
      <c r="J36" s="9">
        <f t="shared" si="2"/>
        <v>0.37791894513651431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1.9993165786242213</v>
      </c>
      <c r="O36" s="9">
        <f t="shared" si="21"/>
        <v>1.374514688348643</v>
      </c>
      <c r="P36" s="9">
        <f t="shared" si="5"/>
        <v>0.51945514109536384</v>
      </c>
      <c r="Q36" s="12">
        <f t="shared" si="6"/>
        <v>5.1945514109536385E-2</v>
      </c>
      <c r="R36" s="9">
        <f t="shared" si="7"/>
        <v>0.12692875000000001</v>
      </c>
      <c r="S36" s="13">
        <f t="shared" si="8"/>
        <v>0.40924939471582589</v>
      </c>
      <c r="T36" s="2">
        <f t="shared" si="9"/>
        <v>0.01</v>
      </c>
      <c r="U36" s="14">
        <f t="shared" si="10"/>
        <v>4.0924939471582589E-3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4.0192493947158264E-2</v>
      </c>
      <c r="AR36" s="9">
        <f t="shared" si="16"/>
        <v>126.92874999999999</v>
      </c>
      <c r="AS36" s="1">
        <f t="shared" si="17"/>
        <v>0.1</v>
      </c>
      <c r="AT36" s="1">
        <f t="shared" si="18"/>
        <v>110158.66666666667</v>
      </c>
      <c r="AU36" s="1">
        <f t="shared" si="19"/>
        <v>376529000.57139283</v>
      </c>
    </row>
    <row r="37" spans="1:48" x14ac:dyDescent="0.15">
      <c r="C37" s="7">
        <v>11</v>
      </c>
      <c r="D37" s="8">
        <v>25.549385066999999</v>
      </c>
      <c r="E37" s="10">
        <f t="shared" si="20"/>
        <v>25.803168060645199</v>
      </c>
      <c r="F37" s="7" t="s">
        <v>85</v>
      </c>
      <c r="G37" s="1">
        <v>12</v>
      </c>
      <c r="H37" s="9">
        <f t="shared" si="0"/>
        <v>25.549385066999999</v>
      </c>
      <c r="I37" s="9">
        <f t="shared" si="1"/>
        <v>298.69938506699998</v>
      </c>
      <c r="J37" s="9">
        <f t="shared" si="2"/>
        <v>0.36760453467023446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2.1243470472532788</v>
      </c>
      <c r="P37" s="9">
        <f t="shared" si="5"/>
        <v>0.78091960778362812</v>
      </c>
      <c r="Q37" s="12">
        <f t="shared" si="6"/>
        <v>7.8091960778362821E-2</v>
      </c>
      <c r="R37" s="9">
        <f t="shared" si="7"/>
        <v>0.12692875000000001</v>
      </c>
      <c r="S37" s="13">
        <f t="shared" si="8"/>
        <v>0.61524249453620883</v>
      </c>
      <c r="T37" s="2">
        <f t="shared" si="9"/>
        <v>0.01</v>
      </c>
      <c r="U37" s="14">
        <f t="shared" si="10"/>
        <v>6.1524249453620882E-3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4.2252424945362098E-2</v>
      </c>
      <c r="AR37" s="9">
        <f t="shared" si="16"/>
        <v>126.92874999999999</v>
      </c>
      <c r="AS37" s="1">
        <f t="shared" si="17"/>
        <v>0.1</v>
      </c>
      <c r="AT37" s="1">
        <f t="shared" si="18"/>
        <v>110158.66666666667</v>
      </c>
      <c r="AU37" s="1">
        <f t="shared" si="19"/>
        <v>395826727.18222338</v>
      </c>
      <c r="AV37" s="1">
        <f>SUM(AU26:AU37)</f>
        <v>4804231262.2502918</v>
      </c>
    </row>
    <row r="38" spans="1:48" x14ac:dyDescent="0.15">
      <c r="C38" s="7">
        <v>12</v>
      </c>
      <c r="D38" s="8">
        <v>25.550862683870999</v>
      </c>
      <c r="E38" s="10">
        <f t="shared" si="20"/>
        <v>25.549385066999999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1369091.8333333333</v>
      </c>
      <c r="AU42" s="1">
        <f t="shared" ref="AU42:AU53" si="41">AT42*10000*AS42*0.67*AR42*AQ42</f>
        <v>10672382534.609505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25.388294458387101</v>
      </c>
      <c r="E43" s="10">
        <f t="shared" ref="E43:E54" si="43">D42</f>
        <v>25.259133497419398</v>
      </c>
      <c r="F43" s="7" t="s">
        <v>83</v>
      </c>
      <c r="G43" s="1">
        <v>2</v>
      </c>
      <c r="H43" s="9">
        <f t="shared" si="22"/>
        <v>25.388294458387101</v>
      </c>
      <c r="I43" s="9">
        <f t="shared" si="23"/>
        <v>298.5382944583871</v>
      </c>
      <c r="J43" s="9">
        <f t="shared" si="24"/>
        <v>0.36119511697899354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2.0092895391025745</v>
      </c>
      <c r="P43" s="9">
        <f t="shared" si="27"/>
        <v>0.72574557012082241</v>
      </c>
      <c r="Q43" s="12">
        <f t="shared" si="28"/>
        <v>0.17417893682899738</v>
      </c>
      <c r="R43" s="9">
        <f t="shared" si="29"/>
        <v>0.29335049999999996</v>
      </c>
      <c r="S43" s="13">
        <f t="shared" si="30"/>
        <v>0.59375708181508946</v>
      </c>
      <c r="T43" s="2">
        <f t="shared" si="31"/>
        <v>0.01</v>
      </c>
      <c r="U43" s="14">
        <f t="shared" si="32"/>
        <v>5.9375708181508948E-3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4.2037570818150898E-2</v>
      </c>
      <c r="AR43" s="9">
        <f t="shared" si="38"/>
        <v>122.229375</v>
      </c>
      <c r="AS43" s="1">
        <f t="shared" si="39"/>
        <v>0.24</v>
      </c>
      <c r="AT43" s="1">
        <f t="shared" si="40"/>
        <v>1369091.8333333333</v>
      </c>
      <c r="AU43" s="1">
        <f t="shared" si="41"/>
        <v>11311802849.886208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25.3255909907143</v>
      </c>
      <c r="E44" s="10">
        <f t="shared" si="43"/>
        <v>25.388294458387101</v>
      </c>
      <c r="F44" s="7" t="s">
        <v>83</v>
      </c>
      <c r="G44" s="1">
        <v>3</v>
      </c>
      <c r="H44" s="9">
        <f t="shared" si="22"/>
        <v>25.3255909907143</v>
      </c>
      <c r="I44" s="9">
        <f t="shared" si="23"/>
        <v>298.4755909907143</v>
      </c>
      <c r="J44" s="9">
        <f t="shared" si="24"/>
        <v>0.35872877470281533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2.505837718981752</v>
      </c>
      <c r="P44" s="9">
        <f t="shared" si="27"/>
        <v>0.89891609453442156</v>
      </c>
      <c r="Q44" s="12">
        <f t="shared" si="28"/>
        <v>0.21573986268826117</v>
      </c>
      <c r="R44" s="9">
        <f t="shared" si="29"/>
        <v>0.29335049999999996</v>
      </c>
      <c r="S44" s="13">
        <f t="shared" si="30"/>
        <v>0.73543376502941427</v>
      </c>
      <c r="T44" s="2">
        <f t="shared" si="31"/>
        <v>0.01</v>
      </c>
      <c r="U44" s="14">
        <f t="shared" si="32"/>
        <v>7.354337650294143E-3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4.3454337650294141E-2</v>
      </c>
      <c r="AR44" s="9">
        <f t="shared" si="38"/>
        <v>122.229375</v>
      </c>
      <c r="AS44" s="1">
        <f t="shared" si="39"/>
        <v>0.24</v>
      </c>
      <c r="AT44" s="1">
        <f t="shared" si="40"/>
        <v>1369091.8333333333</v>
      </c>
      <c r="AU44" s="1">
        <f t="shared" si="41"/>
        <v>11693037701.890131</v>
      </c>
    </row>
    <row r="45" spans="1:48" x14ac:dyDescent="0.15">
      <c r="C45" s="7">
        <v>3</v>
      </c>
      <c r="D45" s="7">
        <f t="shared" si="42"/>
        <v>25.398678173548401</v>
      </c>
      <c r="E45" s="10">
        <f t="shared" si="43"/>
        <v>25.3255909907143</v>
      </c>
      <c r="F45" s="7" t="s">
        <v>83</v>
      </c>
      <c r="G45" s="1">
        <v>4</v>
      </c>
      <c r="H45" s="9">
        <f t="shared" si="22"/>
        <v>25.398678173548401</v>
      </c>
      <c r="I45" s="9">
        <f t="shared" si="23"/>
        <v>298.54867817354835</v>
      </c>
      <c r="J45" s="9">
        <f t="shared" si="24"/>
        <v>0.36160507703999539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2.8292153744473305</v>
      </c>
      <c r="P45" s="9">
        <f t="shared" si="27"/>
        <v>1.0230586434397664</v>
      </c>
      <c r="Q45" s="12">
        <f t="shared" si="28"/>
        <v>0.24553407442554392</v>
      </c>
      <c r="R45" s="9">
        <f t="shared" si="29"/>
        <v>0.29335049999999996</v>
      </c>
      <c r="S45" s="13">
        <f t="shared" si="30"/>
        <v>0.83699899753211249</v>
      </c>
      <c r="T45" s="2">
        <f t="shared" si="31"/>
        <v>0.01</v>
      </c>
      <c r="U45" s="14">
        <f t="shared" si="32"/>
        <v>8.3699899753211255E-3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4.4469989975321124E-2</v>
      </c>
      <c r="AR45" s="9">
        <f t="shared" si="38"/>
        <v>122.229375</v>
      </c>
      <c r="AS45" s="1">
        <f t="shared" si="39"/>
        <v>0.24</v>
      </c>
      <c r="AT45" s="1">
        <f t="shared" si="40"/>
        <v>1369091.8333333333</v>
      </c>
      <c r="AU45" s="1">
        <f t="shared" si="41"/>
        <v>11966337482.089922</v>
      </c>
    </row>
    <row r="46" spans="1:48" x14ac:dyDescent="0.15">
      <c r="C46" s="7">
        <v>4</v>
      </c>
      <c r="D46" s="7">
        <f t="shared" si="42"/>
        <v>25.542523037666701</v>
      </c>
      <c r="E46" s="10">
        <f t="shared" si="43"/>
        <v>25.398678173548401</v>
      </c>
      <c r="F46" s="7" t="s">
        <v>83</v>
      </c>
      <c r="G46" s="1">
        <v>5</v>
      </c>
      <c r="H46" s="9">
        <f t="shared" si="22"/>
        <v>25.542523037666701</v>
      </c>
      <c r="I46" s="9">
        <f t="shared" si="23"/>
        <v>298.69252303766666</v>
      </c>
      <c r="J46" s="9">
        <f t="shared" si="24"/>
        <v>0.36732934767330638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1.7158488944571859</v>
      </c>
      <c r="O46" s="9">
        <f t="shared" si="44"/>
        <v>1.312601586550378</v>
      </c>
      <c r="P46" s="9">
        <f t="shared" si="27"/>
        <v>0.48215708454249734</v>
      </c>
      <c r="Q46" s="12">
        <f t="shared" si="28"/>
        <v>0.11571770029019936</v>
      </c>
      <c r="R46" s="9">
        <f t="shared" si="29"/>
        <v>0.29335049999999996</v>
      </c>
      <c r="S46" s="13">
        <f t="shared" si="30"/>
        <v>0.39446907467415043</v>
      </c>
      <c r="T46" s="2">
        <f t="shared" si="31"/>
        <v>0.01</v>
      </c>
      <c r="U46" s="14">
        <f t="shared" si="32"/>
        <v>3.9446907467415044E-3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4.0044690746741503E-2</v>
      </c>
      <c r="AR46" s="9">
        <f t="shared" si="38"/>
        <v>122.229375</v>
      </c>
      <c r="AS46" s="1">
        <f t="shared" si="39"/>
        <v>0.24</v>
      </c>
      <c r="AT46" s="1">
        <f t="shared" si="40"/>
        <v>1369091.8333333333</v>
      </c>
      <c r="AU46" s="1">
        <f t="shared" si="41"/>
        <v>10775542879.756901</v>
      </c>
    </row>
    <row r="47" spans="1:48" x14ac:dyDescent="0.15">
      <c r="C47" s="7">
        <v>5</v>
      </c>
      <c r="D47" s="7">
        <f t="shared" si="42"/>
        <v>25.835646553548401</v>
      </c>
      <c r="E47" s="10">
        <f t="shared" si="43"/>
        <v>25.542523037666701</v>
      </c>
      <c r="F47" s="7" t="s">
        <v>85</v>
      </c>
      <c r="G47" s="1">
        <v>6</v>
      </c>
      <c r="H47" s="9">
        <f t="shared" si="22"/>
        <v>25.835646553548401</v>
      </c>
      <c r="I47" s="9">
        <f t="shared" si="23"/>
        <v>298.98564655354835</v>
      </c>
      <c r="J47" s="9">
        <f t="shared" si="24"/>
        <v>0.37925839138772455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2.0527382520078805</v>
      </c>
      <c r="P47" s="9">
        <f t="shared" si="27"/>
        <v>0.7785182073965583</v>
      </c>
      <c r="Q47" s="12">
        <f t="shared" si="28"/>
        <v>0.18684436977517399</v>
      </c>
      <c r="R47" s="9">
        <f t="shared" si="29"/>
        <v>0.29335049999999996</v>
      </c>
      <c r="S47" s="13">
        <f t="shared" si="30"/>
        <v>0.63693216740784153</v>
      </c>
      <c r="T47" s="2">
        <f t="shared" si="31"/>
        <v>0.01</v>
      </c>
      <c r="U47" s="14">
        <f t="shared" si="32"/>
        <v>6.3693216740784153E-3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4.2469321674078415E-2</v>
      </c>
      <c r="AR47" s="9">
        <f t="shared" si="38"/>
        <v>122.229375</v>
      </c>
      <c r="AS47" s="1">
        <f t="shared" si="39"/>
        <v>0.24</v>
      </c>
      <c r="AT47" s="1">
        <f t="shared" si="40"/>
        <v>1369091.8333333333</v>
      </c>
      <c r="AU47" s="1">
        <f t="shared" si="41"/>
        <v>11427981793.328224</v>
      </c>
    </row>
    <row r="48" spans="1:48" x14ac:dyDescent="0.15">
      <c r="C48" s="7">
        <v>6</v>
      </c>
      <c r="D48" s="7">
        <f t="shared" si="42"/>
        <v>25.371832108333301</v>
      </c>
      <c r="E48" s="10">
        <f t="shared" si="43"/>
        <v>25.835646553548401</v>
      </c>
      <c r="F48" s="7" t="s">
        <v>83</v>
      </c>
      <c r="G48" s="1">
        <v>7</v>
      </c>
      <c r="H48" s="9">
        <f t="shared" si="22"/>
        <v>25.371832108333301</v>
      </c>
      <c r="I48" s="9">
        <f t="shared" si="23"/>
        <v>298.52183210833329</v>
      </c>
      <c r="J48" s="9">
        <f t="shared" si="24"/>
        <v>0.36054606000328743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2.4965137946113223</v>
      </c>
      <c r="P48" s="9">
        <f t="shared" si="27"/>
        <v>0.90010821239096861</v>
      </c>
      <c r="Q48" s="12">
        <f t="shared" si="28"/>
        <v>0.21602597097383247</v>
      </c>
      <c r="R48" s="9">
        <f t="shared" si="29"/>
        <v>0.29335049999999996</v>
      </c>
      <c r="S48" s="13">
        <f t="shared" si="30"/>
        <v>0.73640907710684833</v>
      </c>
      <c r="T48" s="2">
        <f t="shared" si="31"/>
        <v>0.01</v>
      </c>
      <c r="U48" s="14">
        <f t="shared" si="32"/>
        <v>7.3640907710684836E-3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4.3464090771068484E-2</v>
      </c>
      <c r="AR48" s="9">
        <f t="shared" si="38"/>
        <v>122.229375</v>
      </c>
      <c r="AS48" s="1">
        <f t="shared" si="39"/>
        <v>0.24</v>
      </c>
      <c r="AT48" s="1">
        <f t="shared" si="40"/>
        <v>1369091.8333333333</v>
      </c>
      <c r="AU48" s="1">
        <f t="shared" si="41"/>
        <v>11695662148.955536</v>
      </c>
    </row>
    <row r="49" spans="1:48" x14ac:dyDescent="0.15">
      <c r="C49" s="7">
        <v>7</v>
      </c>
      <c r="D49" s="7">
        <f t="shared" si="42"/>
        <v>25.185545478064501</v>
      </c>
      <c r="E49" s="10">
        <f t="shared" si="43"/>
        <v>25.371832108333301</v>
      </c>
      <c r="F49" s="7" t="s">
        <v>83</v>
      </c>
      <c r="G49" s="1">
        <v>8</v>
      </c>
      <c r="H49" s="9">
        <f t="shared" si="22"/>
        <v>25.185545478064501</v>
      </c>
      <c r="I49" s="9">
        <f t="shared" si="23"/>
        <v>298.33554547806449</v>
      </c>
      <c r="J49" s="9">
        <f t="shared" si="24"/>
        <v>0.35327727065043829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2.8186993322203535</v>
      </c>
      <c r="P49" s="9">
        <f t="shared" si="27"/>
        <v>0.99578240687101949</v>
      </c>
      <c r="Q49" s="12">
        <f t="shared" si="28"/>
        <v>0.23898777764904466</v>
      </c>
      <c r="R49" s="9">
        <f t="shared" si="29"/>
        <v>0.29335049999999996</v>
      </c>
      <c r="S49" s="13">
        <f t="shared" si="30"/>
        <v>0.81468338267378004</v>
      </c>
      <c r="T49" s="2">
        <f t="shared" si="31"/>
        <v>0.01</v>
      </c>
      <c r="U49" s="14">
        <f t="shared" si="32"/>
        <v>8.1468338267378006E-3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4.4246833826737803E-2</v>
      </c>
      <c r="AR49" s="9">
        <f t="shared" si="38"/>
        <v>122.229375</v>
      </c>
      <c r="AS49" s="1">
        <f t="shared" si="39"/>
        <v>0.24</v>
      </c>
      <c r="AT49" s="1">
        <f t="shared" si="40"/>
        <v>1369091.8333333333</v>
      </c>
      <c r="AU49" s="1">
        <f t="shared" si="41"/>
        <v>11906288856.339537</v>
      </c>
    </row>
    <row r="50" spans="1:48" x14ac:dyDescent="0.15">
      <c r="C50" s="7">
        <v>8</v>
      </c>
      <c r="D50" s="7">
        <f t="shared" si="42"/>
        <v>25.144744141935501</v>
      </c>
      <c r="E50" s="10">
        <f t="shared" si="43"/>
        <v>25.185545478064501</v>
      </c>
      <c r="F50" s="7" t="s">
        <v>83</v>
      </c>
      <c r="G50" s="1">
        <v>9</v>
      </c>
      <c r="H50" s="9">
        <f t="shared" si="22"/>
        <v>25.144744141935501</v>
      </c>
      <c r="I50" s="9">
        <f t="shared" si="23"/>
        <v>298.2947441419355</v>
      </c>
      <c r="J50" s="9">
        <f t="shared" si="24"/>
        <v>0.35170370007825702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3.0452106753493338</v>
      </c>
      <c r="P50" s="9">
        <f t="shared" si="27"/>
        <v>1.0710118620381686</v>
      </c>
      <c r="Q50" s="12">
        <f t="shared" si="28"/>
        <v>0.25704284688916046</v>
      </c>
      <c r="R50" s="9">
        <f t="shared" si="29"/>
        <v>0.29335049999999996</v>
      </c>
      <c r="S50" s="13">
        <f t="shared" si="30"/>
        <v>0.87623115313988043</v>
      </c>
      <c r="T50" s="2">
        <f t="shared" si="31"/>
        <v>0.01</v>
      </c>
      <c r="U50" s="14">
        <f t="shared" si="32"/>
        <v>8.7623115313988052E-3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4.4862311531398802E-2</v>
      </c>
      <c r="AR50" s="9">
        <f t="shared" si="38"/>
        <v>122.229375</v>
      </c>
      <c r="AS50" s="1">
        <f t="shared" si="39"/>
        <v>0.24</v>
      </c>
      <c r="AT50" s="1">
        <f t="shared" si="40"/>
        <v>1369091.8333333333</v>
      </c>
      <c r="AU50" s="1">
        <f t="shared" si="41"/>
        <v>12071906476.913834</v>
      </c>
    </row>
    <row r="51" spans="1:48" x14ac:dyDescent="0.15">
      <c r="C51" s="7">
        <v>9</v>
      </c>
      <c r="D51" s="7">
        <f t="shared" si="42"/>
        <v>25.5089193833333</v>
      </c>
      <c r="E51" s="10">
        <f t="shared" si="43"/>
        <v>25.144744141935501</v>
      </c>
      <c r="F51" s="7" t="s">
        <v>83</v>
      </c>
      <c r="G51" s="1">
        <v>10</v>
      </c>
      <c r="H51" s="9">
        <f t="shared" si="22"/>
        <v>25.5089193833333</v>
      </c>
      <c r="I51" s="9">
        <f t="shared" si="23"/>
        <v>298.65891938333328</v>
      </c>
      <c r="J51" s="9">
        <f t="shared" si="24"/>
        <v>0.36598453480326554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3.1964925633111649</v>
      </c>
      <c r="P51" s="9">
        <f t="shared" si="27"/>
        <v>1.1698668437855344</v>
      </c>
      <c r="Q51" s="12">
        <f t="shared" si="28"/>
        <v>0.28076804250852827</v>
      </c>
      <c r="R51" s="9">
        <f t="shared" si="29"/>
        <v>0.29335049999999996</v>
      </c>
      <c r="S51" s="13">
        <f t="shared" si="30"/>
        <v>0.9571077687221542</v>
      </c>
      <c r="T51" s="2">
        <f t="shared" si="31"/>
        <v>0.01</v>
      </c>
      <c r="U51" s="14">
        <f t="shared" si="32"/>
        <v>9.5710776872215426E-3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4.5671077687221541E-2</v>
      </c>
      <c r="AR51" s="9">
        <f t="shared" si="38"/>
        <v>122.229375</v>
      </c>
      <c r="AS51" s="1">
        <f t="shared" si="39"/>
        <v>0.24</v>
      </c>
      <c r="AT51" s="1">
        <f t="shared" si="40"/>
        <v>1369091.8333333333</v>
      </c>
      <c r="AU51" s="1">
        <f t="shared" si="41"/>
        <v>12289535686.410807</v>
      </c>
    </row>
    <row r="52" spans="1:48" x14ac:dyDescent="0.15">
      <c r="C52" s="7">
        <v>10</v>
      </c>
      <c r="D52" s="7">
        <f t="shared" si="42"/>
        <v>25.803168060645199</v>
      </c>
      <c r="E52" s="10">
        <f t="shared" si="43"/>
        <v>25.5089193833333</v>
      </c>
      <c r="F52" s="7" t="s">
        <v>83</v>
      </c>
      <c r="G52" s="1">
        <v>11</v>
      </c>
      <c r="H52" s="9">
        <f t="shared" si="22"/>
        <v>25.803168060645199</v>
      </c>
      <c r="I52" s="9">
        <f t="shared" si="23"/>
        <v>298.95316806064517</v>
      </c>
      <c r="J52" s="9">
        <f t="shared" si="24"/>
        <v>0.37791894513651431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1.9252944335493487</v>
      </c>
      <c r="O52" s="9">
        <f t="shared" si="44"/>
        <v>1.3236250359762811</v>
      </c>
      <c r="P52" s="9">
        <f t="shared" si="27"/>
        <v>0.50022297735243693</v>
      </c>
      <c r="Q52" s="12">
        <f t="shared" si="28"/>
        <v>0.12005351456458485</v>
      </c>
      <c r="R52" s="9">
        <f t="shared" si="29"/>
        <v>0.29335049999999996</v>
      </c>
      <c r="S52" s="13">
        <f t="shared" si="30"/>
        <v>0.40924939471582583</v>
      </c>
      <c r="T52" s="2">
        <f t="shared" si="31"/>
        <v>0.01</v>
      </c>
      <c r="U52" s="14">
        <f t="shared" si="32"/>
        <v>4.0924939471582581E-3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4.0192493947158257E-2</v>
      </c>
      <c r="AR52" s="9">
        <f t="shared" si="38"/>
        <v>122.229375</v>
      </c>
      <c r="AS52" s="1">
        <f t="shared" si="39"/>
        <v>0.24</v>
      </c>
      <c r="AT52" s="1">
        <f t="shared" si="40"/>
        <v>1369091.8333333333</v>
      </c>
      <c r="AU52" s="1">
        <f t="shared" si="41"/>
        <v>10815314936.780106</v>
      </c>
    </row>
    <row r="53" spans="1:48" x14ac:dyDescent="0.15">
      <c r="C53" s="7">
        <v>11</v>
      </c>
      <c r="D53" s="7">
        <f t="shared" si="42"/>
        <v>25.549385066999999</v>
      </c>
      <c r="E53" s="10">
        <f t="shared" si="43"/>
        <v>25.803168060645199</v>
      </c>
      <c r="F53" s="7" t="s">
        <v>85</v>
      </c>
      <c r="G53" s="1">
        <v>12</v>
      </c>
      <c r="H53" s="9">
        <f t="shared" si="22"/>
        <v>25.549385066999999</v>
      </c>
      <c r="I53" s="9">
        <f t="shared" si="23"/>
        <v>298.69938506699998</v>
      </c>
      <c r="J53" s="9">
        <f t="shared" si="24"/>
        <v>0.36760453467023446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2.0456958086238437</v>
      </c>
      <c r="P53" s="9">
        <f t="shared" si="27"/>
        <v>0.75200705580601712</v>
      </c>
      <c r="Q53" s="12">
        <f t="shared" si="28"/>
        <v>0.18048169339344411</v>
      </c>
      <c r="R53" s="9">
        <f t="shared" si="29"/>
        <v>0.29335049999999996</v>
      </c>
      <c r="S53" s="13">
        <f t="shared" si="30"/>
        <v>0.61524249453620883</v>
      </c>
      <c r="T53" s="2">
        <f t="shared" si="31"/>
        <v>0.01</v>
      </c>
      <c r="U53" s="14">
        <f t="shared" si="32"/>
        <v>6.1524249453620882E-3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4.2252424945362091E-2</v>
      </c>
      <c r="AR53" s="9">
        <f t="shared" si="38"/>
        <v>122.229375</v>
      </c>
      <c r="AS53" s="1">
        <f t="shared" si="39"/>
        <v>0.24</v>
      </c>
      <c r="AT53" s="1">
        <f t="shared" si="40"/>
        <v>1369091.8333333333</v>
      </c>
      <c r="AU53" s="1">
        <f t="shared" si="41"/>
        <v>11369617501.903351</v>
      </c>
      <c r="AV53" s="1">
        <f>SUM(AU42:AU53)</f>
        <v>137995410848.86407</v>
      </c>
    </row>
    <row r="54" spans="1:48" x14ac:dyDescent="0.15">
      <c r="C54" s="7">
        <v>12</v>
      </c>
      <c r="D54" s="7">
        <f t="shared" si="42"/>
        <v>25.550862683870999</v>
      </c>
      <c r="E54" s="10">
        <f t="shared" si="43"/>
        <v>25.549385066999999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25.259133497419398</v>
      </c>
      <c r="E58" s="7"/>
      <c r="F58" s="7"/>
      <c r="G58" s="1">
        <v>1</v>
      </c>
      <c r="H58" s="9">
        <f t="shared" ref="H58:H69" si="45">E59</f>
        <v>25.259133497419398</v>
      </c>
      <c r="I58" s="9">
        <f t="shared" ref="I58:I69" si="46">H58+273.15</f>
        <v>298.40913349741936</v>
      </c>
      <c r="J58" s="9">
        <f t="shared" ref="J58:J69" si="47">EXP(($C$15*(I58-$C$13))/($C$16*I58*$C$13))</f>
        <v>0.35613203527991966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2.7871635022746682E-2</v>
      </c>
      <c r="Q58" s="12">
        <f t="shared" ref="Q58:Q69" si="51">P58*$B$60</f>
        <v>5.2956106543218693E-3</v>
      </c>
      <c r="R58" s="9">
        <f t="shared" ref="R58:R69" si="52">L58*$B$60</f>
        <v>1.4869795833333335E-2</v>
      </c>
      <c r="S58" s="13">
        <f t="shared" ref="S58:S69" si="53">Q58/R58</f>
        <v>0.35613203527991966</v>
      </c>
      <c r="T58" s="2">
        <f t="shared" ref="T58:T69" si="54">$B$59/100</f>
        <v>0.01</v>
      </c>
      <c r="U58" s="14">
        <f t="shared" ref="U58:U69" si="55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2.8161320352799196E-2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1428541.5</v>
      </c>
      <c r="AU58" s="1">
        <f t="shared" ref="AU58:AU69" si="63">AT58*10000*AS58*0.67*AR58*AQ58</f>
        <v>400798126.40184623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25.388294458387101</v>
      </c>
      <c r="E59" s="10">
        <f t="shared" ref="E59:E70" si="65">D58</f>
        <v>25.259133497419398</v>
      </c>
      <c r="F59" s="7" t="s">
        <v>83</v>
      </c>
      <c r="G59" s="1">
        <v>2</v>
      </c>
      <c r="H59" s="9">
        <f t="shared" si="45"/>
        <v>25.388294458387101</v>
      </c>
      <c r="I59" s="9">
        <f t="shared" si="46"/>
        <v>298.5382944583871</v>
      </c>
      <c r="J59" s="9">
        <f t="shared" si="47"/>
        <v>0.36119511697899354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0.12865253164392002</v>
      </c>
      <c r="P59" s="9">
        <f t="shared" si="50"/>
        <v>4.6468666216769358E-2</v>
      </c>
      <c r="Q59" s="12">
        <f t="shared" si="51"/>
        <v>8.8290465811861774E-3</v>
      </c>
      <c r="R59" s="9">
        <f t="shared" si="52"/>
        <v>1.4869795833333335E-2</v>
      </c>
      <c r="S59" s="13">
        <f t="shared" si="53"/>
        <v>0.59375708181508946</v>
      </c>
      <c r="T59" s="2">
        <f t="shared" si="54"/>
        <v>0.01</v>
      </c>
      <c r="U59" s="14">
        <f t="shared" si="55"/>
        <v>5.9375708181508948E-3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3.0537570818150894E-2</v>
      </c>
      <c r="AR59" s="9">
        <f t="shared" si="60"/>
        <v>7.8262083333333337</v>
      </c>
      <c r="AS59" s="1">
        <f t="shared" si="61"/>
        <v>0.19</v>
      </c>
      <c r="AT59" s="1">
        <f t="shared" si="62"/>
        <v>1428541.5</v>
      </c>
      <c r="AU59" s="1">
        <f t="shared" si="63"/>
        <v>434617447.45792764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25.3255909907143</v>
      </c>
      <c r="E60" s="10">
        <f t="shared" si="65"/>
        <v>25.388294458387101</v>
      </c>
      <c r="F60" s="7" t="s">
        <v>83</v>
      </c>
      <c r="G60" s="1">
        <v>3</v>
      </c>
      <c r="H60" s="9">
        <f t="shared" si="45"/>
        <v>25.3255909907143</v>
      </c>
      <c r="I60" s="9">
        <f t="shared" si="46"/>
        <v>298.4755909907143</v>
      </c>
      <c r="J60" s="9">
        <f t="shared" si="47"/>
        <v>0.35872877470281533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0.16044594876048401</v>
      </c>
      <c r="P60" s="9">
        <f t="shared" si="50"/>
        <v>5.7556578604879123E-2</v>
      </c>
      <c r="Q60" s="12">
        <f t="shared" si="51"/>
        <v>1.0935749934927033E-2</v>
      </c>
      <c r="R60" s="9">
        <f t="shared" si="52"/>
        <v>1.4869795833333335E-2</v>
      </c>
      <c r="S60" s="13">
        <f t="shared" si="53"/>
        <v>0.73543376502941438</v>
      </c>
      <c r="T60" s="2">
        <f t="shared" si="54"/>
        <v>0.01</v>
      </c>
      <c r="U60" s="14">
        <f t="shared" si="55"/>
        <v>7.3543376502941439E-3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3.1954337650294144E-2</v>
      </c>
      <c r="AR60" s="9">
        <f t="shared" si="60"/>
        <v>7.8262083333333337</v>
      </c>
      <c r="AS60" s="1">
        <f t="shared" si="61"/>
        <v>0.19</v>
      </c>
      <c r="AT60" s="1">
        <f t="shared" si="62"/>
        <v>1428541.5</v>
      </c>
      <c r="AU60" s="1">
        <f t="shared" si="63"/>
        <v>454781185.69028121</v>
      </c>
    </row>
    <row r="61" spans="1:48" x14ac:dyDescent="0.15">
      <c r="C61" s="7">
        <v>3</v>
      </c>
      <c r="D61" s="7">
        <f t="shared" si="64"/>
        <v>25.398678173548401</v>
      </c>
      <c r="E61" s="10">
        <f t="shared" si="65"/>
        <v>25.3255909907143</v>
      </c>
      <c r="F61" s="7" t="s">
        <v>83</v>
      </c>
      <c r="G61" s="1">
        <v>4</v>
      </c>
      <c r="H61" s="9">
        <f t="shared" si="45"/>
        <v>25.398678173548401</v>
      </c>
      <c r="I61" s="9">
        <f t="shared" si="46"/>
        <v>298.54867817354835</v>
      </c>
      <c r="J61" s="9">
        <f t="shared" si="47"/>
        <v>0.36160507703999539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0.18115145348893824</v>
      </c>
      <c r="P61" s="9">
        <f t="shared" si="50"/>
        <v>6.5505285294774659E-2</v>
      </c>
      <c r="Q61" s="12">
        <f t="shared" si="51"/>
        <v>1.2446004206007185E-2</v>
      </c>
      <c r="R61" s="9">
        <f t="shared" si="52"/>
        <v>1.4869795833333335E-2</v>
      </c>
      <c r="S61" s="13">
        <f t="shared" si="53"/>
        <v>0.8369989975321126</v>
      </c>
      <c r="T61" s="2">
        <f t="shared" si="54"/>
        <v>0.01</v>
      </c>
      <c r="U61" s="14">
        <f t="shared" si="55"/>
        <v>8.3699899753211255E-3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3.2969989975321128E-2</v>
      </c>
      <c r="AR61" s="9">
        <f t="shared" si="60"/>
        <v>7.8262083333333337</v>
      </c>
      <c r="AS61" s="1">
        <f t="shared" si="61"/>
        <v>0.19</v>
      </c>
      <c r="AT61" s="1">
        <f t="shared" si="62"/>
        <v>1428541.5</v>
      </c>
      <c r="AU61" s="1">
        <f t="shared" si="63"/>
        <v>469236173.7322759</v>
      </c>
    </row>
    <row r="62" spans="1:48" x14ac:dyDescent="0.15">
      <c r="C62" s="7">
        <v>4</v>
      </c>
      <c r="D62" s="7">
        <f t="shared" si="64"/>
        <v>25.542523037666701</v>
      </c>
      <c r="E62" s="10">
        <f t="shared" si="65"/>
        <v>25.398678173548401</v>
      </c>
      <c r="F62" s="7" t="s">
        <v>83</v>
      </c>
      <c r="G62" s="1">
        <v>5</v>
      </c>
      <c r="H62" s="9">
        <f t="shared" si="45"/>
        <v>25.542523037666701</v>
      </c>
      <c r="I62" s="9">
        <f t="shared" si="46"/>
        <v>298.69252303766666</v>
      </c>
      <c r="J62" s="9">
        <f t="shared" si="47"/>
        <v>0.36732934767330638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0.1098638597844554</v>
      </c>
      <c r="O62" s="9">
        <f t="shared" si="66"/>
        <v>8.4044391743041513E-2</v>
      </c>
      <c r="P62" s="9">
        <f t="shared" si="50"/>
        <v>3.0871971594571255E-2</v>
      </c>
      <c r="Q62" s="12">
        <f t="shared" si="51"/>
        <v>5.8656746029685384E-3</v>
      </c>
      <c r="R62" s="9">
        <f t="shared" si="52"/>
        <v>1.4869795833333335E-2</v>
      </c>
      <c r="S62" s="13">
        <f t="shared" si="53"/>
        <v>0.39446907467415043</v>
      </c>
      <c r="T62" s="2">
        <f t="shared" si="54"/>
        <v>0.01</v>
      </c>
      <c r="U62" s="14">
        <f t="shared" si="55"/>
        <v>3.9446907467415044E-3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2.8544690746741506E-2</v>
      </c>
      <c r="AR62" s="9">
        <f t="shared" si="60"/>
        <v>7.8262083333333337</v>
      </c>
      <c r="AS62" s="1">
        <f t="shared" si="61"/>
        <v>0.19</v>
      </c>
      <c r="AT62" s="1">
        <f t="shared" si="62"/>
        <v>1428541.5</v>
      </c>
      <c r="AU62" s="1">
        <f t="shared" si="63"/>
        <v>406254338.45742702</v>
      </c>
    </row>
    <row r="63" spans="1:48" x14ac:dyDescent="0.15">
      <c r="C63" s="7">
        <v>5</v>
      </c>
      <c r="D63" s="7">
        <f t="shared" si="64"/>
        <v>25.835646553548401</v>
      </c>
      <c r="E63" s="10">
        <f t="shared" si="65"/>
        <v>25.542523037666701</v>
      </c>
      <c r="F63" s="7" t="s">
        <v>85</v>
      </c>
      <c r="G63" s="1">
        <v>6</v>
      </c>
      <c r="H63" s="9">
        <f t="shared" si="45"/>
        <v>25.835646553548401</v>
      </c>
      <c r="I63" s="9">
        <f t="shared" si="46"/>
        <v>298.98564655354835</v>
      </c>
      <c r="J63" s="9">
        <f t="shared" si="47"/>
        <v>0.37925839138772455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0.13143450348180361</v>
      </c>
      <c r="P63" s="9">
        <f t="shared" si="50"/>
        <v>4.9847638363353118E-2</v>
      </c>
      <c r="Q63" s="12">
        <f t="shared" si="51"/>
        <v>9.4710512890370923E-3</v>
      </c>
      <c r="R63" s="9">
        <f t="shared" si="52"/>
        <v>1.4869795833333335E-2</v>
      </c>
      <c r="S63" s="13">
        <f t="shared" si="53"/>
        <v>0.63693216740784153</v>
      </c>
      <c r="T63" s="2">
        <f t="shared" si="54"/>
        <v>0.01</v>
      </c>
      <c r="U63" s="14">
        <f t="shared" si="55"/>
        <v>6.3693216740784153E-3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3.0969321674078416E-2</v>
      </c>
      <c r="AR63" s="9">
        <f t="shared" si="60"/>
        <v>7.8262083333333337</v>
      </c>
      <c r="AS63" s="1">
        <f t="shared" si="61"/>
        <v>0.19</v>
      </c>
      <c r="AT63" s="1">
        <f t="shared" si="62"/>
        <v>1428541.5</v>
      </c>
      <c r="AU63" s="1">
        <f t="shared" si="63"/>
        <v>440762220.92594236</v>
      </c>
    </row>
    <row r="64" spans="1:48" x14ac:dyDescent="0.15">
      <c r="C64" s="7">
        <v>6</v>
      </c>
      <c r="D64" s="7">
        <f t="shared" si="64"/>
        <v>25.371832108333301</v>
      </c>
      <c r="E64" s="10">
        <f t="shared" si="65"/>
        <v>25.835646553548401</v>
      </c>
      <c r="F64" s="7" t="s">
        <v>83</v>
      </c>
      <c r="G64" s="1">
        <v>7</v>
      </c>
      <c r="H64" s="9">
        <f t="shared" si="45"/>
        <v>25.371832108333301</v>
      </c>
      <c r="I64" s="9">
        <f t="shared" si="46"/>
        <v>298.52183210833329</v>
      </c>
      <c r="J64" s="9">
        <f t="shared" si="47"/>
        <v>0.36054606000328743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0.15984894845178382</v>
      </c>
      <c r="P64" s="9">
        <f t="shared" si="50"/>
        <v>5.7632908559959249E-2</v>
      </c>
      <c r="Q64" s="12">
        <f t="shared" si="51"/>
        <v>1.0950252626392258E-2</v>
      </c>
      <c r="R64" s="9">
        <f t="shared" si="52"/>
        <v>1.4869795833333335E-2</v>
      </c>
      <c r="S64" s="13">
        <f t="shared" si="53"/>
        <v>0.73640907710684822</v>
      </c>
      <c r="T64" s="2">
        <f t="shared" si="54"/>
        <v>0.01</v>
      </c>
      <c r="U64" s="14">
        <f t="shared" si="55"/>
        <v>7.3640907710684827E-3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3.196409077106848E-2</v>
      </c>
      <c r="AR64" s="9">
        <f t="shared" si="60"/>
        <v>7.8262083333333337</v>
      </c>
      <c r="AS64" s="1">
        <f t="shared" si="61"/>
        <v>0.19</v>
      </c>
      <c r="AT64" s="1">
        <f t="shared" si="62"/>
        <v>1428541.5</v>
      </c>
      <c r="AU64" s="1">
        <f t="shared" si="63"/>
        <v>454919994.25763363</v>
      </c>
    </row>
    <row r="65" spans="1:48" x14ac:dyDescent="0.15">
      <c r="C65" s="7">
        <v>7</v>
      </c>
      <c r="D65" s="7">
        <f t="shared" si="64"/>
        <v>25.185545478064501</v>
      </c>
      <c r="E65" s="10">
        <f t="shared" si="65"/>
        <v>25.371832108333301</v>
      </c>
      <c r="F65" s="7" t="s">
        <v>83</v>
      </c>
      <c r="G65" s="1">
        <v>8</v>
      </c>
      <c r="H65" s="9">
        <f t="shared" si="45"/>
        <v>25.185545478064501</v>
      </c>
      <c r="I65" s="9">
        <f t="shared" si="46"/>
        <v>298.33554547806449</v>
      </c>
      <c r="J65" s="9">
        <f t="shared" si="47"/>
        <v>0.35327727065043829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0.18047812322515791</v>
      </c>
      <c r="P65" s="9">
        <f t="shared" si="50"/>
        <v>6.375881878509726E-2</v>
      </c>
      <c r="Q65" s="12">
        <f t="shared" si="51"/>
        <v>1.2114175569168479E-2</v>
      </c>
      <c r="R65" s="9">
        <f t="shared" si="52"/>
        <v>1.4869795833333335E-2</v>
      </c>
      <c r="S65" s="13">
        <f t="shared" si="53"/>
        <v>0.81468338267377993</v>
      </c>
      <c r="T65" s="2">
        <f t="shared" si="54"/>
        <v>0.01</v>
      </c>
      <c r="U65" s="14">
        <f t="shared" si="55"/>
        <v>8.1468338267377989E-3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3.2746833826737799E-2</v>
      </c>
      <c r="AR65" s="9">
        <f t="shared" si="60"/>
        <v>7.8262083333333337</v>
      </c>
      <c r="AS65" s="1">
        <f t="shared" si="61"/>
        <v>0.19</v>
      </c>
      <c r="AT65" s="1">
        <f t="shared" si="62"/>
        <v>1428541.5</v>
      </c>
      <c r="AU65" s="1">
        <f t="shared" si="63"/>
        <v>466060166.17557198</v>
      </c>
    </row>
    <row r="66" spans="1:48" x14ac:dyDescent="0.15">
      <c r="C66" s="7">
        <v>8</v>
      </c>
      <c r="D66" s="7">
        <f t="shared" si="64"/>
        <v>25.144744141935501</v>
      </c>
      <c r="E66" s="10">
        <f t="shared" si="65"/>
        <v>25.185545478064501</v>
      </c>
      <c r="F66" s="7" t="s">
        <v>83</v>
      </c>
      <c r="G66" s="1">
        <v>9</v>
      </c>
      <c r="H66" s="9">
        <f t="shared" si="45"/>
        <v>25.144744141935501</v>
      </c>
      <c r="I66" s="9">
        <f t="shared" si="46"/>
        <v>298.2947441419355</v>
      </c>
      <c r="J66" s="9">
        <f t="shared" si="47"/>
        <v>0.35170370007825702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0.19498138777339402</v>
      </c>
      <c r="P66" s="9">
        <f t="shared" si="50"/>
        <v>6.8575675526296107E-2</v>
      </c>
      <c r="Q66" s="12">
        <f t="shared" si="51"/>
        <v>1.3029378349996261E-2</v>
      </c>
      <c r="R66" s="9">
        <f t="shared" si="52"/>
        <v>1.4869795833333335E-2</v>
      </c>
      <c r="S66" s="13">
        <f t="shared" si="53"/>
        <v>0.87623115313988065</v>
      </c>
      <c r="T66" s="2">
        <f t="shared" si="54"/>
        <v>0.01</v>
      </c>
      <c r="U66" s="14">
        <f t="shared" si="55"/>
        <v>8.762311531398807E-3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3.3362311531398806E-2</v>
      </c>
      <c r="AR66" s="9">
        <f t="shared" si="60"/>
        <v>7.8262083333333337</v>
      </c>
      <c r="AS66" s="1">
        <f t="shared" si="61"/>
        <v>0.19</v>
      </c>
      <c r="AT66" s="1">
        <f t="shared" si="62"/>
        <v>1428541.5</v>
      </c>
      <c r="AU66" s="1">
        <f t="shared" si="63"/>
        <v>474819780.70286882</v>
      </c>
    </row>
    <row r="67" spans="1:48" x14ac:dyDescent="0.15">
      <c r="C67" s="7">
        <v>9</v>
      </c>
      <c r="D67" s="7">
        <f t="shared" si="64"/>
        <v>25.5089193833333</v>
      </c>
      <c r="E67" s="10">
        <f t="shared" si="65"/>
        <v>25.144744141935501</v>
      </c>
      <c r="F67" s="7" t="s">
        <v>83</v>
      </c>
      <c r="G67" s="1">
        <v>10</v>
      </c>
      <c r="H67" s="9">
        <f t="shared" si="45"/>
        <v>25.5089193833333</v>
      </c>
      <c r="I67" s="9">
        <f t="shared" si="46"/>
        <v>298.65891938333328</v>
      </c>
      <c r="J67" s="9">
        <f t="shared" si="47"/>
        <v>0.36598453480326554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0.20466779558043124</v>
      </c>
      <c r="P67" s="9">
        <f t="shared" si="50"/>
        <v>7.4905247954713969E-2</v>
      </c>
      <c r="Q67" s="12">
        <f t="shared" si="51"/>
        <v>1.4231997111395655E-2</v>
      </c>
      <c r="R67" s="9">
        <f t="shared" si="52"/>
        <v>1.4869795833333335E-2</v>
      </c>
      <c r="S67" s="13">
        <f t="shared" si="53"/>
        <v>0.95710776872215431</v>
      </c>
      <c r="T67" s="2">
        <f t="shared" si="54"/>
        <v>0.01</v>
      </c>
      <c r="U67" s="14">
        <f t="shared" si="55"/>
        <v>9.5710776872215426E-3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3.4171077687221545E-2</v>
      </c>
      <c r="AR67" s="9">
        <f t="shared" si="60"/>
        <v>7.8262083333333337</v>
      </c>
      <c r="AS67" s="1">
        <f t="shared" si="61"/>
        <v>0.19</v>
      </c>
      <c r="AT67" s="1">
        <f t="shared" si="62"/>
        <v>1428541.5</v>
      </c>
      <c r="AU67" s="1">
        <f t="shared" si="63"/>
        <v>486330319.125431</v>
      </c>
    </row>
    <row r="68" spans="1:48" x14ac:dyDescent="0.15">
      <c r="C68" s="7">
        <v>10</v>
      </c>
      <c r="D68" s="7">
        <f t="shared" si="64"/>
        <v>25.803168060645199</v>
      </c>
      <c r="E68" s="10">
        <f t="shared" si="65"/>
        <v>25.5089193833333</v>
      </c>
      <c r="F68" s="7" t="s">
        <v>83</v>
      </c>
      <c r="G68" s="1">
        <v>11</v>
      </c>
      <c r="H68" s="9">
        <f t="shared" si="45"/>
        <v>25.803168060645199</v>
      </c>
      <c r="I68" s="9">
        <f t="shared" si="46"/>
        <v>298.95316806064517</v>
      </c>
      <c r="J68" s="9">
        <f t="shared" si="47"/>
        <v>0.37791894513651431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0.1232744202444314</v>
      </c>
      <c r="O68" s="9">
        <f t="shared" si="66"/>
        <v>8.4750210714619204E-2</v>
      </c>
      <c r="P68" s="9">
        <f t="shared" si="50"/>
        <v>3.2028710233366203E-2</v>
      </c>
      <c r="Q68" s="12">
        <f t="shared" si="51"/>
        <v>6.0854549443395784E-3</v>
      </c>
      <c r="R68" s="9">
        <f t="shared" si="52"/>
        <v>1.4869795833333335E-2</v>
      </c>
      <c r="S68" s="13">
        <f t="shared" si="53"/>
        <v>0.409249394715826</v>
      </c>
      <c r="T68" s="2">
        <f t="shared" si="54"/>
        <v>0.01</v>
      </c>
      <c r="U68" s="14">
        <f t="shared" si="55"/>
        <v>4.0924939471582598E-3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2.8692493947158261E-2</v>
      </c>
      <c r="AR68" s="9">
        <f t="shared" si="60"/>
        <v>7.8262083333333337</v>
      </c>
      <c r="AS68" s="1">
        <f t="shared" si="61"/>
        <v>0.19</v>
      </c>
      <c r="AT68" s="1">
        <f t="shared" si="62"/>
        <v>1428541.5</v>
      </c>
      <c r="AU68" s="1">
        <f t="shared" si="63"/>
        <v>408357906.22559607</v>
      </c>
    </row>
    <row r="69" spans="1:48" x14ac:dyDescent="0.15">
      <c r="C69" s="7">
        <v>11</v>
      </c>
      <c r="D69" s="7">
        <f t="shared" si="64"/>
        <v>25.549385066999999</v>
      </c>
      <c r="E69" s="10">
        <f t="shared" si="65"/>
        <v>25.803168060645199</v>
      </c>
      <c r="F69" s="7" t="s">
        <v>85</v>
      </c>
      <c r="G69" s="1">
        <v>12</v>
      </c>
      <c r="H69" s="9">
        <f t="shared" si="45"/>
        <v>25.549385066999999</v>
      </c>
      <c r="I69" s="9">
        <f t="shared" si="46"/>
        <v>298.69938506699998</v>
      </c>
      <c r="J69" s="9">
        <f t="shared" si="47"/>
        <v>0.36760453467023446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0.13098358381458633</v>
      </c>
      <c r="P69" s="9">
        <f t="shared" si="50"/>
        <v>4.8150159377600664E-2</v>
      </c>
      <c r="Q69" s="12">
        <f t="shared" si="51"/>
        <v>9.1485302817441265E-3</v>
      </c>
      <c r="R69" s="9">
        <f t="shared" si="52"/>
        <v>1.4869795833333335E-2</v>
      </c>
      <c r="S69" s="13">
        <f t="shared" si="53"/>
        <v>0.61524249453620894</v>
      </c>
      <c r="T69" s="2">
        <f t="shared" si="54"/>
        <v>0.01</v>
      </c>
      <c r="U69" s="14">
        <f t="shared" si="55"/>
        <v>6.1524249453620899E-3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3.0752424945362091E-2</v>
      </c>
      <c r="AR69" s="9">
        <f t="shared" si="60"/>
        <v>7.8262083333333337</v>
      </c>
      <c r="AS69" s="1">
        <f t="shared" si="61"/>
        <v>0.19</v>
      </c>
      <c r="AT69" s="1">
        <f t="shared" si="62"/>
        <v>1428541.5</v>
      </c>
      <c r="AU69" s="1">
        <f t="shared" si="63"/>
        <v>437675298.81422573</v>
      </c>
      <c r="AV69" s="1">
        <f>SUM(AU58:AU69)</f>
        <v>5334612957.9670286</v>
      </c>
    </row>
    <row r="70" spans="1:48" x14ac:dyDescent="0.15">
      <c r="C70" s="7">
        <v>12</v>
      </c>
      <c r="D70" s="7">
        <f t="shared" si="64"/>
        <v>25.550862683870999</v>
      </c>
      <c r="E70" s="10">
        <f t="shared" si="65"/>
        <v>25.549385066999999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25.259133497419398</v>
      </c>
      <c r="E73" s="7"/>
      <c r="F73" s="7"/>
      <c r="G73" s="1">
        <v>1</v>
      </c>
      <c r="H73" s="9">
        <f t="shared" ref="H73:H84" si="67">E74</f>
        <v>25.259133497419398</v>
      </c>
      <c r="I73" s="9">
        <f t="shared" ref="I73:I84" si="68">H73+273.15</f>
        <v>298.40913349741936</v>
      </c>
      <c r="J73" s="9">
        <f t="shared" ref="J73:J84" si="69">EXP(($C$15*(I73-$C$13))/($C$16*I73*$C$13))</f>
        <v>0.35613203527991966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2.7037544118451502E-2</v>
      </c>
      <c r="Q73" s="12">
        <f t="shared" ref="Q73:Q84" si="73">P73*$B$75</f>
        <v>4.8667579413212703E-3</v>
      </c>
      <c r="R73" s="9">
        <f t="shared" ref="R73:R84" si="74">L73*$B$75</f>
        <v>1.36656E-2</v>
      </c>
      <c r="S73" s="13">
        <f t="shared" ref="S73:S84" si="75">Q73/R73</f>
        <v>0.35613203527991966</v>
      </c>
      <c r="T73" s="2">
        <f t="shared" ref="T73:T84" si="76">$B$74/100</f>
        <v>0.01</v>
      </c>
      <c r="U73" s="14">
        <f t="shared" ref="U73:U84" si="77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3.8361320352799197E-2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1517334.75</v>
      </c>
      <c r="AU73" s="1">
        <f t="shared" ref="AU73:AU84" si="84">AT73*10000*AS73*0.67*AR73*AQ73</f>
        <v>532940172.36100858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25.388294458387101</v>
      </c>
      <c r="E74" s="10">
        <f t="shared" ref="E74:E85" si="86">D73</f>
        <v>25.259133497419398</v>
      </c>
      <c r="F74" s="7" t="s">
        <v>83</v>
      </c>
      <c r="G74" s="1">
        <v>2</v>
      </c>
      <c r="H74" s="9">
        <f t="shared" si="67"/>
        <v>25.388294458387101</v>
      </c>
      <c r="I74" s="9">
        <f t="shared" si="68"/>
        <v>298.5382944583871</v>
      </c>
      <c r="J74" s="9">
        <f t="shared" si="69"/>
        <v>0.36119511697899354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0.12480245588154851</v>
      </c>
      <c r="P74" s="9">
        <f t="shared" si="72"/>
        <v>4.5078037651401594E-2</v>
      </c>
      <c r="Q74" s="12">
        <f t="shared" si="73"/>
        <v>8.1140467772522866E-3</v>
      </c>
      <c r="R74" s="9">
        <f t="shared" si="74"/>
        <v>1.36656E-2</v>
      </c>
      <c r="S74" s="13">
        <f t="shared" si="75"/>
        <v>0.59375708181508946</v>
      </c>
      <c r="T74" s="2">
        <f t="shared" si="76"/>
        <v>0.01</v>
      </c>
      <c r="U74" s="14">
        <f t="shared" si="77"/>
        <v>5.9375708181508948E-3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4.0737570818150895E-2</v>
      </c>
      <c r="AR74" s="9">
        <f t="shared" si="81"/>
        <v>7.5919999999999996</v>
      </c>
      <c r="AS74" s="1">
        <f t="shared" si="82"/>
        <v>0.18</v>
      </c>
      <c r="AT74" s="1">
        <f t="shared" si="83"/>
        <v>1517334.75</v>
      </c>
      <c r="AU74" s="1">
        <f t="shared" si="84"/>
        <v>565952574.46111131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25.3255909907143</v>
      </c>
      <c r="E75" s="10">
        <f t="shared" si="86"/>
        <v>25.388294458387101</v>
      </c>
      <c r="F75" s="7" t="s">
        <v>83</v>
      </c>
      <c r="G75" s="1">
        <v>3</v>
      </c>
      <c r="H75" s="9">
        <f t="shared" si="67"/>
        <v>25.3255909907143</v>
      </c>
      <c r="I75" s="9">
        <f t="shared" si="68"/>
        <v>298.4755909907143</v>
      </c>
      <c r="J75" s="9">
        <f t="shared" si="69"/>
        <v>0.35872877470281533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0.15564441823014694</v>
      </c>
      <c r="P75" s="9">
        <f t="shared" si="72"/>
        <v>5.5834131441033143E-2</v>
      </c>
      <c r="Q75" s="12">
        <f t="shared" si="73"/>
        <v>1.0050143659385965E-2</v>
      </c>
      <c r="R75" s="9">
        <f t="shared" si="74"/>
        <v>1.36656E-2</v>
      </c>
      <c r="S75" s="13">
        <f t="shared" si="75"/>
        <v>0.73543376502941438</v>
      </c>
      <c r="T75" s="2">
        <f t="shared" si="76"/>
        <v>0.01</v>
      </c>
      <c r="U75" s="14">
        <f t="shared" si="77"/>
        <v>7.3543376502941439E-3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4.2154337650294138E-2</v>
      </c>
      <c r="AR75" s="9">
        <f t="shared" si="81"/>
        <v>7.5919999999999996</v>
      </c>
      <c r="AS75" s="1">
        <f t="shared" si="82"/>
        <v>0.18</v>
      </c>
      <c r="AT75" s="1">
        <f t="shared" si="83"/>
        <v>1517334.75</v>
      </c>
      <c r="AU75" s="1">
        <f t="shared" si="84"/>
        <v>585635211.88791931</v>
      </c>
    </row>
    <row r="76" spans="1:48" x14ac:dyDescent="0.15">
      <c r="C76" s="7">
        <v>3</v>
      </c>
      <c r="D76" s="7">
        <f t="shared" si="85"/>
        <v>25.398678173548401</v>
      </c>
      <c r="E76" s="10">
        <f t="shared" si="86"/>
        <v>25.3255909907143</v>
      </c>
      <c r="F76" s="7" t="s">
        <v>83</v>
      </c>
      <c r="G76" s="1">
        <v>4</v>
      </c>
      <c r="H76" s="9">
        <f t="shared" si="67"/>
        <v>25.398678173548401</v>
      </c>
      <c r="I76" s="9">
        <f t="shared" si="68"/>
        <v>298.54867817354835</v>
      </c>
      <c r="J76" s="9">
        <f t="shared" si="69"/>
        <v>0.36160507703999539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0.17573028678911382</v>
      </c>
      <c r="P76" s="9">
        <f t="shared" si="72"/>
        <v>6.3544963892637987E-2</v>
      </c>
      <c r="Q76" s="12">
        <f t="shared" si="73"/>
        <v>1.1438093500674837E-2</v>
      </c>
      <c r="R76" s="9">
        <f t="shared" si="74"/>
        <v>1.36656E-2</v>
      </c>
      <c r="S76" s="13">
        <f t="shared" si="75"/>
        <v>0.83699899753211249</v>
      </c>
      <c r="T76" s="2">
        <f t="shared" si="76"/>
        <v>0.01</v>
      </c>
      <c r="U76" s="14">
        <f t="shared" si="77"/>
        <v>8.3699899753211255E-3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4.3169989975321121E-2</v>
      </c>
      <c r="AR76" s="9">
        <f t="shared" si="81"/>
        <v>7.5919999999999996</v>
      </c>
      <c r="AS76" s="1">
        <f t="shared" si="82"/>
        <v>0.18</v>
      </c>
      <c r="AT76" s="1">
        <f t="shared" si="83"/>
        <v>1517334.75</v>
      </c>
      <c r="AU76" s="1">
        <f t="shared" si="84"/>
        <v>599745308.2083981</v>
      </c>
    </row>
    <row r="77" spans="1:48" x14ac:dyDescent="0.15">
      <c r="C77" s="7">
        <v>4</v>
      </c>
      <c r="D77" s="7">
        <f t="shared" si="85"/>
        <v>25.542523037666701</v>
      </c>
      <c r="E77" s="10">
        <f t="shared" si="86"/>
        <v>25.398678173548401</v>
      </c>
      <c r="F77" s="7" t="s">
        <v>83</v>
      </c>
      <c r="G77" s="1">
        <v>5</v>
      </c>
      <c r="H77" s="9">
        <f t="shared" si="67"/>
        <v>25.542523037666701</v>
      </c>
      <c r="I77" s="9">
        <f t="shared" si="68"/>
        <v>298.69252303766666</v>
      </c>
      <c r="J77" s="9">
        <f t="shared" si="69"/>
        <v>0.36732934767330638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0.10657605675165203</v>
      </c>
      <c r="O77" s="9">
        <f t="shared" si="87"/>
        <v>8.1529266144823823E-2</v>
      </c>
      <c r="P77" s="9">
        <f t="shared" si="72"/>
        <v>2.9948092149261519E-2</v>
      </c>
      <c r="Q77" s="12">
        <f t="shared" si="73"/>
        <v>5.3906565868670729E-3</v>
      </c>
      <c r="R77" s="9">
        <f t="shared" si="74"/>
        <v>1.36656E-2</v>
      </c>
      <c r="S77" s="13">
        <f t="shared" si="75"/>
        <v>0.39446907467415065</v>
      </c>
      <c r="T77" s="2">
        <f t="shared" si="76"/>
        <v>0.01</v>
      </c>
      <c r="U77" s="14">
        <f t="shared" si="77"/>
        <v>3.944690746741507E-3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3.8744690746741507E-2</v>
      </c>
      <c r="AR77" s="9">
        <f t="shared" si="81"/>
        <v>7.5919999999999996</v>
      </c>
      <c r="AS77" s="1">
        <f t="shared" si="82"/>
        <v>0.18</v>
      </c>
      <c r="AT77" s="1">
        <f t="shared" si="83"/>
        <v>1517334.75</v>
      </c>
      <c r="AU77" s="1">
        <f t="shared" si="84"/>
        <v>538266200.81745124</v>
      </c>
    </row>
    <row r="78" spans="1:48" x14ac:dyDescent="0.15">
      <c r="C78" s="7">
        <v>5</v>
      </c>
      <c r="D78" s="7">
        <f t="shared" si="85"/>
        <v>25.835646553548401</v>
      </c>
      <c r="E78" s="10">
        <f t="shared" si="86"/>
        <v>25.542523037666701</v>
      </c>
      <c r="F78" s="7" t="s">
        <v>85</v>
      </c>
      <c r="G78" s="1">
        <v>6</v>
      </c>
      <c r="H78" s="9">
        <f t="shared" si="67"/>
        <v>25.835646553548401</v>
      </c>
      <c r="I78" s="9">
        <f t="shared" si="68"/>
        <v>298.98564655354835</v>
      </c>
      <c r="J78" s="9">
        <f t="shared" si="69"/>
        <v>0.37925839138772455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0.12750117399556229</v>
      </c>
      <c r="P78" s="9">
        <f t="shared" si="72"/>
        <v>4.8355890149603335E-2</v>
      </c>
      <c r="Q78" s="12">
        <f t="shared" si="73"/>
        <v>8.7040602269286005E-3</v>
      </c>
      <c r="R78" s="9">
        <f t="shared" si="74"/>
        <v>1.36656E-2</v>
      </c>
      <c r="S78" s="13">
        <f t="shared" si="75"/>
        <v>0.63693216740784164</v>
      </c>
      <c r="T78" s="2">
        <f t="shared" si="76"/>
        <v>0.01</v>
      </c>
      <c r="U78" s="14">
        <f t="shared" si="77"/>
        <v>6.3693216740784162E-3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4.1169321674078413E-2</v>
      </c>
      <c r="AR78" s="9">
        <f t="shared" si="81"/>
        <v>7.5919999999999996</v>
      </c>
      <c r="AS78" s="1">
        <f t="shared" si="82"/>
        <v>0.18</v>
      </c>
      <c r="AT78" s="1">
        <f t="shared" si="83"/>
        <v>1517334.75</v>
      </c>
      <c r="AU78" s="1">
        <f t="shared" si="84"/>
        <v>571950735.45919156</v>
      </c>
    </row>
    <row r="79" spans="1:48" x14ac:dyDescent="0.15">
      <c r="C79" s="7">
        <v>6</v>
      </c>
      <c r="D79" s="7">
        <f t="shared" si="85"/>
        <v>25.371832108333301</v>
      </c>
      <c r="E79" s="10">
        <f t="shared" si="86"/>
        <v>25.835646553548401</v>
      </c>
      <c r="F79" s="7" t="s">
        <v>83</v>
      </c>
      <c r="G79" s="1">
        <v>7</v>
      </c>
      <c r="H79" s="9">
        <f t="shared" si="67"/>
        <v>25.371832108333301</v>
      </c>
      <c r="I79" s="9">
        <f t="shared" si="68"/>
        <v>298.52183210833329</v>
      </c>
      <c r="J79" s="9">
        <f t="shared" si="69"/>
        <v>0.36054606000328743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0.15506528384595897</v>
      </c>
      <c r="P79" s="9">
        <f t="shared" si="72"/>
        <v>5.5908177133951915E-2</v>
      </c>
      <c r="Q79" s="12">
        <f t="shared" si="73"/>
        <v>1.0063471884111344E-2</v>
      </c>
      <c r="R79" s="9">
        <f t="shared" si="74"/>
        <v>1.36656E-2</v>
      </c>
      <c r="S79" s="13">
        <f t="shared" si="75"/>
        <v>0.73640907710684811</v>
      </c>
      <c r="T79" s="2">
        <f t="shared" si="76"/>
        <v>0.01</v>
      </c>
      <c r="U79" s="14">
        <f t="shared" si="77"/>
        <v>7.364090771068481E-3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4.2164090771068481E-2</v>
      </c>
      <c r="AR79" s="9">
        <f t="shared" si="81"/>
        <v>7.5919999999999996</v>
      </c>
      <c r="AS79" s="1">
        <f t="shared" si="82"/>
        <v>0.18</v>
      </c>
      <c r="AT79" s="1">
        <f t="shared" si="83"/>
        <v>1517334.75</v>
      </c>
      <c r="AU79" s="1">
        <f t="shared" si="84"/>
        <v>585770708.52408135</v>
      </c>
    </row>
    <row r="80" spans="1:48" x14ac:dyDescent="0.15">
      <c r="C80" s="7">
        <v>7</v>
      </c>
      <c r="D80" s="7">
        <f t="shared" si="85"/>
        <v>25.185545478064501</v>
      </c>
      <c r="E80" s="10">
        <f t="shared" si="86"/>
        <v>25.371832108333301</v>
      </c>
      <c r="F80" s="7" t="s">
        <v>83</v>
      </c>
      <c r="G80" s="1">
        <v>8</v>
      </c>
      <c r="H80" s="9">
        <f t="shared" si="67"/>
        <v>25.185545478064501</v>
      </c>
      <c r="I80" s="9">
        <f t="shared" si="68"/>
        <v>298.33554547806449</v>
      </c>
      <c r="J80" s="9">
        <f t="shared" si="69"/>
        <v>0.35327727065043829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0.17507710671200705</v>
      </c>
      <c r="P80" s="9">
        <f t="shared" si="72"/>
        <v>6.185076241259338E-2</v>
      </c>
      <c r="Q80" s="12">
        <f t="shared" si="73"/>
        <v>1.1133137234266809E-2</v>
      </c>
      <c r="R80" s="9">
        <f t="shared" si="74"/>
        <v>1.36656E-2</v>
      </c>
      <c r="S80" s="13">
        <f t="shared" si="75"/>
        <v>0.81468338267378004</v>
      </c>
      <c r="T80" s="2">
        <f t="shared" si="76"/>
        <v>0.01</v>
      </c>
      <c r="U80" s="14">
        <f t="shared" si="77"/>
        <v>8.1468338267378006E-3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4.29468338267378E-2</v>
      </c>
      <c r="AR80" s="9">
        <f t="shared" si="81"/>
        <v>7.5919999999999996</v>
      </c>
      <c r="AS80" s="1">
        <f t="shared" si="82"/>
        <v>0.18</v>
      </c>
      <c r="AT80" s="1">
        <f t="shared" si="83"/>
        <v>1517334.75</v>
      </c>
      <c r="AU80" s="1">
        <f t="shared" si="84"/>
        <v>596645079.2487154</v>
      </c>
    </row>
    <row r="81" spans="1:48" x14ac:dyDescent="0.15">
      <c r="C81" s="7">
        <v>8</v>
      </c>
      <c r="D81" s="7">
        <f t="shared" si="85"/>
        <v>25.144744141935501</v>
      </c>
      <c r="E81" s="10">
        <f t="shared" si="86"/>
        <v>25.185545478064501</v>
      </c>
      <c r="F81" s="7" t="s">
        <v>83</v>
      </c>
      <c r="G81" s="1">
        <v>9</v>
      </c>
      <c r="H81" s="9">
        <f t="shared" si="67"/>
        <v>25.144744141935501</v>
      </c>
      <c r="I81" s="9">
        <f t="shared" si="68"/>
        <v>298.2947441419355</v>
      </c>
      <c r="J81" s="9">
        <f t="shared" si="69"/>
        <v>0.35170370007825702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0.18914634429941365</v>
      </c>
      <c r="P81" s="9">
        <f t="shared" si="72"/>
        <v>6.6523469146379716E-2</v>
      </c>
      <c r="Q81" s="12">
        <f t="shared" si="73"/>
        <v>1.1974224446348349E-2</v>
      </c>
      <c r="R81" s="9">
        <f t="shared" si="74"/>
        <v>1.36656E-2</v>
      </c>
      <c r="S81" s="13">
        <f t="shared" si="75"/>
        <v>0.87623115313988043</v>
      </c>
      <c r="T81" s="2">
        <f t="shared" si="76"/>
        <v>0.01</v>
      </c>
      <c r="U81" s="14">
        <f t="shared" si="77"/>
        <v>8.7623115313988052E-3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4.3562311531398806E-2</v>
      </c>
      <c r="AR81" s="9">
        <f t="shared" si="81"/>
        <v>7.5919999999999996</v>
      </c>
      <c r="AS81" s="1">
        <f t="shared" si="82"/>
        <v>0.18</v>
      </c>
      <c r="AT81" s="1">
        <f t="shared" si="83"/>
        <v>1517334.75</v>
      </c>
      <c r="AU81" s="1">
        <f t="shared" si="84"/>
        <v>605195691.97501743</v>
      </c>
    </row>
    <row r="82" spans="1:48" x14ac:dyDescent="0.15">
      <c r="C82" s="7">
        <v>9</v>
      </c>
      <c r="D82" s="7">
        <f t="shared" si="85"/>
        <v>25.5089193833333</v>
      </c>
      <c r="E82" s="10">
        <f t="shared" si="86"/>
        <v>25.144744141935501</v>
      </c>
      <c r="F82" s="7" t="s">
        <v>83</v>
      </c>
      <c r="G82" s="1">
        <v>10</v>
      </c>
      <c r="H82" s="9">
        <f t="shared" si="67"/>
        <v>25.5089193833333</v>
      </c>
      <c r="I82" s="9">
        <f t="shared" si="68"/>
        <v>298.65891938333328</v>
      </c>
      <c r="J82" s="9">
        <f t="shared" si="69"/>
        <v>0.36598453480326554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0.19854287515303395</v>
      </c>
      <c r="P82" s="9">
        <f t="shared" si="72"/>
        <v>7.2663621801385955E-2</v>
      </c>
      <c r="Q82" s="12">
        <f t="shared" si="73"/>
        <v>1.3079451924249471E-2</v>
      </c>
      <c r="R82" s="9">
        <f t="shared" si="74"/>
        <v>1.36656E-2</v>
      </c>
      <c r="S82" s="13">
        <f t="shared" si="75"/>
        <v>0.9571077687221542</v>
      </c>
      <c r="T82" s="2">
        <f t="shared" si="76"/>
        <v>0.01</v>
      </c>
      <c r="U82" s="14">
        <f t="shared" si="77"/>
        <v>9.5710776872215426E-3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4.4371077687221538E-2</v>
      </c>
      <c r="AR82" s="9">
        <f t="shared" si="81"/>
        <v>7.5919999999999996</v>
      </c>
      <c r="AS82" s="1">
        <f t="shared" si="82"/>
        <v>0.18</v>
      </c>
      <c r="AT82" s="1">
        <f t="shared" si="83"/>
        <v>1517334.75</v>
      </c>
      <c r="AU82" s="1">
        <f t="shared" si="84"/>
        <v>616431592.36947477</v>
      </c>
    </row>
    <row r="83" spans="1:48" x14ac:dyDescent="0.15">
      <c r="C83" s="7">
        <v>10</v>
      </c>
      <c r="D83" s="7">
        <f t="shared" si="85"/>
        <v>25.803168060645199</v>
      </c>
      <c r="E83" s="10">
        <f t="shared" si="86"/>
        <v>25.5089193833333</v>
      </c>
      <c r="F83" s="7" t="s">
        <v>83</v>
      </c>
      <c r="G83" s="1">
        <v>11</v>
      </c>
      <c r="H83" s="9">
        <f t="shared" si="67"/>
        <v>25.803168060645199</v>
      </c>
      <c r="I83" s="9">
        <f t="shared" si="68"/>
        <v>298.95316806064517</v>
      </c>
      <c r="J83" s="9">
        <f t="shared" si="69"/>
        <v>0.37791894513651431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0.11958529068406561</v>
      </c>
      <c r="O83" s="9">
        <f t="shared" si="87"/>
        <v>8.2213962667582394E-2</v>
      </c>
      <c r="P83" s="9">
        <f t="shared" si="72"/>
        <v>3.1070214046825508E-2</v>
      </c>
      <c r="Q83" s="12">
        <f t="shared" si="73"/>
        <v>5.5926385284285913E-3</v>
      </c>
      <c r="R83" s="9">
        <f t="shared" si="74"/>
        <v>1.36656E-2</v>
      </c>
      <c r="S83" s="13">
        <f t="shared" si="75"/>
        <v>0.40924939471582594</v>
      </c>
      <c r="T83" s="2">
        <f t="shared" si="76"/>
        <v>0.01</v>
      </c>
      <c r="U83" s="14">
        <f t="shared" si="77"/>
        <v>4.0924939471582598E-3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3.8892493947158255E-2</v>
      </c>
      <c r="AR83" s="9">
        <f t="shared" si="81"/>
        <v>7.5919999999999996</v>
      </c>
      <c r="AS83" s="1">
        <f t="shared" si="82"/>
        <v>0.18</v>
      </c>
      <c r="AT83" s="1">
        <f t="shared" si="83"/>
        <v>1517334.75</v>
      </c>
      <c r="AU83" s="1">
        <f t="shared" si="84"/>
        <v>540319578.08343637</v>
      </c>
    </row>
    <row r="84" spans="1:48" x14ac:dyDescent="0.15">
      <c r="C84" s="7">
        <v>11</v>
      </c>
      <c r="D84" s="7">
        <f t="shared" si="85"/>
        <v>25.549385066999999</v>
      </c>
      <c r="E84" s="10">
        <f t="shared" si="86"/>
        <v>25.803168060645199</v>
      </c>
      <c r="F84" s="7" t="s">
        <v>85</v>
      </c>
      <c r="G84" s="1">
        <v>12</v>
      </c>
      <c r="H84" s="9">
        <f t="shared" si="67"/>
        <v>25.549385066999999</v>
      </c>
      <c r="I84" s="9">
        <f t="shared" si="68"/>
        <v>298.69938506699998</v>
      </c>
      <c r="J84" s="9">
        <f t="shared" si="69"/>
        <v>0.36760453467023446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0.12706374862075689</v>
      </c>
      <c r="P84" s="9">
        <f t="shared" si="72"/>
        <v>4.6709210185188983E-2</v>
      </c>
      <c r="Q84" s="12">
        <f t="shared" si="73"/>
        <v>8.407657833334017E-3</v>
      </c>
      <c r="R84" s="9">
        <f t="shared" si="74"/>
        <v>1.36656E-2</v>
      </c>
      <c r="S84" s="13">
        <f t="shared" si="75"/>
        <v>0.61524249453620894</v>
      </c>
      <c r="T84" s="2">
        <f t="shared" si="76"/>
        <v>0.01</v>
      </c>
      <c r="U84" s="14">
        <f t="shared" si="77"/>
        <v>6.1524249453620899E-3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4.0952424945362088E-2</v>
      </c>
      <c r="AR84" s="9">
        <f t="shared" si="81"/>
        <v>7.5919999999999996</v>
      </c>
      <c r="AS84" s="1">
        <f t="shared" si="82"/>
        <v>0.18</v>
      </c>
      <c r="AT84" s="1">
        <f t="shared" si="83"/>
        <v>1517334.75</v>
      </c>
      <c r="AU84" s="1">
        <f t="shared" si="84"/>
        <v>568937466.39223719</v>
      </c>
      <c r="AV84" s="1">
        <f>SUM(AU73:AU84)</f>
        <v>6907790319.7880421</v>
      </c>
    </row>
    <row r="85" spans="1:48" x14ac:dyDescent="0.15">
      <c r="C85" s="7">
        <v>12</v>
      </c>
      <c r="D85" s="7">
        <f t="shared" si="85"/>
        <v>25.550862683870999</v>
      </c>
      <c r="E85" s="10">
        <f t="shared" si="86"/>
        <v>25.549385066999999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25.259133497419398</v>
      </c>
      <c r="E89" s="7"/>
      <c r="F89" s="7"/>
      <c r="G89" s="1">
        <v>1</v>
      </c>
      <c r="H89" s="9">
        <f t="shared" ref="H89:H100" si="88">E90</f>
        <v>25.259133497419398</v>
      </c>
      <c r="I89" s="9">
        <f t="shared" ref="I89:I100" si="89">H89+273.15</f>
        <v>298.40913349741936</v>
      </c>
      <c r="J89" s="9">
        <f t="shared" ref="J89:J100" si="90">EXP(($C$15*(I89-$C$13))/($C$16*I89*$C$13))</f>
        <v>0.35613203527991966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1.1318613571285574</v>
      </c>
      <c r="Q89" s="12">
        <f t="shared" ref="Q89:Q100" si="94">P89*$B$91</f>
        <v>0.50933761070785089</v>
      </c>
      <c r="R89" s="9">
        <f t="shared" ref="R89:R100" si="95">L89*$B$91</f>
        <v>1.4301931875000002</v>
      </c>
      <c r="S89" s="13">
        <f t="shared" ref="S89:S100" si="96">Q89/R89</f>
        <v>0.35613203527991971</v>
      </c>
      <c r="T89" s="2">
        <f t="shared" ref="T89:T100" si="97">$B$90/100</f>
        <v>0.23</v>
      </c>
      <c r="U89" s="14">
        <f t="shared" ref="U89:U100" si="98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5.8128975986486045E-2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688416.25</v>
      </c>
      <c r="AN89" s="1">
        <f t="shared" ref="AN89:AN100" si="103">AM89*10000*AK89*AJ89</f>
        <v>5529656333.5144167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25.388294458387101</v>
      </c>
      <c r="E90" s="10">
        <f t="shared" ref="E90:E101" si="105">D89</f>
        <v>25.259133497419398</v>
      </c>
      <c r="F90" s="7" t="s">
        <v>83</v>
      </c>
      <c r="G90" s="1">
        <v>2</v>
      </c>
      <c r="H90" s="9">
        <f t="shared" si="88"/>
        <v>25.388294458387101</v>
      </c>
      <c r="I90" s="9">
        <f t="shared" si="89"/>
        <v>298.5382944583871</v>
      </c>
      <c r="J90" s="9">
        <f t="shared" si="90"/>
        <v>0.36119511697899354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5.2245528095381095</v>
      </c>
      <c r="P90" s="9">
        <f t="shared" si="93"/>
        <v>1.8870829632040469</v>
      </c>
      <c r="Q90" s="12">
        <f t="shared" si="94"/>
        <v>0.84918733344182107</v>
      </c>
      <c r="R90" s="9">
        <f t="shared" si="95"/>
        <v>1.4301931875000002</v>
      </c>
      <c r="S90" s="13">
        <f t="shared" si="96"/>
        <v>0.59375708181508935</v>
      </c>
      <c r="T90" s="2">
        <f t="shared" si="97"/>
        <v>0.23</v>
      </c>
      <c r="U90" s="14">
        <f t="shared" si="98"/>
        <v>0.13656412881747054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7.4607084838467369E-2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688416.25</v>
      </c>
      <c r="AN90" s="1">
        <f t="shared" si="103"/>
        <v>7097175413.8244133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25.3255909907143</v>
      </c>
      <c r="E91" s="10">
        <f t="shared" si="105"/>
        <v>25.388294458387101</v>
      </c>
      <c r="F91" s="7" t="s">
        <v>83</v>
      </c>
      <c r="G91" s="1">
        <v>3</v>
      </c>
      <c r="H91" s="9">
        <f t="shared" si="88"/>
        <v>25.3255909907143</v>
      </c>
      <c r="I91" s="9">
        <f t="shared" si="89"/>
        <v>298.4755909907143</v>
      </c>
      <c r="J91" s="9">
        <f t="shared" si="90"/>
        <v>0.35872877470281533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6.5156769296673973</v>
      </c>
      <c r="P91" s="9">
        <f t="shared" si="93"/>
        <v>2.3373608013389875</v>
      </c>
      <c r="Q91" s="12">
        <f t="shared" si="94"/>
        <v>1.0518123606025445</v>
      </c>
      <c r="R91" s="9">
        <f t="shared" si="95"/>
        <v>1.4301931875000002</v>
      </c>
      <c r="S91" s="13">
        <f t="shared" si="96"/>
        <v>0.73543376502941449</v>
      </c>
      <c r="T91" s="2">
        <f t="shared" si="97"/>
        <v>0.23</v>
      </c>
      <c r="U91" s="14">
        <f t="shared" si="98"/>
        <v>0.16914976595676534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8.4431654435964759E-2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688416.25</v>
      </c>
      <c r="AN91" s="1">
        <f t="shared" si="103"/>
        <v>8031760834.8971081</v>
      </c>
    </row>
    <row r="92" spans="1:48" x14ac:dyDescent="0.15">
      <c r="C92" s="7">
        <v>3</v>
      </c>
      <c r="D92" s="7">
        <f t="shared" si="104"/>
        <v>25.398678173548401</v>
      </c>
      <c r="E92" s="10">
        <f t="shared" si="105"/>
        <v>25.3255909907143</v>
      </c>
      <c r="F92" s="7" t="s">
        <v>83</v>
      </c>
      <c r="G92" s="1">
        <v>4</v>
      </c>
      <c r="H92" s="9">
        <f t="shared" si="88"/>
        <v>25.398678173548401</v>
      </c>
      <c r="I92" s="9">
        <f t="shared" si="89"/>
        <v>298.54867817354835</v>
      </c>
      <c r="J92" s="9">
        <f t="shared" si="90"/>
        <v>0.36160507703999539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7.3565232116617425</v>
      </c>
      <c r="P92" s="9">
        <f t="shared" si="93"/>
        <v>2.6601561426994587</v>
      </c>
      <c r="Q92" s="12">
        <f t="shared" si="94"/>
        <v>1.1970702642147564</v>
      </c>
      <c r="R92" s="9">
        <f t="shared" si="95"/>
        <v>1.4301931875000002</v>
      </c>
      <c r="S92" s="13">
        <f t="shared" si="96"/>
        <v>0.83699899753211215</v>
      </c>
      <c r="T92" s="2">
        <f t="shared" si="97"/>
        <v>0.23</v>
      </c>
      <c r="U92" s="14">
        <f t="shared" si="98"/>
        <v>0.19250976943238579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9.1474695483864332E-2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688416.25</v>
      </c>
      <c r="AN92" s="1">
        <f t="shared" si="103"/>
        <v>8701746773.5238972</v>
      </c>
    </row>
    <row r="93" spans="1:48" x14ac:dyDescent="0.15">
      <c r="C93" s="7">
        <v>4</v>
      </c>
      <c r="D93" s="7">
        <f t="shared" si="104"/>
        <v>25.542523037666701</v>
      </c>
      <c r="E93" s="10">
        <f t="shared" si="105"/>
        <v>25.398678173548401</v>
      </c>
      <c r="F93" s="7" t="s">
        <v>83</v>
      </c>
      <c r="G93" s="1">
        <v>5</v>
      </c>
      <c r="H93" s="9">
        <f t="shared" si="88"/>
        <v>25.542523037666701</v>
      </c>
      <c r="I93" s="9">
        <f t="shared" si="89"/>
        <v>298.69252303766666</v>
      </c>
      <c r="J93" s="9">
        <f t="shared" si="90"/>
        <v>0.36732934767330638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4.4615487155141693</v>
      </c>
      <c r="O93" s="9">
        <f t="shared" si="106"/>
        <v>3.4130254367814477</v>
      </c>
      <c r="P93" s="9">
        <f t="shared" si="93"/>
        <v>1.2537044072853307</v>
      </c>
      <c r="Q93" s="12">
        <f t="shared" si="94"/>
        <v>0.56416698327839887</v>
      </c>
      <c r="R93" s="9">
        <f t="shared" si="95"/>
        <v>1.4301931875000002</v>
      </c>
      <c r="S93" s="13">
        <f t="shared" si="96"/>
        <v>0.39446907467415049</v>
      </c>
      <c r="T93" s="2">
        <f t="shared" si="97"/>
        <v>0.23</v>
      </c>
      <c r="U93" s="14">
        <f t="shared" si="98"/>
        <v>9.0727887175054617E-2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6.0787457983278975E-2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688416.25</v>
      </c>
      <c r="AN93" s="1">
        <f t="shared" si="103"/>
        <v>5782550721.5820417</v>
      </c>
    </row>
    <row r="94" spans="1:48" x14ac:dyDescent="0.15">
      <c r="C94" s="7">
        <v>5</v>
      </c>
      <c r="D94" s="7">
        <f t="shared" si="104"/>
        <v>25.835646553548401</v>
      </c>
      <c r="E94" s="10">
        <f t="shared" si="105"/>
        <v>25.542523037666701</v>
      </c>
      <c r="F94" s="7" t="s">
        <v>85</v>
      </c>
      <c r="G94" s="1">
        <v>6</v>
      </c>
      <c r="H94" s="9">
        <f t="shared" si="88"/>
        <v>25.835646553548401</v>
      </c>
      <c r="I94" s="9">
        <f t="shared" si="89"/>
        <v>298.98564655354835</v>
      </c>
      <c r="J94" s="9">
        <f t="shared" si="90"/>
        <v>0.37925839138772455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5.3375281128294505</v>
      </c>
      <c r="P94" s="9">
        <f t="shared" si="93"/>
        <v>2.0243023260584545</v>
      </c>
      <c r="Q94" s="12">
        <f t="shared" si="94"/>
        <v>0.91093604672630457</v>
      </c>
      <c r="R94" s="9">
        <f t="shared" si="95"/>
        <v>1.4301931875000002</v>
      </c>
      <c r="S94" s="13">
        <f t="shared" si="96"/>
        <v>0.63693216740784153</v>
      </c>
      <c r="T94" s="2">
        <f t="shared" si="97"/>
        <v>0.23</v>
      </c>
      <c r="U94" s="14">
        <f t="shared" si="98"/>
        <v>0.14649439850380355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7.7601061148896783E-2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688416.25</v>
      </c>
      <c r="AN94" s="1">
        <f t="shared" si="103"/>
        <v>7381984492.0233316</v>
      </c>
    </row>
    <row r="95" spans="1:48" x14ac:dyDescent="0.15">
      <c r="C95" s="7">
        <v>6</v>
      </c>
      <c r="D95" s="7">
        <f t="shared" si="104"/>
        <v>25.371832108333301</v>
      </c>
      <c r="E95" s="10">
        <f t="shared" si="105"/>
        <v>25.835646553548401</v>
      </c>
      <c r="F95" s="7" t="s">
        <v>83</v>
      </c>
      <c r="G95" s="1">
        <v>7</v>
      </c>
      <c r="H95" s="9">
        <f t="shared" si="88"/>
        <v>25.371832108333301</v>
      </c>
      <c r="I95" s="9">
        <f t="shared" si="89"/>
        <v>298.52183210833329</v>
      </c>
      <c r="J95" s="9">
        <f t="shared" si="90"/>
        <v>0.36054606000328743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6.4914328701043287</v>
      </c>
      <c r="P95" s="9">
        <f t="shared" si="93"/>
        <v>2.3404605450919478</v>
      </c>
      <c r="Q95" s="12">
        <f t="shared" si="94"/>
        <v>1.0532072452913765</v>
      </c>
      <c r="R95" s="9">
        <f t="shared" si="95"/>
        <v>1.4301931875000002</v>
      </c>
      <c r="S95" s="13">
        <f t="shared" si="96"/>
        <v>0.73640907710684811</v>
      </c>
      <c r="T95" s="2">
        <f t="shared" si="97"/>
        <v>0.23</v>
      </c>
      <c r="U95" s="14">
        <f t="shared" si="98"/>
        <v>0.16937408773457507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8.4499287451974381E-2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688416.25</v>
      </c>
      <c r="AN95" s="1">
        <f t="shared" si="103"/>
        <v>8038194585.5177841</v>
      </c>
    </row>
    <row r="96" spans="1:48" x14ac:dyDescent="0.15">
      <c r="C96" s="7">
        <v>7</v>
      </c>
      <c r="D96" s="7">
        <f t="shared" si="104"/>
        <v>25.185545478064501</v>
      </c>
      <c r="E96" s="10">
        <f t="shared" si="105"/>
        <v>25.371832108333301</v>
      </c>
      <c r="F96" s="7" t="s">
        <v>83</v>
      </c>
      <c r="G96" s="1">
        <v>8</v>
      </c>
      <c r="H96" s="9">
        <f t="shared" si="88"/>
        <v>25.185545478064501</v>
      </c>
      <c r="I96" s="9">
        <f t="shared" si="89"/>
        <v>298.33554547806449</v>
      </c>
      <c r="J96" s="9">
        <f t="shared" si="90"/>
        <v>0.35327727065043829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7.3291794083457154</v>
      </c>
      <c r="P96" s="9">
        <f t="shared" si="93"/>
        <v>2.5892324974877683</v>
      </c>
      <c r="Q96" s="12">
        <f t="shared" si="94"/>
        <v>1.1651546238694959</v>
      </c>
      <c r="R96" s="9">
        <f t="shared" si="95"/>
        <v>1.4301931875000002</v>
      </c>
      <c r="S96" s="13">
        <f t="shared" si="96"/>
        <v>0.81468338267377993</v>
      </c>
      <c r="T96" s="2">
        <f t="shared" si="97"/>
        <v>0.23</v>
      </c>
      <c r="U96" s="14">
        <f t="shared" si="98"/>
        <v>0.18737717801496939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8.9927219171513278E-2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688416.25</v>
      </c>
      <c r="AN96" s="1">
        <f t="shared" si="103"/>
        <v>8554539429.0569153</v>
      </c>
    </row>
    <row r="97" spans="1:50" x14ac:dyDescent="0.15">
      <c r="C97" s="7">
        <v>8</v>
      </c>
      <c r="D97" s="7">
        <f t="shared" si="104"/>
        <v>25.144744141935501</v>
      </c>
      <c r="E97" s="10">
        <f t="shared" si="105"/>
        <v>25.185545478064501</v>
      </c>
      <c r="F97" s="7" t="s">
        <v>83</v>
      </c>
      <c r="G97" s="1">
        <v>9</v>
      </c>
      <c r="H97" s="9">
        <f t="shared" si="88"/>
        <v>25.144744141935501</v>
      </c>
      <c r="I97" s="9">
        <f t="shared" si="89"/>
        <v>298.2947441419355</v>
      </c>
      <c r="J97" s="9">
        <f t="shared" si="90"/>
        <v>0.35170370007825702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7.9181539941912815</v>
      </c>
      <c r="P97" s="9">
        <f t="shared" si="93"/>
        <v>2.7848440575465032</v>
      </c>
      <c r="Q97" s="12">
        <f t="shared" si="94"/>
        <v>1.2531798258959266</v>
      </c>
      <c r="R97" s="9">
        <f t="shared" si="95"/>
        <v>1.4301931875000002</v>
      </c>
      <c r="S97" s="13">
        <f t="shared" si="96"/>
        <v>0.87623115313988054</v>
      </c>
      <c r="T97" s="2">
        <f t="shared" si="97"/>
        <v>0.23</v>
      </c>
      <c r="U97" s="14">
        <f t="shared" si="98"/>
        <v>0.20153316522217254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9.419524931448503E-2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688416.25</v>
      </c>
      <c r="AN97" s="1">
        <f t="shared" si="103"/>
        <v>8960545891.6032524</v>
      </c>
    </row>
    <row r="98" spans="1:50" x14ac:dyDescent="0.15">
      <c r="C98" s="7">
        <v>9</v>
      </c>
      <c r="D98" s="7">
        <f t="shared" si="104"/>
        <v>25.5089193833333</v>
      </c>
      <c r="E98" s="10">
        <f t="shared" si="105"/>
        <v>25.144744141935501</v>
      </c>
      <c r="F98" s="7" t="s">
        <v>83</v>
      </c>
      <c r="G98" s="1">
        <v>10</v>
      </c>
      <c r="H98" s="9">
        <f t="shared" si="88"/>
        <v>25.5089193833333</v>
      </c>
      <c r="I98" s="9">
        <f t="shared" si="89"/>
        <v>298.65891938333328</v>
      </c>
      <c r="J98" s="9">
        <f t="shared" si="90"/>
        <v>0.36598453480326554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8.3115170199781119</v>
      </c>
      <c r="P98" s="9">
        <f t="shared" si="93"/>
        <v>3.041886690066113</v>
      </c>
      <c r="Q98" s="12">
        <f t="shared" si="94"/>
        <v>1.3688490105297508</v>
      </c>
      <c r="R98" s="9">
        <f t="shared" si="95"/>
        <v>1.4301931875000002</v>
      </c>
      <c r="S98" s="13">
        <f t="shared" si="96"/>
        <v>0.95710776872215431</v>
      </c>
      <c r="T98" s="2">
        <f t="shared" si="97"/>
        <v>0.23</v>
      </c>
      <c r="U98" s="14">
        <f t="shared" si="98"/>
        <v>0.22013478680609549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9.9803638222037805E-2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688416.25</v>
      </c>
      <c r="AN98" s="1">
        <f t="shared" si="103"/>
        <v>9494057151.9886246</v>
      </c>
    </row>
    <row r="99" spans="1:50" x14ac:dyDescent="0.15">
      <c r="C99" s="7">
        <v>10</v>
      </c>
      <c r="D99" s="7">
        <f t="shared" si="104"/>
        <v>25.803168060645199</v>
      </c>
      <c r="E99" s="10">
        <f t="shared" si="105"/>
        <v>25.5089193833333</v>
      </c>
      <c r="F99" s="7" t="s">
        <v>83</v>
      </c>
      <c r="G99" s="1">
        <v>11</v>
      </c>
      <c r="H99" s="9">
        <f t="shared" si="88"/>
        <v>25.803168060645199</v>
      </c>
      <c r="I99" s="9">
        <f t="shared" si="89"/>
        <v>298.95316806064517</v>
      </c>
      <c r="J99" s="9">
        <f t="shared" si="90"/>
        <v>0.37791894513651431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5.0061488134163996</v>
      </c>
      <c r="O99" s="9">
        <f t="shared" si="106"/>
        <v>3.4416885998289333</v>
      </c>
      <c r="P99" s="9">
        <f t="shared" si="93"/>
        <v>1.3006793251357174</v>
      </c>
      <c r="Q99" s="12">
        <f t="shared" si="94"/>
        <v>0.58530569631107288</v>
      </c>
      <c r="R99" s="9">
        <f t="shared" si="95"/>
        <v>1.4301931875000002</v>
      </c>
      <c r="S99" s="13">
        <f t="shared" si="96"/>
        <v>0.40924939471582594</v>
      </c>
      <c r="T99" s="2">
        <f t="shared" si="97"/>
        <v>0.23</v>
      </c>
      <c r="U99" s="14">
        <f t="shared" si="98"/>
        <v>9.4127360784639971E-2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6.1812399276568959E-2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688416.25</v>
      </c>
      <c r="AN99" s="1">
        <f t="shared" si="103"/>
        <v>5880050686.4057646</v>
      </c>
    </row>
    <row r="100" spans="1:50" x14ac:dyDescent="0.15">
      <c r="C100" s="7">
        <v>11</v>
      </c>
      <c r="D100" s="7">
        <f t="shared" si="104"/>
        <v>25.549385066999999</v>
      </c>
      <c r="E100" s="10">
        <f t="shared" si="105"/>
        <v>25.803168060645199</v>
      </c>
      <c r="F100" s="7" t="s">
        <v>85</v>
      </c>
      <c r="G100" s="1">
        <v>12</v>
      </c>
      <c r="H100" s="9">
        <f t="shared" si="88"/>
        <v>25.549385066999999</v>
      </c>
      <c r="I100" s="9">
        <f t="shared" si="89"/>
        <v>298.69938506699998</v>
      </c>
      <c r="J100" s="9">
        <f t="shared" si="90"/>
        <v>0.36760453467023446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5.3192163580265497</v>
      </c>
      <c r="P100" s="9">
        <f t="shared" si="93"/>
        <v>1.955368054102649</v>
      </c>
      <c r="Q100" s="12">
        <f t="shared" si="94"/>
        <v>0.87991562434619208</v>
      </c>
      <c r="R100" s="9">
        <f t="shared" si="95"/>
        <v>1.4301931875000002</v>
      </c>
      <c r="S100" s="13">
        <f t="shared" si="96"/>
        <v>0.61524249453620894</v>
      </c>
      <c r="T100" s="2">
        <f t="shared" si="97"/>
        <v>0.23</v>
      </c>
      <c r="U100" s="14">
        <f t="shared" si="98"/>
        <v>0.14150577374332807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7.6096990783613427E-2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688416.25</v>
      </c>
      <c r="AN100" s="1">
        <f t="shared" si="103"/>
        <v>7238906240.9395008</v>
      </c>
      <c r="AO100" s="1">
        <f>SUM(AN89:AN100)</f>
        <v>90691168554.877029</v>
      </c>
    </row>
    <row r="101" spans="1:50" x14ac:dyDescent="0.15">
      <c r="C101" s="7">
        <v>12</v>
      </c>
      <c r="D101" s="7">
        <f t="shared" si="104"/>
        <v>25.550862683870999</v>
      </c>
      <c r="E101" s="10">
        <f t="shared" si="105"/>
        <v>25.549385066999999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25.259133497419398</v>
      </c>
      <c r="E105" s="7"/>
      <c r="F105" s="7"/>
      <c r="G105" s="1">
        <v>1</v>
      </c>
      <c r="H105" s="9">
        <f t="shared" ref="H105:H116" si="107">E106</f>
        <v>25.259133497419398</v>
      </c>
      <c r="I105" s="9">
        <f t="shared" ref="I105:I116" si="108">H105+273.15</f>
        <v>298.40913349741936</v>
      </c>
      <c r="J105" s="9">
        <f t="shared" ref="J105:J116" si="109">EXP(($C$15*(I105-$C$13))/($C$16*I105*$C$13))</f>
        <v>0.35613203527991966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0.18562313942859973</v>
      </c>
      <c r="Q105" s="12">
        <f t="shared" ref="Q105:Q116" si="113">P105*$B$107</f>
        <v>5.5686941828579917E-2</v>
      </c>
      <c r="R105" s="9">
        <f t="shared" ref="R105:R116" si="114">L105*$B$107</f>
        <v>0.156366</v>
      </c>
      <c r="S105" s="13">
        <f t="shared" ref="S105:S116" si="115">Q105/R105</f>
        <v>0.35613203527991966</v>
      </c>
      <c r="T105" s="2">
        <f t="shared" ref="T105:T116" si="116">$B$106/100</f>
        <v>0.01</v>
      </c>
      <c r="U105" s="14">
        <f t="shared" ref="U105:U116" si="117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1.8461320352799196E-2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34093.5</v>
      </c>
      <c r="AX105" s="1">
        <f t="shared" ref="AX105:AX116" si="124">AW105*10000*AV105*0.67*AU105*AT105</f>
        <v>65940384.551502027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25.388294458387101</v>
      </c>
      <c r="E106" s="10">
        <f t="shared" ref="E106:E117" si="126">D105</f>
        <v>25.259133497419398</v>
      </c>
      <c r="F106" s="7" t="s">
        <v>83</v>
      </c>
      <c r="G106" s="1">
        <v>2</v>
      </c>
      <c r="H106" s="9">
        <f t="shared" si="107"/>
        <v>25.388294458387101</v>
      </c>
      <c r="I106" s="9">
        <f t="shared" si="108"/>
        <v>298.5382944583871</v>
      </c>
      <c r="J106" s="9">
        <f t="shared" si="109"/>
        <v>0.36119511697899354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0.85681686057140027</v>
      </c>
      <c r="P106" s="9">
        <f t="shared" si="112"/>
        <v>0.30947806618366092</v>
      </c>
      <c r="Q106" s="12">
        <f t="shared" si="113"/>
        <v>9.2843419855098266E-2</v>
      </c>
      <c r="R106" s="9">
        <f t="shared" si="114"/>
        <v>0.156366</v>
      </c>
      <c r="S106" s="13">
        <f t="shared" si="115"/>
        <v>0.59375708181508935</v>
      </c>
      <c r="T106" s="2">
        <f t="shared" si="116"/>
        <v>0.01</v>
      </c>
      <c r="U106" s="14">
        <f t="shared" si="117"/>
        <v>5.9375708181508939E-3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2.0837570818150894E-2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34093.5</v>
      </c>
      <c r="AX106" s="1">
        <f t="shared" si="124"/>
        <v>74427906.921602622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25.3255909907143</v>
      </c>
      <c r="E107" s="10">
        <f t="shared" si="126"/>
        <v>25.388294458387101</v>
      </c>
      <c r="F107" s="7" t="s">
        <v>83</v>
      </c>
      <c r="G107" s="1">
        <v>3</v>
      </c>
      <c r="H107" s="9">
        <f t="shared" si="107"/>
        <v>25.3255909907143</v>
      </c>
      <c r="I107" s="9">
        <f t="shared" si="108"/>
        <v>298.4755909907143</v>
      </c>
      <c r="J107" s="9">
        <f t="shared" si="109"/>
        <v>0.35872877470281533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1.0685587943877393</v>
      </c>
      <c r="P107" s="9">
        <f t="shared" si="112"/>
        <v>0.38332278700863132</v>
      </c>
      <c r="Q107" s="12">
        <f t="shared" si="113"/>
        <v>0.11499683610258939</v>
      </c>
      <c r="R107" s="9">
        <f t="shared" si="114"/>
        <v>0.156366</v>
      </c>
      <c r="S107" s="13">
        <f t="shared" si="115"/>
        <v>0.73543376502941427</v>
      </c>
      <c r="T107" s="2">
        <f t="shared" si="116"/>
        <v>0.01</v>
      </c>
      <c r="U107" s="14">
        <f t="shared" si="117"/>
        <v>7.354337650294143E-3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2.2254337650294144E-2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34093.5</v>
      </c>
      <c r="AX107" s="1">
        <f t="shared" si="124"/>
        <v>79488333.150389344</v>
      </c>
    </row>
    <row r="108" spans="1:50" x14ac:dyDescent="0.15">
      <c r="C108" s="7">
        <v>3</v>
      </c>
      <c r="D108" s="7">
        <f t="shared" si="125"/>
        <v>25.398678173548401</v>
      </c>
      <c r="E108" s="10">
        <f t="shared" si="126"/>
        <v>25.3255909907143</v>
      </c>
      <c r="F108" s="7" t="s">
        <v>83</v>
      </c>
      <c r="G108" s="1">
        <v>4</v>
      </c>
      <c r="H108" s="9">
        <f t="shared" si="107"/>
        <v>25.398678173548401</v>
      </c>
      <c r="I108" s="9">
        <f t="shared" si="108"/>
        <v>298.54867817354835</v>
      </c>
      <c r="J108" s="9">
        <f t="shared" si="109"/>
        <v>0.36160507703999539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1.206456007379108</v>
      </c>
      <c r="P108" s="9">
        <f t="shared" si="112"/>
        <v>0.43626061749368761</v>
      </c>
      <c r="Q108" s="12">
        <f t="shared" si="113"/>
        <v>0.13087818524810627</v>
      </c>
      <c r="R108" s="9">
        <f t="shared" si="114"/>
        <v>0.156366</v>
      </c>
      <c r="S108" s="13">
        <f t="shared" si="115"/>
        <v>0.83699899753211227</v>
      </c>
      <c r="T108" s="2">
        <f t="shared" si="116"/>
        <v>0.01</v>
      </c>
      <c r="U108" s="14">
        <f t="shared" si="117"/>
        <v>8.369989975321122E-3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2.326998997532112E-2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34093.5</v>
      </c>
      <c r="AX108" s="1">
        <f t="shared" si="124"/>
        <v>83116053.356910288</v>
      </c>
    </row>
    <row r="109" spans="1:50" x14ac:dyDescent="0.15">
      <c r="C109" s="7">
        <v>4</v>
      </c>
      <c r="D109" s="7">
        <f t="shared" si="125"/>
        <v>25.542523037666701</v>
      </c>
      <c r="E109" s="10">
        <f t="shared" si="126"/>
        <v>25.398678173548401</v>
      </c>
      <c r="F109" s="7" t="s">
        <v>83</v>
      </c>
      <c r="G109" s="1">
        <v>5</v>
      </c>
      <c r="H109" s="9">
        <f t="shared" si="107"/>
        <v>25.542523037666701</v>
      </c>
      <c r="I109" s="9">
        <f t="shared" si="108"/>
        <v>298.69252303766666</v>
      </c>
      <c r="J109" s="9">
        <f t="shared" si="109"/>
        <v>0.36732934767330638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0.73168562039114926</v>
      </c>
      <c r="O109" s="9">
        <f t="shared" si="127"/>
        <v>0.55972976949427111</v>
      </c>
      <c r="P109" s="9">
        <f t="shared" si="112"/>
        <v>0.20560517110166077</v>
      </c>
      <c r="Q109" s="12">
        <f t="shared" si="113"/>
        <v>6.1681551330498227E-2</v>
      </c>
      <c r="R109" s="9">
        <f t="shared" si="114"/>
        <v>0.156366</v>
      </c>
      <c r="S109" s="13">
        <f t="shared" si="115"/>
        <v>0.39446907467415054</v>
      </c>
      <c r="T109" s="2">
        <f t="shared" si="116"/>
        <v>0.01</v>
      </c>
      <c r="U109" s="14">
        <f t="shared" si="117"/>
        <v>3.9446907467415053E-3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1.8844690746741506E-2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34093.5</v>
      </c>
      <c r="AX109" s="1">
        <f t="shared" si="124"/>
        <v>67309711.919161499</v>
      </c>
    </row>
    <row r="110" spans="1:50" x14ac:dyDescent="0.15">
      <c r="C110" s="7">
        <v>5</v>
      </c>
      <c r="D110" s="7">
        <f t="shared" si="125"/>
        <v>25.835646553548401</v>
      </c>
      <c r="E110" s="10">
        <f t="shared" si="126"/>
        <v>25.542523037666701</v>
      </c>
      <c r="F110" s="7" t="s">
        <v>85</v>
      </c>
      <c r="G110" s="1">
        <v>6</v>
      </c>
      <c r="H110" s="9">
        <f t="shared" si="107"/>
        <v>25.835646553548401</v>
      </c>
      <c r="I110" s="9">
        <f t="shared" si="108"/>
        <v>298.98564655354835</v>
      </c>
      <c r="J110" s="9">
        <f t="shared" si="109"/>
        <v>0.37925839138772455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0.87534459839261036</v>
      </c>
      <c r="P110" s="9">
        <f t="shared" si="112"/>
        <v>0.3319817842963152</v>
      </c>
      <c r="Q110" s="12">
        <f t="shared" si="113"/>
        <v>9.9594535288894559E-2</v>
      </c>
      <c r="R110" s="9">
        <f t="shared" si="114"/>
        <v>0.156366</v>
      </c>
      <c r="S110" s="13">
        <f t="shared" si="115"/>
        <v>0.63693216740784153</v>
      </c>
      <c r="T110" s="2">
        <f t="shared" si="116"/>
        <v>0.01</v>
      </c>
      <c r="U110" s="14">
        <f t="shared" si="117"/>
        <v>6.3693216740784153E-3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2.1269321674078419E-2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34093.5</v>
      </c>
      <c r="AX110" s="1">
        <f t="shared" si="124"/>
        <v>75970040.253684938</v>
      </c>
    </row>
    <row r="111" spans="1:50" x14ac:dyDescent="0.15">
      <c r="C111" s="7">
        <v>6</v>
      </c>
      <c r="D111" s="7">
        <f t="shared" si="125"/>
        <v>25.371832108333301</v>
      </c>
      <c r="E111" s="10">
        <f t="shared" si="126"/>
        <v>25.835646553548401</v>
      </c>
      <c r="F111" s="7" t="s">
        <v>83</v>
      </c>
      <c r="G111" s="1">
        <v>7</v>
      </c>
      <c r="H111" s="9">
        <f t="shared" si="107"/>
        <v>25.371832108333301</v>
      </c>
      <c r="I111" s="9">
        <f t="shared" si="108"/>
        <v>298.52183210833329</v>
      </c>
      <c r="J111" s="9">
        <f t="shared" si="109"/>
        <v>0.36054606000328743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1.064582814096295</v>
      </c>
      <c r="P111" s="9">
        <f t="shared" si="112"/>
        <v>0.38383113916963135</v>
      </c>
      <c r="Q111" s="12">
        <f t="shared" si="113"/>
        <v>0.11514934175088939</v>
      </c>
      <c r="R111" s="9">
        <f t="shared" si="114"/>
        <v>0.156366</v>
      </c>
      <c r="S111" s="13">
        <f t="shared" si="115"/>
        <v>0.736409077106848</v>
      </c>
      <c r="T111" s="2">
        <f t="shared" si="116"/>
        <v>0.01</v>
      </c>
      <c r="U111" s="14">
        <f t="shared" si="117"/>
        <v>7.3640907710684801E-3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2.226409077106848E-2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34093.5</v>
      </c>
      <c r="AX111" s="1">
        <f t="shared" si="124"/>
        <v>79523169.47423546</v>
      </c>
    </row>
    <row r="112" spans="1:50" x14ac:dyDescent="0.15">
      <c r="C112" s="7">
        <v>7</v>
      </c>
      <c r="D112" s="7">
        <f t="shared" si="125"/>
        <v>25.185545478064501</v>
      </c>
      <c r="E112" s="10">
        <f t="shared" si="126"/>
        <v>25.371832108333301</v>
      </c>
      <c r="F112" s="7" t="s">
        <v>83</v>
      </c>
      <c r="G112" s="1">
        <v>8</v>
      </c>
      <c r="H112" s="9">
        <f t="shared" si="107"/>
        <v>25.185545478064501</v>
      </c>
      <c r="I112" s="9">
        <f t="shared" si="108"/>
        <v>298.33554547806449</v>
      </c>
      <c r="J112" s="9">
        <f t="shared" si="109"/>
        <v>0.35327727065043829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1.2019716749266636</v>
      </c>
      <c r="P112" s="9">
        <f t="shared" si="112"/>
        <v>0.42462927271722756</v>
      </c>
      <c r="Q112" s="12">
        <f t="shared" si="113"/>
        <v>0.12738878181516827</v>
      </c>
      <c r="R112" s="9">
        <f t="shared" si="114"/>
        <v>0.156366</v>
      </c>
      <c r="S112" s="13">
        <f t="shared" si="115"/>
        <v>0.81468338267377993</v>
      </c>
      <c r="T112" s="2">
        <f t="shared" si="116"/>
        <v>0.01</v>
      </c>
      <c r="U112" s="14">
        <f t="shared" si="117"/>
        <v>8.1468338267377989E-3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2.3046833826737799E-2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34093.5</v>
      </c>
      <c r="AX112" s="1">
        <f t="shared" si="124"/>
        <v>82318981.318106458</v>
      </c>
    </row>
    <row r="113" spans="1:53" x14ac:dyDescent="0.15">
      <c r="C113" s="7">
        <v>8</v>
      </c>
      <c r="D113" s="7">
        <f t="shared" si="125"/>
        <v>25.144744141935501</v>
      </c>
      <c r="E113" s="10">
        <f t="shared" si="126"/>
        <v>25.185545478064501</v>
      </c>
      <c r="F113" s="7" t="s">
        <v>83</v>
      </c>
      <c r="G113" s="1">
        <v>9</v>
      </c>
      <c r="H113" s="9">
        <f t="shared" si="107"/>
        <v>25.144744141935501</v>
      </c>
      <c r="I113" s="9">
        <f t="shared" si="108"/>
        <v>298.2947441419355</v>
      </c>
      <c r="J113" s="9">
        <f t="shared" si="109"/>
        <v>0.35170370007825702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1.298562402209436</v>
      </c>
      <c r="P113" s="9">
        <f t="shared" si="112"/>
        <v>0.45670920163956841</v>
      </c>
      <c r="Q113" s="12">
        <f t="shared" si="113"/>
        <v>0.13701276049187053</v>
      </c>
      <c r="R113" s="9">
        <f t="shared" si="114"/>
        <v>0.156366</v>
      </c>
      <c r="S113" s="13">
        <f t="shared" si="115"/>
        <v>0.87623115313988031</v>
      </c>
      <c r="T113" s="2">
        <f t="shared" si="116"/>
        <v>0.01</v>
      </c>
      <c r="U113" s="14">
        <f t="shared" si="117"/>
        <v>8.7623115313988035E-3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2.3662311531398805E-2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34093.5</v>
      </c>
      <c r="AX113" s="1">
        <f t="shared" si="124"/>
        <v>84517352.602101266</v>
      </c>
    </row>
    <row r="114" spans="1:53" x14ac:dyDescent="0.15">
      <c r="C114" s="7">
        <v>9</v>
      </c>
      <c r="D114" s="7">
        <f t="shared" si="125"/>
        <v>25.5089193833333</v>
      </c>
      <c r="E114" s="10">
        <f t="shared" si="126"/>
        <v>25.144744141935501</v>
      </c>
      <c r="F114" s="7" t="s">
        <v>83</v>
      </c>
      <c r="G114" s="1">
        <v>10</v>
      </c>
      <c r="H114" s="9">
        <f t="shared" si="107"/>
        <v>25.5089193833333</v>
      </c>
      <c r="I114" s="9">
        <f t="shared" si="108"/>
        <v>298.65891938333328</v>
      </c>
      <c r="J114" s="9">
        <f t="shared" si="109"/>
        <v>0.36598453480326554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1.3630732005698676</v>
      </c>
      <c r="P114" s="9">
        <f t="shared" si="112"/>
        <v>0.49886371121336126</v>
      </c>
      <c r="Q114" s="12">
        <f t="shared" si="113"/>
        <v>0.14965911336400836</v>
      </c>
      <c r="R114" s="9">
        <f t="shared" si="114"/>
        <v>0.156366</v>
      </c>
      <c r="S114" s="13">
        <f t="shared" si="115"/>
        <v>0.9571077687221542</v>
      </c>
      <c r="T114" s="2">
        <f t="shared" si="116"/>
        <v>0.01</v>
      </c>
      <c r="U114" s="14">
        <f t="shared" si="117"/>
        <v>9.5710776872215426E-3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2.4471077687221544E-2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34093.5</v>
      </c>
      <c r="AX114" s="1">
        <f t="shared" si="124"/>
        <v>87406114.094131008</v>
      </c>
    </row>
    <row r="115" spans="1:53" x14ac:dyDescent="0.15">
      <c r="C115" s="7">
        <v>10</v>
      </c>
      <c r="D115" s="7">
        <f t="shared" si="125"/>
        <v>25.803168060645199</v>
      </c>
      <c r="E115" s="10">
        <f t="shared" si="126"/>
        <v>25.5089193833333</v>
      </c>
      <c r="F115" s="7" t="s">
        <v>83</v>
      </c>
      <c r="G115" s="1">
        <v>11</v>
      </c>
      <c r="H115" s="9">
        <f t="shared" si="107"/>
        <v>25.803168060645199</v>
      </c>
      <c r="I115" s="9">
        <f t="shared" si="108"/>
        <v>298.95316806064517</v>
      </c>
      <c r="J115" s="9">
        <f t="shared" si="109"/>
        <v>0.37791894513651431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0.82099901488868099</v>
      </c>
      <c r="O115" s="9">
        <f t="shared" si="127"/>
        <v>0.56443047446782524</v>
      </c>
      <c r="P115" s="9">
        <f t="shared" si="112"/>
        <v>0.21330896951378278</v>
      </c>
      <c r="Q115" s="12">
        <f t="shared" si="113"/>
        <v>6.3992690854134837E-2</v>
      </c>
      <c r="R115" s="9">
        <f t="shared" si="114"/>
        <v>0.156366</v>
      </c>
      <c r="S115" s="13">
        <f t="shared" si="115"/>
        <v>0.40924939471582594</v>
      </c>
      <c r="T115" s="2">
        <f t="shared" si="116"/>
        <v>0.01</v>
      </c>
      <c r="U115" s="14">
        <f t="shared" si="117"/>
        <v>4.0924939471582598E-3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1.8992493947158261E-2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34093.5</v>
      </c>
      <c r="AX115" s="1">
        <f t="shared" si="124"/>
        <v>67837637.316000506</v>
      </c>
    </row>
    <row r="116" spans="1:53" x14ac:dyDescent="0.15">
      <c r="C116" s="7">
        <v>11</v>
      </c>
      <c r="D116" s="7">
        <f t="shared" si="125"/>
        <v>25.549385066999999</v>
      </c>
      <c r="E116" s="10">
        <f t="shared" si="126"/>
        <v>25.803168060645199</v>
      </c>
      <c r="F116" s="7" t="s">
        <v>85</v>
      </c>
      <c r="G116" s="1">
        <v>12</v>
      </c>
      <c r="H116" s="9">
        <f t="shared" si="107"/>
        <v>25.549385066999999</v>
      </c>
      <c r="I116" s="9">
        <f t="shared" si="108"/>
        <v>298.69938506699998</v>
      </c>
      <c r="J116" s="9">
        <f t="shared" si="109"/>
        <v>0.36760453467023446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0.8723415049540425</v>
      </c>
      <c r="P116" s="9">
        <f t="shared" si="112"/>
        <v>0.32067669300216284</v>
      </c>
      <c r="Q116" s="12">
        <f t="shared" si="113"/>
        <v>9.6203007900648854E-2</v>
      </c>
      <c r="R116" s="9">
        <f t="shared" si="114"/>
        <v>0.156366</v>
      </c>
      <c r="S116" s="13">
        <f t="shared" si="115"/>
        <v>0.61524249453620894</v>
      </c>
      <c r="T116" s="2">
        <f t="shared" si="116"/>
        <v>0.01</v>
      </c>
      <c r="U116" s="14">
        <f t="shared" si="117"/>
        <v>6.1524249453620899E-3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2.1052424945362087E-2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34093.5</v>
      </c>
      <c r="AX116" s="1">
        <f t="shared" si="124"/>
        <v>75195325.692310169</v>
      </c>
      <c r="AY116" s="1">
        <f>SUM(AX105:AX116)</f>
        <v>923051010.65013564</v>
      </c>
    </row>
    <row r="117" spans="1:53" x14ac:dyDescent="0.15">
      <c r="C117" s="7">
        <v>12</v>
      </c>
      <c r="D117" s="7">
        <f t="shared" si="125"/>
        <v>25.550862683870999</v>
      </c>
      <c r="E117" s="10">
        <f t="shared" si="126"/>
        <v>25.549385066999999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25.259133497419398</v>
      </c>
      <c r="E121" s="7"/>
      <c r="F121" s="7"/>
      <c r="G121" s="1">
        <v>1</v>
      </c>
      <c r="H121" s="9">
        <f t="shared" ref="H121:H132" si="128">E122</f>
        <v>25.259133497419398</v>
      </c>
      <c r="I121" s="9">
        <f t="shared" ref="I121:I132" si="129">H121+273.15</f>
        <v>298.40913349741936</v>
      </c>
      <c r="J121" s="9">
        <f t="shared" ref="J121:J132" si="130">EXP(($C$15*(I121-$C$13))/($C$16*I121*$C$13))</f>
        <v>0.35613203527991966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0.10139079044419314</v>
      </c>
      <c r="Q121" s="12">
        <f t="shared" ref="Q121:Q132" si="134">P121*$B$123</f>
        <v>3.3458960846583737E-2</v>
      </c>
      <c r="R121" s="9">
        <f t="shared" ref="R121:R132" si="135">L121*$B$123</f>
        <v>9.3951000000000007E-2</v>
      </c>
      <c r="S121" s="13">
        <f t="shared" ref="S121:S132" si="136">Q121/R121</f>
        <v>0.35613203527991966</v>
      </c>
      <c r="T121" s="2">
        <f t="shared" ref="T121:T132" si="137">$B$122/100</f>
        <v>0.01</v>
      </c>
      <c r="U121" s="14">
        <f t="shared" ref="U121:U132" si="138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1.8461320352799196E-2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25.388294458387101</v>
      </c>
      <c r="E122" s="10">
        <f t="shared" ref="E122:E133" si="149">D121</f>
        <v>25.259133497419398</v>
      </c>
      <c r="F122" s="7" t="s">
        <v>83</v>
      </c>
      <c r="G122" s="1">
        <v>2</v>
      </c>
      <c r="H122" s="9">
        <f t="shared" si="128"/>
        <v>25.388294458387101</v>
      </c>
      <c r="I122" s="9">
        <f t="shared" si="129"/>
        <v>298.5382944583871</v>
      </c>
      <c r="J122" s="9">
        <f t="shared" si="130"/>
        <v>0.36119511697899354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0.46800920955580688</v>
      </c>
      <c r="P122" s="9">
        <f t="shared" si="133"/>
        <v>0.16904264119275597</v>
      </c>
      <c r="Q122" s="12">
        <f t="shared" si="134"/>
        <v>5.5784071593609472E-2</v>
      </c>
      <c r="R122" s="9">
        <f t="shared" si="135"/>
        <v>9.3951000000000007E-2</v>
      </c>
      <c r="S122" s="13">
        <f t="shared" si="136"/>
        <v>0.59375708181508946</v>
      </c>
      <c r="T122" s="2">
        <f t="shared" si="137"/>
        <v>0.01</v>
      </c>
      <c r="U122" s="14">
        <f t="shared" si="138"/>
        <v>5.9375708181508948E-3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2.0837570818150894E-2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25.3255909907143</v>
      </c>
      <c r="E123" s="10">
        <f t="shared" si="149"/>
        <v>25.388294458387101</v>
      </c>
      <c r="F123" s="7" t="s">
        <v>83</v>
      </c>
      <c r="G123" s="1">
        <v>3</v>
      </c>
      <c r="H123" s="9">
        <f t="shared" si="128"/>
        <v>25.3255909907143</v>
      </c>
      <c r="I123" s="9">
        <f t="shared" si="129"/>
        <v>298.4755909907143</v>
      </c>
      <c r="J123" s="9">
        <f t="shared" si="130"/>
        <v>0.35872877470281533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0.58366656836305086</v>
      </c>
      <c r="P123" s="9">
        <f t="shared" si="133"/>
        <v>0.20937799290387424</v>
      </c>
      <c r="Q123" s="12">
        <f t="shared" si="134"/>
        <v>6.9094737658278504E-2</v>
      </c>
      <c r="R123" s="9">
        <f t="shared" si="135"/>
        <v>9.3951000000000007E-2</v>
      </c>
      <c r="S123" s="13">
        <f t="shared" si="136"/>
        <v>0.73543376502941427</v>
      </c>
      <c r="T123" s="2">
        <f t="shared" si="137"/>
        <v>0.01</v>
      </c>
      <c r="U123" s="14">
        <f t="shared" si="138"/>
        <v>7.354337650294143E-3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2.2254337650294144E-2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25.398678173548401</v>
      </c>
      <c r="E124" s="10">
        <f t="shared" si="149"/>
        <v>25.3255909907143</v>
      </c>
      <c r="F124" s="7" t="s">
        <v>83</v>
      </c>
      <c r="G124" s="1">
        <v>4</v>
      </c>
      <c r="H124" s="9">
        <f t="shared" si="128"/>
        <v>25.398678173548401</v>
      </c>
      <c r="I124" s="9">
        <f t="shared" si="129"/>
        <v>298.54867817354835</v>
      </c>
      <c r="J124" s="9">
        <f t="shared" si="130"/>
        <v>0.36160507703999539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0.65898857545917655</v>
      </c>
      <c r="P124" s="9">
        <f t="shared" si="133"/>
        <v>0.23829361459739234</v>
      </c>
      <c r="Q124" s="12">
        <f t="shared" si="134"/>
        <v>7.8636892817139481E-2</v>
      </c>
      <c r="R124" s="9">
        <f t="shared" si="135"/>
        <v>9.3951000000000007E-2</v>
      </c>
      <c r="S124" s="13">
        <f t="shared" si="136"/>
        <v>0.83699899753211227</v>
      </c>
      <c r="T124" s="2">
        <f t="shared" si="137"/>
        <v>0.01</v>
      </c>
      <c r="U124" s="14">
        <f t="shared" si="138"/>
        <v>8.369989975321122E-3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2.326998997532112E-2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25.542523037666701</v>
      </c>
      <c r="E125" s="10">
        <f t="shared" si="149"/>
        <v>25.398678173548401</v>
      </c>
      <c r="F125" s="7" t="s">
        <v>83</v>
      </c>
      <c r="G125" s="1">
        <v>5</v>
      </c>
      <c r="H125" s="9">
        <f t="shared" si="128"/>
        <v>25.542523037666701</v>
      </c>
      <c r="I125" s="9">
        <f t="shared" si="129"/>
        <v>298.69252303766666</v>
      </c>
      <c r="J125" s="9">
        <f t="shared" si="130"/>
        <v>0.36732934767330638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0.39966021281869502</v>
      </c>
      <c r="O125" s="9">
        <f t="shared" si="150"/>
        <v>0.3057347480430892</v>
      </c>
      <c r="P125" s="9">
        <f t="shared" si="133"/>
        <v>0.11230534555973064</v>
      </c>
      <c r="Q125" s="12">
        <f t="shared" si="134"/>
        <v>3.7060764034711112E-2</v>
      </c>
      <c r="R125" s="9">
        <f t="shared" si="135"/>
        <v>9.3951000000000007E-2</v>
      </c>
      <c r="S125" s="13">
        <f t="shared" si="136"/>
        <v>0.39446907467415043</v>
      </c>
      <c r="T125" s="2">
        <f t="shared" si="137"/>
        <v>0.01</v>
      </c>
      <c r="U125" s="14">
        <f t="shared" si="138"/>
        <v>3.9446907467415044E-3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1.8844690746741506E-2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25.835646553548401</v>
      </c>
      <c r="E126" s="10">
        <f t="shared" si="149"/>
        <v>25.542523037666701</v>
      </c>
      <c r="F126" s="7" t="s">
        <v>85</v>
      </c>
      <c r="G126" s="1">
        <v>6</v>
      </c>
      <c r="H126" s="9">
        <f t="shared" si="128"/>
        <v>25.835646553548401</v>
      </c>
      <c r="I126" s="9">
        <f t="shared" si="129"/>
        <v>298.98564655354835</v>
      </c>
      <c r="J126" s="9">
        <f t="shared" si="130"/>
        <v>0.37925839138772455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0.4781294024833585</v>
      </c>
      <c r="P126" s="9">
        <f t="shared" si="133"/>
        <v>0.18133458806101246</v>
      </c>
      <c r="Q126" s="12">
        <f t="shared" si="134"/>
        <v>5.9840414060134114E-2</v>
      </c>
      <c r="R126" s="9">
        <f t="shared" si="135"/>
        <v>9.3951000000000007E-2</v>
      </c>
      <c r="S126" s="13">
        <f t="shared" si="136"/>
        <v>0.63693216740784142</v>
      </c>
      <c r="T126" s="2">
        <f t="shared" si="137"/>
        <v>0.01</v>
      </c>
      <c r="U126" s="14">
        <f t="shared" si="138"/>
        <v>6.3693216740784145E-3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2.1269321674078412E-2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25.371832108333301</v>
      </c>
      <c r="E127" s="10">
        <f t="shared" si="149"/>
        <v>25.835646553548401</v>
      </c>
      <c r="F127" s="7" t="s">
        <v>83</v>
      </c>
      <c r="G127" s="1">
        <v>7</v>
      </c>
      <c r="H127" s="9">
        <f t="shared" si="128"/>
        <v>25.371832108333301</v>
      </c>
      <c r="I127" s="9">
        <f t="shared" si="129"/>
        <v>298.52183210833329</v>
      </c>
      <c r="J127" s="9">
        <f t="shared" si="130"/>
        <v>0.36054606000328743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0.58149481442234607</v>
      </c>
      <c r="P127" s="9">
        <f t="shared" si="133"/>
        <v>0.20965566425231968</v>
      </c>
      <c r="Q127" s="12">
        <f t="shared" si="134"/>
        <v>6.9186369203265499E-2</v>
      </c>
      <c r="R127" s="9">
        <f t="shared" si="135"/>
        <v>9.3951000000000007E-2</v>
      </c>
      <c r="S127" s="13">
        <f t="shared" si="136"/>
        <v>0.73640907710684822</v>
      </c>
      <c r="T127" s="2">
        <f t="shared" si="137"/>
        <v>0.01</v>
      </c>
      <c r="U127" s="14">
        <f t="shared" si="138"/>
        <v>7.3640907710684827E-3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2.226409077106848E-2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25.185545478064501</v>
      </c>
      <c r="E128" s="10">
        <f t="shared" si="149"/>
        <v>25.371832108333301</v>
      </c>
      <c r="F128" s="7" t="s">
        <v>83</v>
      </c>
      <c r="G128" s="1">
        <v>8</v>
      </c>
      <c r="H128" s="9">
        <f t="shared" si="128"/>
        <v>25.185545478064501</v>
      </c>
      <c r="I128" s="9">
        <f t="shared" si="129"/>
        <v>298.33554547806449</v>
      </c>
      <c r="J128" s="9">
        <f t="shared" si="130"/>
        <v>0.35327727065043829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0.6565391501700264</v>
      </c>
      <c r="P128" s="9">
        <f t="shared" si="133"/>
        <v>0.23194035904722515</v>
      </c>
      <c r="Q128" s="12">
        <f t="shared" si="134"/>
        <v>7.6540318485584305E-2</v>
      </c>
      <c r="R128" s="9">
        <f t="shared" si="135"/>
        <v>9.3951000000000007E-2</v>
      </c>
      <c r="S128" s="13">
        <f t="shared" si="136"/>
        <v>0.81468338267377993</v>
      </c>
      <c r="T128" s="2">
        <f t="shared" si="137"/>
        <v>0.01</v>
      </c>
      <c r="U128" s="14">
        <f t="shared" si="138"/>
        <v>8.1468338267377989E-3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2.3046833826737799E-2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25.144744141935501</v>
      </c>
      <c r="E129" s="10">
        <f t="shared" si="149"/>
        <v>25.185545478064501</v>
      </c>
      <c r="F129" s="7" t="s">
        <v>83</v>
      </c>
      <c r="G129" s="1">
        <v>9</v>
      </c>
      <c r="H129" s="9">
        <f t="shared" si="128"/>
        <v>25.144744141935501</v>
      </c>
      <c r="I129" s="9">
        <f t="shared" si="129"/>
        <v>298.2947441419355</v>
      </c>
      <c r="J129" s="9">
        <f t="shared" si="130"/>
        <v>0.35170370007825702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0.70929879112280125</v>
      </c>
      <c r="P129" s="9">
        <f t="shared" si="133"/>
        <v>0.24946300929892395</v>
      </c>
      <c r="Q129" s="12">
        <f t="shared" si="134"/>
        <v>8.2322793068644914E-2</v>
      </c>
      <c r="R129" s="9">
        <f t="shared" si="135"/>
        <v>9.3951000000000007E-2</v>
      </c>
      <c r="S129" s="13">
        <f t="shared" si="136"/>
        <v>0.87623115313988043</v>
      </c>
      <c r="T129" s="2">
        <f t="shared" si="137"/>
        <v>0.01</v>
      </c>
      <c r="U129" s="14">
        <f t="shared" si="138"/>
        <v>8.7623115313988052E-3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2.3662311531398805E-2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25.5089193833333</v>
      </c>
      <c r="E130" s="10">
        <f t="shared" si="149"/>
        <v>25.144744141935501</v>
      </c>
      <c r="F130" s="7" t="s">
        <v>83</v>
      </c>
      <c r="G130" s="1">
        <v>10</v>
      </c>
      <c r="H130" s="9">
        <f t="shared" si="128"/>
        <v>25.5089193833333</v>
      </c>
      <c r="I130" s="9">
        <f t="shared" si="129"/>
        <v>298.65891938333328</v>
      </c>
      <c r="J130" s="9">
        <f t="shared" si="130"/>
        <v>0.36598453480326554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0.74453578182387725</v>
      </c>
      <c r="P130" s="9">
        <f t="shared" si="133"/>
        <v>0.2724885817551973</v>
      </c>
      <c r="Q130" s="12">
        <f t="shared" si="134"/>
        <v>8.9921231979215116E-2</v>
      </c>
      <c r="R130" s="9">
        <f t="shared" si="135"/>
        <v>9.3951000000000007E-2</v>
      </c>
      <c r="S130" s="13">
        <f t="shared" si="136"/>
        <v>0.9571077687221542</v>
      </c>
      <c r="T130" s="2">
        <f t="shared" si="137"/>
        <v>0.01</v>
      </c>
      <c r="U130" s="14">
        <f t="shared" si="138"/>
        <v>9.5710776872215426E-3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2.4471077687221544E-2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25.803168060645199</v>
      </c>
      <c r="E131" s="10">
        <f t="shared" si="149"/>
        <v>25.5089193833333</v>
      </c>
      <c r="F131" s="7" t="s">
        <v>83</v>
      </c>
      <c r="G131" s="1">
        <v>11</v>
      </c>
      <c r="H131" s="9">
        <f t="shared" si="128"/>
        <v>25.803168060645199</v>
      </c>
      <c r="I131" s="9">
        <f t="shared" si="129"/>
        <v>298.95316806064517</v>
      </c>
      <c r="J131" s="9">
        <f t="shared" si="130"/>
        <v>0.37791894513651431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0.44844484006524593</v>
      </c>
      <c r="O131" s="9">
        <f t="shared" si="150"/>
        <v>0.30830236000343408</v>
      </c>
      <c r="P131" s="9">
        <f t="shared" si="133"/>
        <v>0.11651330267559569</v>
      </c>
      <c r="Q131" s="12">
        <f t="shared" si="134"/>
        <v>3.8449389882946577E-2</v>
      </c>
      <c r="R131" s="9">
        <f t="shared" si="135"/>
        <v>9.3951000000000007E-2</v>
      </c>
      <c r="S131" s="13">
        <f t="shared" si="136"/>
        <v>0.40924939471582605</v>
      </c>
      <c r="T131" s="2">
        <f t="shared" si="137"/>
        <v>0.01</v>
      </c>
      <c r="U131" s="14">
        <f t="shared" si="138"/>
        <v>4.0924939471582607E-3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1.8992493947158261E-2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25.549385066999999</v>
      </c>
      <c r="E132" s="10">
        <f t="shared" si="149"/>
        <v>25.803168060645199</v>
      </c>
      <c r="F132" s="7" t="s">
        <v>85</v>
      </c>
      <c r="G132" s="1">
        <v>12</v>
      </c>
      <c r="H132" s="9">
        <f t="shared" si="128"/>
        <v>25.549385066999999</v>
      </c>
      <c r="I132" s="9">
        <f t="shared" si="129"/>
        <v>298.69938506699998</v>
      </c>
      <c r="J132" s="9">
        <f t="shared" si="130"/>
        <v>0.36760453467023446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0.47648905732783842</v>
      </c>
      <c r="P132" s="9">
        <f t="shared" si="133"/>
        <v>0.1751595381944587</v>
      </c>
      <c r="Q132" s="12">
        <f t="shared" si="134"/>
        <v>5.7802647604171371E-2</v>
      </c>
      <c r="R132" s="9">
        <f t="shared" si="135"/>
        <v>9.3951000000000007E-2</v>
      </c>
      <c r="S132" s="13">
        <f t="shared" si="136"/>
        <v>0.61524249453620894</v>
      </c>
      <c r="T132" s="2">
        <f t="shared" si="137"/>
        <v>0.01</v>
      </c>
      <c r="U132" s="14">
        <f t="shared" si="138"/>
        <v>6.1524249453620899E-3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2.1052424945362087E-2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25.550862683870999</v>
      </c>
      <c r="E133" s="10">
        <f t="shared" si="149"/>
        <v>25.549385066999999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25.259133497419398</v>
      </c>
      <c r="E136" s="7"/>
      <c r="F136" s="7"/>
      <c r="G136" s="1">
        <v>1</v>
      </c>
      <c r="H136" s="9">
        <f t="shared" ref="H136:H147" si="151">E137</f>
        <v>25.259133497419398</v>
      </c>
      <c r="I136" s="9">
        <f t="shared" ref="I136:I147" si="152">H136+273.15</f>
        <v>298.40913349741936</v>
      </c>
      <c r="J136" s="9">
        <f t="shared" ref="J136:J147" si="153">EXP(($C$15*(I136-$C$13))/($C$16*I136*$C$13))</f>
        <v>0.35613203527991966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0.27032127943748285</v>
      </c>
      <c r="Q136" s="12">
        <f t="shared" ref="Q136:Q147" si="157">P136*$B$138</f>
        <v>7.028353265374554E-2</v>
      </c>
      <c r="R136" s="9">
        <f t="shared" ref="R136:R147" si="158">L136*$B$138</f>
        <v>0.19735245833333334</v>
      </c>
      <c r="S136" s="13">
        <f t="shared" ref="S136:S147" si="159">Q136/R136</f>
        <v>0.35613203527991966</v>
      </c>
      <c r="T136" s="2">
        <f t="shared" ref="T136:T147" si="160">$B$137/100</f>
        <v>0.01</v>
      </c>
      <c r="U136" s="14">
        <f t="shared" ref="U136:U147" si="161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1.8461320352799196E-2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25.388294458387101</v>
      </c>
      <c r="E137" s="10">
        <f t="shared" ref="E137:E148" si="170">D136</f>
        <v>25.259133497419398</v>
      </c>
      <c r="F137" s="7" t="s">
        <v>83</v>
      </c>
      <c r="G137" s="1">
        <v>2</v>
      </c>
      <c r="H137" s="9">
        <f t="shared" si="151"/>
        <v>25.388294458387101</v>
      </c>
      <c r="I137" s="9">
        <f t="shared" si="152"/>
        <v>298.5382944583871</v>
      </c>
      <c r="J137" s="9">
        <f t="shared" si="153"/>
        <v>0.36119511697899354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1.2477745538958507</v>
      </c>
      <c r="P137" s="9">
        <f t="shared" si="156"/>
        <v>0.45069007595782323</v>
      </c>
      <c r="Q137" s="12">
        <f t="shared" si="157"/>
        <v>0.11717941974903405</v>
      </c>
      <c r="R137" s="9">
        <f t="shared" si="158"/>
        <v>0.19735245833333334</v>
      </c>
      <c r="S137" s="13">
        <f t="shared" si="159"/>
        <v>0.59375708181508957</v>
      </c>
      <c r="T137" s="2">
        <f t="shared" si="160"/>
        <v>0.01</v>
      </c>
      <c r="U137" s="14">
        <f t="shared" si="161"/>
        <v>5.9375708181508956E-3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2.0837570818150894E-2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25.3255909907143</v>
      </c>
      <c r="E138" s="10">
        <f t="shared" si="170"/>
        <v>25.388294458387101</v>
      </c>
      <c r="F138" s="7" t="s">
        <v>83</v>
      </c>
      <c r="G138" s="1">
        <v>3</v>
      </c>
      <c r="H138" s="9">
        <f t="shared" si="151"/>
        <v>25.3255909907143</v>
      </c>
      <c r="I138" s="9">
        <f t="shared" si="152"/>
        <v>298.4755909907143</v>
      </c>
      <c r="J138" s="9">
        <f t="shared" si="153"/>
        <v>0.35872877470281533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1.5561323946046943</v>
      </c>
      <c r="P138" s="9">
        <f t="shared" si="156"/>
        <v>0.55822946719189992</v>
      </c>
      <c r="Q138" s="12">
        <f t="shared" si="157"/>
        <v>0.14513966146989399</v>
      </c>
      <c r="R138" s="9">
        <f t="shared" si="158"/>
        <v>0.19735245833333334</v>
      </c>
      <c r="S138" s="13">
        <f t="shared" si="159"/>
        <v>0.73543376502941449</v>
      </c>
      <c r="T138" s="2">
        <f t="shared" si="160"/>
        <v>0.01</v>
      </c>
      <c r="U138" s="14">
        <f t="shared" si="161"/>
        <v>7.3543376502941448E-3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2.2254337650294144E-2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25.398678173548401</v>
      </c>
      <c r="E139" s="10">
        <f t="shared" si="170"/>
        <v>25.3255909907143</v>
      </c>
      <c r="F139" s="7" t="s">
        <v>83</v>
      </c>
      <c r="G139" s="1">
        <v>4</v>
      </c>
      <c r="H139" s="9">
        <f t="shared" si="151"/>
        <v>25.398678173548401</v>
      </c>
      <c r="I139" s="9">
        <f t="shared" si="152"/>
        <v>298.54867817354835</v>
      </c>
      <c r="J139" s="9">
        <f t="shared" si="153"/>
        <v>0.36160507703999539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1.756950844079461</v>
      </c>
      <c r="P139" s="9">
        <f t="shared" si="156"/>
        <v>0.63532234532883847</v>
      </c>
      <c r="Q139" s="12">
        <f t="shared" si="157"/>
        <v>0.16518380978549801</v>
      </c>
      <c r="R139" s="9">
        <f t="shared" si="158"/>
        <v>0.19735245833333334</v>
      </c>
      <c r="S139" s="13">
        <f t="shared" si="159"/>
        <v>0.83699899753211249</v>
      </c>
      <c r="T139" s="2">
        <f t="shared" si="160"/>
        <v>0.01</v>
      </c>
      <c r="U139" s="14">
        <f t="shared" si="161"/>
        <v>8.3699899753211255E-3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2.3269989975321127E-2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25.542523037666701</v>
      </c>
      <c r="E140" s="10">
        <f t="shared" si="170"/>
        <v>25.398678173548401</v>
      </c>
      <c r="F140" s="7" t="s">
        <v>83</v>
      </c>
      <c r="G140" s="1">
        <v>5</v>
      </c>
      <c r="H140" s="9">
        <f t="shared" si="151"/>
        <v>25.542523037666701</v>
      </c>
      <c r="I140" s="9">
        <f t="shared" si="152"/>
        <v>298.69252303766666</v>
      </c>
      <c r="J140" s="9">
        <f t="shared" si="153"/>
        <v>0.36732934767330638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1.8806764154172892</v>
      </c>
      <c r="P140" s="9">
        <f t="shared" si="156"/>
        <v>0.69082764085980508</v>
      </c>
      <c r="Q140" s="12">
        <f t="shared" si="157"/>
        <v>0.17961518662354933</v>
      </c>
      <c r="R140" s="9">
        <f t="shared" si="158"/>
        <v>0.19735245833333334</v>
      </c>
      <c r="S140" s="13">
        <f t="shared" si="159"/>
        <v>0.91012388769018882</v>
      </c>
      <c r="T140" s="2">
        <f t="shared" si="160"/>
        <v>0.01</v>
      </c>
      <c r="U140" s="14">
        <f t="shared" si="161"/>
        <v>9.101238876901889E-3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2.4001238876901893E-2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25.835646553548401</v>
      </c>
      <c r="E141" s="10">
        <f t="shared" si="170"/>
        <v>25.542523037666701</v>
      </c>
      <c r="F141" s="7" t="s">
        <v>85</v>
      </c>
      <c r="G141" s="1">
        <v>6</v>
      </c>
      <c r="H141" s="9">
        <f t="shared" si="151"/>
        <v>25.835646553548401</v>
      </c>
      <c r="I141" s="9">
        <f t="shared" si="152"/>
        <v>298.98564655354835</v>
      </c>
      <c r="J141" s="9">
        <f t="shared" si="153"/>
        <v>0.37925839138772455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1.948896691224151</v>
      </c>
      <c r="P141" s="9">
        <f t="shared" si="156"/>
        <v>0.73913542409453037</v>
      </c>
      <c r="Q141" s="12">
        <f t="shared" si="157"/>
        <v>0.1921752102645779</v>
      </c>
      <c r="R141" s="9">
        <f t="shared" si="158"/>
        <v>0.19735245833333334</v>
      </c>
      <c r="S141" s="13">
        <f t="shared" si="159"/>
        <v>0.97376648807682475</v>
      </c>
      <c r="T141" s="2">
        <f t="shared" si="160"/>
        <v>0.01</v>
      </c>
      <c r="U141" s="14">
        <f t="shared" si="161"/>
        <v>9.7376648807682483E-3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2.4637664880768247E-2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25.371832108333301</v>
      </c>
      <c r="E142" s="10">
        <f t="shared" si="170"/>
        <v>25.835646553548401</v>
      </c>
      <c r="F142" s="7" t="s">
        <v>83</v>
      </c>
      <c r="G142" s="1">
        <v>7</v>
      </c>
      <c r="H142" s="9">
        <f t="shared" si="151"/>
        <v>25.371832108333301</v>
      </c>
      <c r="I142" s="9">
        <f t="shared" si="152"/>
        <v>298.52183210833329</v>
      </c>
      <c r="J142" s="9">
        <f t="shared" si="153"/>
        <v>0.36054606000328743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1.9688091837962873</v>
      </c>
      <c r="P142" s="9">
        <f t="shared" si="156"/>
        <v>0.70984639411603956</v>
      </c>
      <c r="Q142" s="12">
        <f t="shared" si="157"/>
        <v>0.18456006247017029</v>
      </c>
      <c r="R142" s="9">
        <f t="shared" si="158"/>
        <v>0.19735245833333334</v>
      </c>
      <c r="S142" s="13">
        <f t="shared" si="159"/>
        <v>0.93517995179185265</v>
      </c>
      <c r="T142" s="2">
        <f t="shared" si="160"/>
        <v>0.01</v>
      </c>
      <c r="U142" s="14">
        <f t="shared" si="161"/>
        <v>9.3517995179185267E-3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2.4251799517918525E-2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25.185545478064501</v>
      </c>
      <c r="E143" s="10">
        <f t="shared" si="170"/>
        <v>25.371832108333301</v>
      </c>
      <c r="F143" s="7" t="s">
        <v>83</v>
      </c>
      <c r="G143" s="1">
        <v>8</v>
      </c>
      <c r="H143" s="9">
        <f t="shared" si="151"/>
        <v>25.185545478064501</v>
      </c>
      <c r="I143" s="9">
        <f t="shared" si="152"/>
        <v>298.33554547806449</v>
      </c>
      <c r="J143" s="9">
        <f t="shared" si="153"/>
        <v>0.35327727065043829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2.0180107063469146</v>
      </c>
      <c r="P143" s="9">
        <f t="shared" si="156"/>
        <v>0.71291731448160112</v>
      </c>
      <c r="Q143" s="12">
        <f t="shared" si="157"/>
        <v>0.18535850176521629</v>
      </c>
      <c r="R143" s="9">
        <f t="shared" si="158"/>
        <v>0.19735245833333334</v>
      </c>
      <c r="S143" s="13">
        <f t="shared" si="159"/>
        <v>0.93922570476492895</v>
      </c>
      <c r="T143" s="2">
        <f t="shared" si="160"/>
        <v>0.01</v>
      </c>
      <c r="U143" s="14">
        <f t="shared" si="161"/>
        <v>9.3922570476492901E-3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2.4292257047649292E-2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25.144744141935501</v>
      </c>
      <c r="E144" s="10">
        <f t="shared" si="170"/>
        <v>25.185545478064501</v>
      </c>
      <c r="F144" s="7" t="s">
        <v>83</v>
      </c>
      <c r="G144" s="1">
        <v>9</v>
      </c>
      <c r="H144" s="9">
        <f t="shared" si="151"/>
        <v>25.144744141935501</v>
      </c>
      <c r="I144" s="9">
        <f t="shared" si="152"/>
        <v>298.2947441419355</v>
      </c>
      <c r="J144" s="9">
        <f t="shared" si="153"/>
        <v>0.35170370007825702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2.0641413085319802</v>
      </c>
      <c r="P144" s="9">
        <f t="shared" si="156"/>
        <v>0.72596613569507251</v>
      </c>
      <c r="Q144" s="12">
        <f t="shared" si="157"/>
        <v>0.18875119528071885</v>
      </c>
      <c r="R144" s="9">
        <f t="shared" si="158"/>
        <v>0.19735245833333334</v>
      </c>
      <c r="S144" s="13">
        <f t="shared" si="159"/>
        <v>0.95641674228305407</v>
      </c>
      <c r="T144" s="2">
        <f t="shared" si="160"/>
        <v>0.01</v>
      </c>
      <c r="U144" s="14">
        <f t="shared" si="161"/>
        <v>9.5641674228305416E-3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2.4464167422830543E-2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25.5089193833333</v>
      </c>
      <c r="E145" s="10">
        <f t="shared" si="170"/>
        <v>25.144744141935501</v>
      </c>
      <c r="F145" s="7" t="s">
        <v>83</v>
      </c>
      <c r="G145" s="1">
        <v>10</v>
      </c>
      <c r="H145" s="9">
        <f t="shared" si="151"/>
        <v>25.5089193833333</v>
      </c>
      <c r="I145" s="9">
        <f t="shared" si="152"/>
        <v>298.65891938333328</v>
      </c>
      <c r="J145" s="9">
        <f t="shared" si="153"/>
        <v>0.36598453480326554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2.0972230895035744</v>
      </c>
      <c r="P145" s="9">
        <f t="shared" si="156"/>
        <v>0.76755121679063298</v>
      </c>
      <c r="Q145" s="12">
        <f t="shared" si="157"/>
        <v>0.19956331636556457</v>
      </c>
      <c r="R145" s="9">
        <f t="shared" si="158"/>
        <v>0.19735245833333334</v>
      </c>
      <c r="S145" s="13">
        <f t="shared" si="159"/>
        <v>1.011202586736959</v>
      </c>
      <c r="T145" s="2">
        <f t="shared" si="160"/>
        <v>0.01</v>
      </c>
      <c r="U145" s="14">
        <f t="shared" si="161"/>
        <v>1.011202586736959E-2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2.5012025867369593E-2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25.803168060645199</v>
      </c>
      <c r="E146" s="10">
        <f t="shared" si="170"/>
        <v>25.5089193833333</v>
      </c>
      <c r="F146" s="7" t="s">
        <v>83</v>
      </c>
      <c r="G146" s="1">
        <v>11</v>
      </c>
      <c r="H146" s="9">
        <f t="shared" si="151"/>
        <v>25.803168060645199</v>
      </c>
      <c r="I146" s="9">
        <f t="shared" si="152"/>
        <v>298.95316806064517</v>
      </c>
      <c r="J146" s="9">
        <f t="shared" si="153"/>
        <v>0.37791894513651431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2.0887197893796081</v>
      </c>
      <c r="P146" s="9">
        <f t="shared" si="156"/>
        <v>0.78936677948810385</v>
      </c>
      <c r="Q146" s="12">
        <f t="shared" si="157"/>
        <v>0.20523536266690701</v>
      </c>
      <c r="R146" s="9">
        <f t="shared" si="158"/>
        <v>0.19735245833333334</v>
      </c>
      <c r="S146" s="13">
        <f t="shared" si="159"/>
        <v>1.0399432791470944</v>
      </c>
      <c r="T146" s="2">
        <f t="shared" si="160"/>
        <v>0.01</v>
      </c>
      <c r="U146" s="14">
        <f t="shared" si="161"/>
        <v>1.0399432791470944E-2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2.5299432791470948E-2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25.549385066999999</v>
      </c>
      <c r="E147" s="10">
        <f t="shared" si="170"/>
        <v>25.803168060645199</v>
      </c>
      <c r="F147" s="7" t="s">
        <v>85</v>
      </c>
      <c r="G147" s="1">
        <v>12</v>
      </c>
      <c r="H147" s="9">
        <f t="shared" si="151"/>
        <v>25.549385066999999</v>
      </c>
      <c r="I147" s="9">
        <f t="shared" si="152"/>
        <v>298.69938506699998</v>
      </c>
      <c r="J147" s="9">
        <f t="shared" si="153"/>
        <v>0.36760453467023446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2.0584009265581713</v>
      </c>
      <c r="P147" s="9">
        <f t="shared" si="156"/>
        <v>0.75667751477219602</v>
      </c>
      <c r="Q147" s="12">
        <f t="shared" si="157"/>
        <v>0.19673615384077098</v>
      </c>
      <c r="R147" s="9">
        <f t="shared" si="158"/>
        <v>0.19735245833333334</v>
      </c>
      <c r="S147" s="13">
        <f t="shared" si="159"/>
        <v>0.99687713800087852</v>
      </c>
      <c r="T147" s="2">
        <f t="shared" si="160"/>
        <v>0.01</v>
      </c>
      <c r="U147" s="14">
        <f t="shared" si="161"/>
        <v>9.9687713800087861E-3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2.4868771380008786E-2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25.550862683870999</v>
      </c>
      <c r="E148" s="10">
        <f t="shared" si="170"/>
        <v>25.549385066999999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1375168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215003578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10257806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18606767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41383029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5512009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903240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1248188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174322963.40338442</v>
      </c>
      <c r="J13" s="6" t="s">
        <v>37</v>
      </c>
      <c r="K13" s="6">
        <f>I13/(10000*1000)</f>
        <v>17.432296340338443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114597.33333333333</v>
      </c>
      <c r="AU26" s="1">
        <f t="shared" ref="AU26:AU37" si="17">AT26*10000*AS26*0.67*AR26*AQ26</f>
        <v>294827540.28000534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25.639180051935501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25.639180051935501</v>
      </c>
      <c r="I27" s="9">
        <f t="shared" si="1"/>
        <v>298.78918005193549</v>
      </c>
      <c r="J27" s="9">
        <f t="shared" si="2"/>
        <v>0.37122345081416935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0.64999794467891336</v>
      </c>
      <c r="Q27" s="12">
        <f t="shared" si="6"/>
        <v>6.4999794467891336E-2</v>
      </c>
      <c r="R27" s="9">
        <f t="shared" si="7"/>
        <v>0.10731</v>
      </c>
      <c r="S27" s="13">
        <f t="shared" si="8"/>
        <v>0.60571982543930047</v>
      </c>
      <c r="T27" s="2">
        <f t="shared" si="9"/>
        <v>0.01</v>
      </c>
      <c r="U27" s="14">
        <f t="shared" si="10"/>
        <v>6.0571982543930047E-3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3.815719825439301E-2</v>
      </c>
      <c r="AR27" s="9">
        <f t="shared" si="14"/>
        <v>107.31</v>
      </c>
      <c r="AS27" s="1">
        <f t="shared" si="15"/>
        <v>0.1</v>
      </c>
      <c r="AT27" s="1">
        <f t="shared" si="16"/>
        <v>114597.33333333333</v>
      </c>
      <c r="AU27" s="1">
        <f t="shared" si="17"/>
        <v>314388019.4975552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25.404617556428601</v>
      </c>
      <c r="E28" s="10">
        <f t="shared" si="18"/>
        <v>25.639180051935501</v>
      </c>
      <c r="F28" s="7" t="s">
        <v>83</v>
      </c>
      <c r="G28" s="1">
        <v>3</v>
      </c>
      <c r="H28" s="9">
        <f t="shared" si="0"/>
        <v>25.404617556428601</v>
      </c>
      <c r="I28" s="9">
        <f t="shared" si="1"/>
        <v>298.55461755642858</v>
      </c>
      <c r="J28" s="9">
        <f t="shared" si="2"/>
        <v>0.36183976648434973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2.1740634863765176</v>
      </c>
      <c r="P28" s="9">
        <f t="shared" si="5"/>
        <v>0.78666262423263034</v>
      </c>
      <c r="Q28" s="12">
        <f t="shared" si="6"/>
        <v>7.8666262423263036E-2</v>
      </c>
      <c r="R28" s="9">
        <f t="shared" si="7"/>
        <v>0.10731</v>
      </c>
      <c r="S28" s="13">
        <f t="shared" si="8"/>
        <v>0.73307485251386673</v>
      </c>
      <c r="T28" s="2">
        <f t="shared" si="9"/>
        <v>0.01</v>
      </c>
      <c r="U28" s="14">
        <f t="shared" si="10"/>
        <v>7.3307485251386676E-3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3.943074852513867E-2</v>
      </c>
      <c r="AR28" s="9">
        <f t="shared" si="14"/>
        <v>107.31</v>
      </c>
      <c r="AS28" s="1">
        <f t="shared" si="15"/>
        <v>0.1</v>
      </c>
      <c r="AT28" s="1">
        <f t="shared" si="16"/>
        <v>114597.33333333333</v>
      </c>
      <c r="AU28" s="1">
        <f t="shared" si="17"/>
        <v>324881162.7488212</v>
      </c>
    </row>
    <row r="29" spans="1:47" x14ac:dyDescent="0.15">
      <c r="C29" s="7">
        <v>3</v>
      </c>
      <c r="D29" s="8">
        <v>25.408502638387102</v>
      </c>
      <c r="E29" s="10">
        <f t="shared" si="18"/>
        <v>25.404617556428601</v>
      </c>
      <c r="F29" s="7" t="s">
        <v>83</v>
      </c>
      <c r="G29" s="1">
        <v>4</v>
      </c>
      <c r="H29" s="9">
        <f t="shared" si="0"/>
        <v>25.408502638387102</v>
      </c>
      <c r="I29" s="9">
        <f t="shared" si="1"/>
        <v>298.5585026383871</v>
      </c>
      <c r="J29" s="9">
        <f t="shared" si="2"/>
        <v>0.36199335939317229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2.4605008621438871</v>
      </c>
      <c r="P29" s="9">
        <f t="shared" si="5"/>
        <v>0.89068497287726234</v>
      </c>
      <c r="Q29" s="12">
        <f t="shared" si="6"/>
        <v>8.9068497287726242E-2</v>
      </c>
      <c r="R29" s="9">
        <f t="shared" si="7"/>
        <v>0.10731</v>
      </c>
      <c r="S29" s="13">
        <f t="shared" si="8"/>
        <v>0.83001115728008801</v>
      </c>
      <c r="T29" s="2">
        <f t="shared" si="9"/>
        <v>0.01</v>
      </c>
      <c r="U29" s="14">
        <f t="shared" si="10"/>
        <v>8.3001115728008803E-3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4.0400111572800886E-2</v>
      </c>
      <c r="AR29" s="9">
        <f t="shared" si="14"/>
        <v>107.31</v>
      </c>
      <c r="AS29" s="1">
        <f t="shared" si="15"/>
        <v>0.1</v>
      </c>
      <c r="AT29" s="1">
        <f t="shared" si="16"/>
        <v>114597.33333333333</v>
      </c>
      <c r="AU29" s="1">
        <f t="shared" si="17"/>
        <v>332868020.86919045</v>
      </c>
    </row>
    <row r="30" spans="1:47" x14ac:dyDescent="0.15">
      <c r="C30" s="7">
        <v>4</v>
      </c>
      <c r="D30" s="8">
        <v>25.049332565333302</v>
      </c>
      <c r="E30" s="10">
        <f t="shared" si="18"/>
        <v>25.408502638387102</v>
      </c>
      <c r="F30" s="7" t="s">
        <v>83</v>
      </c>
      <c r="G30" s="1">
        <v>5</v>
      </c>
      <c r="H30" s="9">
        <f t="shared" si="0"/>
        <v>25.049332565333302</v>
      </c>
      <c r="I30" s="9">
        <f t="shared" si="1"/>
        <v>298.19933256533329</v>
      </c>
      <c r="J30" s="9">
        <f t="shared" si="2"/>
        <v>0.3480496406543091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1.4913250948032937</v>
      </c>
      <c r="O30" s="9">
        <f t="shared" si="19"/>
        <v>1.1515907944633306</v>
      </c>
      <c r="P30" s="9">
        <f t="shared" si="5"/>
        <v>0.40081076219377254</v>
      </c>
      <c r="Q30" s="12">
        <f t="shared" si="6"/>
        <v>4.008107621937726E-2</v>
      </c>
      <c r="R30" s="9">
        <f t="shared" si="7"/>
        <v>0.10731</v>
      </c>
      <c r="S30" s="13">
        <f t="shared" si="8"/>
        <v>0.37350737321197708</v>
      </c>
      <c r="T30" s="2">
        <f t="shared" si="9"/>
        <v>0.01</v>
      </c>
      <c r="U30" s="14">
        <f t="shared" si="10"/>
        <v>3.7350737321197708E-3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3.5835073732119777E-2</v>
      </c>
      <c r="AR30" s="9">
        <f t="shared" si="14"/>
        <v>107.31</v>
      </c>
      <c r="AS30" s="1">
        <f t="shared" si="15"/>
        <v>0.1</v>
      </c>
      <c r="AT30" s="1">
        <f t="shared" si="16"/>
        <v>114597.33333333333</v>
      </c>
      <c r="AU30" s="1">
        <f t="shared" si="17"/>
        <v>295255374.4664138</v>
      </c>
    </row>
    <row r="31" spans="1:47" x14ac:dyDescent="0.15">
      <c r="C31" s="7">
        <v>5</v>
      </c>
      <c r="D31" s="8">
        <v>24.9413915954839</v>
      </c>
      <c r="E31" s="10">
        <f t="shared" si="18"/>
        <v>25.049332565333302</v>
      </c>
      <c r="F31" s="7" t="s">
        <v>85</v>
      </c>
      <c r="G31" s="1">
        <v>6</v>
      </c>
      <c r="H31" s="9">
        <f t="shared" si="0"/>
        <v>24.9413915954839</v>
      </c>
      <c r="I31" s="9">
        <f t="shared" si="1"/>
        <v>298.09139159548386</v>
      </c>
      <c r="J31" s="9">
        <f t="shared" si="2"/>
        <v>0.343958708676466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1.8238800322695581</v>
      </c>
      <c r="P31" s="9">
        <f t="shared" si="5"/>
        <v>0.6273394206802283</v>
      </c>
      <c r="Q31" s="12">
        <f t="shared" si="6"/>
        <v>6.2733942068022838E-2</v>
      </c>
      <c r="R31" s="9">
        <f t="shared" si="7"/>
        <v>0.10731</v>
      </c>
      <c r="S31" s="13">
        <f t="shared" si="8"/>
        <v>0.58460480913263291</v>
      </c>
      <c r="T31" s="2">
        <f t="shared" si="9"/>
        <v>0.01</v>
      </c>
      <c r="U31" s="14">
        <f t="shared" si="10"/>
        <v>5.8460480913263288E-3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3.7946048091326331E-2</v>
      </c>
      <c r="AR31" s="9">
        <f t="shared" si="14"/>
        <v>107.31</v>
      </c>
      <c r="AS31" s="1">
        <f t="shared" si="15"/>
        <v>0.1</v>
      </c>
      <c r="AT31" s="1">
        <f t="shared" si="16"/>
        <v>114597.33333333333</v>
      </c>
      <c r="AU31" s="1">
        <f t="shared" si="17"/>
        <v>312648293.19111764</v>
      </c>
    </row>
    <row r="32" spans="1:47" x14ac:dyDescent="0.15">
      <c r="C32" s="7">
        <v>6</v>
      </c>
      <c r="D32" s="8">
        <v>24.003528225</v>
      </c>
      <c r="E32" s="10">
        <f t="shared" si="18"/>
        <v>24.9413915954839</v>
      </c>
      <c r="F32" s="7" t="s">
        <v>83</v>
      </c>
      <c r="G32" s="1">
        <v>7</v>
      </c>
      <c r="H32" s="9">
        <f t="shared" si="0"/>
        <v>24.003528225</v>
      </c>
      <c r="I32" s="9">
        <f t="shared" si="1"/>
        <v>297.153528225</v>
      </c>
      <c r="J32" s="9">
        <f t="shared" si="2"/>
        <v>0.31026587954856366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2.2696406115893293</v>
      </c>
      <c r="P32" s="9">
        <f t="shared" si="5"/>
        <v>0.70419204061390317</v>
      </c>
      <c r="Q32" s="12">
        <f t="shared" si="6"/>
        <v>7.0419204061390323E-2</v>
      </c>
      <c r="R32" s="9">
        <f t="shared" si="7"/>
        <v>0.10731</v>
      </c>
      <c r="S32" s="13">
        <f t="shared" si="8"/>
        <v>0.65622219794418335</v>
      </c>
      <c r="T32" s="2">
        <f t="shared" si="9"/>
        <v>0.01</v>
      </c>
      <c r="U32" s="14">
        <f t="shared" si="10"/>
        <v>6.5622219794418332E-3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3.8662221979441837E-2</v>
      </c>
      <c r="AR32" s="9">
        <f t="shared" si="14"/>
        <v>107.31</v>
      </c>
      <c r="AS32" s="1">
        <f t="shared" si="15"/>
        <v>0.1</v>
      </c>
      <c r="AT32" s="1">
        <f t="shared" si="16"/>
        <v>114597.33333333333</v>
      </c>
      <c r="AU32" s="1">
        <f t="shared" si="17"/>
        <v>318549053.74485081</v>
      </c>
    </row>
    <row r="33" spans="1:48" x14ac:dyDescent="0.15">
      <c r="C33" s="7">
        <v>7</v>
      </c>
      <c r="D33" s="8">
        <v>23.490997650645198</v>
      </c>
      <c r="E33" s="10">
        <f t="shared" si="18"/>
        <v>24.003528225</v>
      </c>
      <c r="F33" s="7" t="s">
        <v>83</v>
      </c>
      <c r="G33" s="1">
        <v>8</v>
      </c>
      <c r="H33" s="9">
        <f t="shared" si="0"/>
        <v>23.490997650645198</v>
      </c>
      <c r="I33" s="9">
        <f t="shared" si="1"/>
        <v>296.6409976506452</v>
      </c>
      <c r="J33" s="9">
        <f t="shared" si="2"/>
        <v>0.29318847250840485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2.6385485709754262</v>
      </c>
      <c r="P33" s="9">
        <f t="shared" si="5"/>
        <v>0.77359202516351966</v>
      </c>
      <c r="Q33" s="12">
        <f t="shared" si="6"/>
        <v>7.7359202516351977E-2</v>
      </c>
      <c r="R33" s="9">
        <f t="shared" si="7"/>
        <v>0.10731</v>
      </c>
      <c r="S33" s="13">
        <f t="shared" si="8"/>
        <v>0.72089462786648006</v>
      </c>
      <c r="T33" s="2">
        <f t="shared" si="9"/>
        <v>0.01</v>
      </c>
      <c r="U33" s="14">
        <f t="shared" si="10"/>
        <v>7.2089462786648004E-3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3.9308946278664804E-2</v>
      </c>
      <c r="AR33" s="9">
        <f t="shared" si="14"/>
        <v>107.31</v>
      </c>
      <c r="AS33" s="1">
        <f t="shared" si="15"/>
        <v>0.1</v>
      </c>
      <c r="AT33" s="1">
        <f t="shared" si="16"/>
        <v>114597.33333333333</v>
      </c>
      <c r="AU33" s="1">
        <f t="shared" si="17"/>
        <v>323877599.36390042</v>
      </c>
    </row>
    <row r="34" spans="1:48" x14ac:dyDescent="0.15">
      <c r="C34" s="7">
        <v>8</v>
      </c>
      <c r="D34" s="8">
        <v>25.477433989032299</v>
      </c>
      <c r="E34" s="10">
        <f t="shared" si="18"/>
        <v>23.490997650645198</v>
      </c>
      <c r="F34" s="7" t="s">
        <v>83</v>
      </c>
      <c r="G34" s="1">
        <v>9</v>
      </c>
      <c r="H34" s="9">
        <f t="shared" si="0"/>
        <v>25.477433989032299</v>
      </c>
      <c r="I34" s="9">
        <f t="shared" si="1"/>
        <v>298.62743398903228</v>
      </c>
      <c r="J34" s="9">
        <f t="shared" si="2"/>
        <v>0.36472868919020163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2.9380565458119068</v>
      </c>
      <c r="P34" s="9">
        <f t="shared" si="5"/>
        <v>1.0715935127206684</v>
      </c>
      <c r="Q34" s="12">
        <f t="shared" si="6"/>
        <v>0.10715935127206684</v>
      </c>
      <c r="R34" s="9">
        <f t="shared" si="7"/>
        <v>0.10731</v>
      </c>
      <c r="S34" s="13">
        <f t="shared" si="8"/>
        <v>0.99859613523499058</v>
      </c>
      <c r="T34" s="2">
        <f t="shared" si="9"/>
        <v>0.01</v>
      </c>
      <c r="U34" s="14">
        <f t="shared" si="10"/>
        <v>9.985961352349906E-3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4.2085961352349911E-2</v>
      </c>
      <c r="AR34" s="9">
        <f t="shared" si="14"/>
        <v>107.31</v>
      </c>
      <c r="AS34" s="1">
        <f t="shared" si="15"/>
        <v>0.1</v>
      </c>
      <c r="AT34" s="1">
        <f t="shared" si="16"/>
        <v>114597.33333333333</v>
      </c>
      <c r="AU34" s="1">
        <f t="shared" si="17"/>
        <v>346758217.15218896</v>
      </c>
    </row>
    <row r="35" spans="1:48" x14ac:dyDescent="0.15">
      <c r="C35" s="7">
        <v>9</v>
      </c>
      <c r="D35" s="8">
        <v>26.410828074000001</v>
      </c>
      <c r="E35" s="10">
        <f t="shared" si="18"/>
        <v>25.477433989032299</v>
      </c>
      <c r="F35" s="7" t="s">
        <v>83</v>
      </c>
      <c r="G35" s="1">
        <v>10</v>
      </c>
      <c r="H35" s="9">
        <f t="shared" si="0"/>
        <v>26.410828074000001</v>
      </c>
      <c r="I35" s="9">
        <f t="shared" si="1"/>
        <v>299.56082807399997</v>
      </c>
      <c r="J35" s="9">
        <f t="shared" si="2"/>
        <v>0.40373038756895574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2.9395630330912379</v>
      </c>
      <c r="P35" s="9">
        <f t="shared" si="5"/>
        <v>1.1867909226333004</v>
      </c>
      <c r="Q35" s="12">
        <f t="shared" si="6"/>
        <v>0.11867909226333005</v>
      </c>
      <c r="R35" s="9">
        <f t="shared" si="7"/>
        <v>0.10731</v>
      </c>
      <c r="S35" s="13">
        <f t="shared" si="8"/>
        <v>1.1059462516385243</v>
      </c>
      <c r="T35" s="2">
        <f t="shared" si="9"/>
        <v>0.01</v>
      </c>
      <c r="U35" s="14">
        <f t="shared" si="10"/>
        <v>1.1059462516385244E-2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4.315946251638525E-2</v>
      </c>
      <c r="AR35" s="9">
        <f t="shared" si="14"/>
        <v>107.31</v>
      </c>
      <c r="AS35" s="1">
        <f t="shared" si="15"/>
        <v>0.1</v>
      </c>
      <c r="AT35" s="1">
        <f t="shared" si="16"/>
        <v>114597.33333333333</v>
      </c>
      <c r="AU35" s="1">
        <f t="shared" si="17"/>
        <v>355603098.86072832</v>
      </c>
    </row>
    <row r="36" spans="1:48" x14ac:dyDescent="0.15">
      <c r="C36" s="7">
        <v>10</v>
      </c>
      <c r="D36" s="8">
        <v>26.5940324448387</v>
      </c>
      <c r="E36" s="10">
        <f t="shared" si="18"/>
        <v>26.410828074000001</v>
      </c>
      <c r="F36" s="7" t="s">
        <v>83</v>
      </c>
      <c r="G36" s="1">
        <v>11</v>
      </c>
      <c r="H36" s="9">
        <f t="shared" si="0"/>
        <v>26.5940324448387</v>
      </c>
      <c r="I36" s="9">
        <f t="shared" si="1"/>
        <v>299.74403244483869</v>
      </c>
      <c r="J36" s="9">
        <f t="shared" si="2"/>
        <v>0.41183119876680424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1.6651335049350404</v>
      </c>
      <c r="O36" s="9">
        <f t="shared" si="19"/>
        <v>1.160738605522897</v>
      </c>
      <c r="P36" s="9">
        <f t="shared" si="5"/>
        <v>0.47802837136740339</v>
      </c>
      <c r="Q36" s="12">
        <f t="shared" si="6"/>
        <v>4.7802837136740342E-2</v>
      </c>
      <c r="R36" s="9">
        <f t="shared" si="7"/>
        <v>0.10731</v>
      </c>
      <c r="S36" s="13">
        <f t="shared" si="8"/>
        <v>0.4454648880508838</v>
      </c>
      <c r="T36" s="2">
        <f t="shared" si="9"/>
        <v>0.01</v>
      </c>
      <c r="U36" s="14">
        <f t="shared" si="10"/>
        <v>4.454648880508838E-3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3.6554648880508842E-2</v>
      </c>
      <c r="AR36" s="9">
        <f t="shared" si="14"/>
        <v>107.31</v>
      </c>
      <c r="AS36" s="1">
        <f t="shared" si="15"/>
        <v>0.1</v>
      </c>
      <c r="AT36" s="1">
        <f t="shared" si="16"/>
        <v>114597.33333333333</v>
      </c>
      <c r="AU36" s="1">
        <f t="shared" si="17"/>
        <v>301184158.9718551</v>
      </c>
    </row>
    <row r="37" spans="1:48" x14ac:dyDescent="0.15">
      <c r="C37" s="7">
        <v>11</v>
      </c>
      <c r="D37" s="8">
        <v>25.8846413933333</v>
      </c>
      <c r="E37" s="10">
        <f t="shared" si="18"/>
        <v>26.5940324448387</v>
      </c>
      <c r="F37" s="7" t="s">
        <v>85</v>
      </c>
      <c r="G37" s="1">
        <v>12</v>
      </c>
      <c r="H37" s="9">
        <f t="shared" si="0"/>
        <v>25.8846413933333</v>
      </c>
      <c r="I37" s="9">
        <f t="shared" si="1"/>
        <v>299.03464139333329</v>
      </c>
      <c r="J37" s="9">
        <f t="shared" si="2"/>
        <v>0.38128742209248728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1.7558102341554938</v>
      </c>
      <c r="P37" s="9">
        <f t="shared" si="5"/>
        <v>0.66946835786475467</v>
      </c>
      <c r="Q37" s="12">
        <f t="shared" si="6"/>
        <v>6.6946835786475464E-2</v>
      </c>
      <c r="R37" s="9">
        <f t="shared" si="7"/>
        <v>0.10731</v>
      </c>
      <c r="S37" s="13">
        <f t="shared" si="8"/>
        <v>0.62386390631325561</v>
      </c>
      <c r="T37" s="2">
        <f t="shared" si="9"/>
        <v>0.01</v>
      </c>
      <c r="U37" s="14">
        <f t="shared" si="10"/>
        <v>6.2386390631325563E-3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3.8338639063132562E-2</v>
      </c>
      <c r="AR37" s="9">
        <f t="shared" si="14"/>
        <v>107.31</v>
      </c>
      <c r="AS37" s="1">
        <f t="shared" si="15"/>
        <v>0.1</v>
      </c>
      <c r="AT37" s="1">
        <f t="shared" si="16"/>
        <v>114597.33333333333</v>
      </c>
      <c r="AU37" s="1">
        <f t="shared" si="17"/>
        <v>315882961.97565222</v>
      </c>
      <c r="AV37" s="1">
        <f>SUM(AU26:AU37)</f>
        <v>3836723501.1222792</v>
      </c>
    </row>
    <row r="38" spans="1:48" x14ac:dyDescent="0.15">
      <c r="C38" s="7">
        <v>12</v>
      </c>
      <c r="D38" s="8">
        <v>25.737714630967702</v>
      </c>
      <c r="E38" s="10">
        <f t="shared" si="18"/>
        <v>25.8846413933333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17916964.833333332</v>
      </c>
      <c r="AU42" s="1">
        <f t="shared" ref="AU42:AU53" si="38">AT42*10000*AS42*0.67*AR42*AQ42</f>
        <v>82938213581.479446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25.639180051935501</v>
      </c>
      <c r="E43" s="10">
        <f t="shared" ref="E43:E54" si="40">D42</f>
        <v>25.567072902903199</v>
      </c>
      <c r="F43" s="7" t="s">
        <v>83</v>
      </c>
      <c r="G43" s="1">
        <v>2</v>
      </c>
      <c r="H43" s="9">
        <f t="shared" si="20"/>
        <v>25.639180051935501</v>
      </c>
      <c r="I43" s="9">
        <f t="shared" si="21"/>
        <v>298.78918005193549</v>
      </c>
      <c r="J43" s="9">
        <f t="shared" si="22"/>
        <v>0.37122345081416935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1.9917682582516034</v>
      </c>
      <c r="P43" s="9">
        <f t="shared" si="25"/>
        <v>0.73939108605028792</v>
      </c>
      <c r="Q43" s="12">
        <f t="shared" si="26"/>
        <v>0.17745386065206908</v>
      </c>
      <c r="R43" s="9">
        <f t="shared" si="27"/>
        <v>0.29296359999999999</v>
      </c>
      <c r="S43" s="13">
        <f t="shared" si="28"/>
        <v>0.60571982543930059</v>
      </c>
      <c r="T43" s="2">
        <f t="shared" si="29"/>
        <v>0.01</v>
      </c>
      <c r="U43" s="14">
        <f t="shared" si="30"/>
        <v>6.0571982543930064E-3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2.5957198254393004E-2</v>
      </c>
      <c r="AR43" s="9">
        <f t="shared" si="35"/>
        <v>122.06816666666667</v>
      </c>
      <c r="AS43" s="1">
        <f t="shared" si="36"/>
        <v>0.24</v>
      </c>
      <c r="AT43" s="1">
        <f t="shared" si="37"/>
        <v>17916964.833333332</v>
      </c>
      <c r="AU43" s="1">
        <f t="shared" si="38"/>
        <v>91287375600.760666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25.404617556428601</v>
      </c>
      <c r="E44" s="10">
        <f t="shared" si="40"/>
        <v>25.639180051935501</v>
      </c>
      <c r="F44" s="7" t="s">
        <v>83</v>
      </c>
      <c r="G44" s="1">
        <v>3</v>
      </c>
      <c r="H44" s="9">
        <f t="shared" si="20"/>
        <v>25.404617556428601</v>
      </c>
      <c r="I44" s="9">
        <f t="shared" si="21"/>
        <v>298.55461755642858</v>
      </c>
      <c r="J44" s="9">
        <f t="shared" si="22"/>
        <v>0.36183976648434973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2.4730588388679822</v>
      </c>
      <c r="P44" s="9">
        <f t="shared" si="25"/>
        <v>0.89485103275804778</v>
      </c>
      <c r="Q44" s="12">
        <f t="shared" si="26"/>
        <v>0.21476424786193146</v>
      </c>
      <c r="R44" s="9">
        <f t="shared" si="27"/>
        <v>0.29296359999999999</v>
      </c>
      <c r="S44" s="13">
        <f t="shared" si="28"/>
        <v>0.73307485251386684</v>
      </c>
      <c r="T44" s="2">
        <f t="shared" si="29"/>
        <v>0.01</v>
      </c>
      <c r="U44" s="14">
        <f t="shared" si="30"/>
        <v>7.3307485251386684E-3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2.7230748525138668E-2</v>
      </c>
      <c r="AR44" s="9">
        <f t="shared" si="35"/>
        <v>122.06816666666667</v>
      </c>
      <c r="AS44" s="1">
        <f t="shared" si="36"/>
        <v>0.24</v>
      </c>
      <c r="AT44" s="1">
        <f t="shared" si="37"/>
        <v>17916964.833333332</v>
      </c>
      <c r="AU44" s="1">
        <f t="shared" si="38"/>
        <v>95766251200.993607</v>
      </c>
    </row>
    <row r="45" spans="1:48" x14ac:dyDescent="0.15">
      <c r="C45" s="7">
        <v>3</v>
      </c>
      <c r="D45" s="7">
        <f t="shared" si="39"/>
        <v>25.408502638387102</v>
      </c>
      <c r="E45" s="10">
        <f t="shared" si="40"/>
        <v>25.404617556428601</v>
      </c>
      <c r="F45" s="7" t="s">
        <v>83</v>
      </c>
      <c r="G45" s="1">
        <v>4</v>
      </c>
      <c r="H45" s="9">
        <f t="shared" si="20"/>
        <v>25.408502638387102</v>
      </c>
      <c r="I45" s="9">
        <f t="shared" si="21"/>
        <v>298.5585026383871</v>
      </c>
      <c r="J45" s="9">
        <f t="shared" si="22"/>
        <v>0.36199335939317229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2.7988894727766009</v>
      </c>
      <c r="P45" s="9">
        <f t="shared" si="25"/>
        <v>1.0131794028205867</v>
      </c>
      <c r="Q45" s="12">
        <f t="shared" si="26"/>
        <v>0.2431630566769408</v>
      </c>
      <c r="R45" s="9">
        <f t="shared" si="27"/>
        <v>0.29296359999999999</v>
      </c>
      <c r="S45" s="13">
        <f t="shared" si="28"/>
        <v>0.83001115728008801</v>
      </c>
      <c r="T45" s="2">
        <f t="shared" si="29"/>
        <v>0.01</v>
      </c>
      <c r="U45" s="14">
        <f t="shared" si="30"/>
        <v>8.3001115728008803E-3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2.8200111572800876E-2</v>
      </c>
      <c r="AR45" s="9">
        <f t="shared" si="35"/>
        <v>122.06816666666667</v>
      </c>
      <c r="AS45" s="1">
        <f t="shared" si="36"/>
        <v>0.24</v>
      </c>
      <c r="AT45" s="1">
        <f t="shared" si="37"/>
        <v>17916964.833333332</v>
      </c>
      <c r="AU45" s="1">
        <f t="shared" si="38"/>
        <v>99175348275.269012</v>
      </c>
    </row>
    <row r="46" spans="1:48" x14ac:dyDescent="0.15">
      <c r="C46" s="7">
        <v>4</v>
      </c>
      <c r="D46" s="7">
        <f t="shared" si="39"/>
        <v>25.049332565333302</v>
      </c>
      <c r="E46" s="10">
        <f t="shared" si="40"/>
        <v>25.408502638387102</v>
      </c>
      <c r="F46" s="7" t="s">
        <v>83</v>
      </c>
      <c r="G46" s="1">
        <v>5</v>
      </c>
      <c r="H46" s="9">
        <f t="shared" si="20"/>
        <v>25.049332565333302</v>
      </c>
      <c r="I46" s="9">
        <f t="shared" si="21"/>
        <v>298.19933256533329</v>
      </c>
      <c r="J46" s="9">
        <f t="shared" si="22"/>
        <v>0.3480496406543091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1.6964245664582134</v>
      </c>
      <c r="O46" s="9">
        <f t="shared" si="41"/>
        <v>1.3099671701644675</v>
      </c>
      <c r="P46" s="9">
        <f t="shared" si="25"/>
        <v>0.45593360284468509</v>
      </c>
      <c r="Q46" s="12">
        <f t="shared" si="26"/>
        <v>0.10942406468272442</v>
      </c>
      <c r="R46" s="9">
        <f t="shared" si="27"/>
        <v>0.29296359999999999</v>
      </c>
      <c r="S46" s="13">
        <f t="shared" si="28"/>
        <v>0.37350737321197724</v>
      </c>
      <c r="T46" s="2">
        <f t="shared" si="29"/>
        <v>0.01</v>
      </c>
      <c r="U46" s="14">
        <f t="shared" si="30"/>
        <v>3.7350737321197726E-3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2.3635073732119771E-2</v>
      </c>
      <c r="AR46" s="9">
        <f t="shared" si="35"/>
        <v>122.06816666666667</v>
      </c>
      <c r="AS46" s="1">
        <f t="shared" si="36"/>
        <v>0.24</v>
      </c>
      <c r="AT46" s="1">
        <f t="shared" si="37"/>
        <v>17916964.833333332</v>
      </c>
      <c r="AU46" s="1">
        <f t="shared" si="38"/>
        <v>83120829605.350006</v>
      </c>
    </row>
    <row r="47" spans="1:48" x14ac:dyDescent="0.15">
      <c r="C47" s="7">
        <v>5</v>
      </c>
      <c r="D47" s="7">
        <f t="shared" si="39"/>
        <v>24.9413915954839</v>
      </c>
      <c r="E47" s="10">
        <f t="shared" si="40"/>
        <v>25.049332565333302</v>
      </c>
      <c r="F47" s="7" t="s">
        <v>85</v>
      </c>
      <c r="G47" s="1">
        <v>6</v>
      </c>
      <c r="H47" s="9">
        <f t="shared" si="20"/>
        <v>24.9413915954839</v>
      </c>
      <c r="I47" s="9">
        <f t="shared" si="21"/>
        <v>298.09139159548386</v>
      </c>
      <c r="J47" s="9">
        <f t="shared" si="22"/>
        <v>0.343958708676466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2.0747152339864492</v>
      </c>
      <c r="P47" s="9">
        <f t="shared" si="25"/>
        <v>0.71361637275337109</v>
      </c>
      <c r="Q47" s="12">
        <f t="shared" si="26"/>
        <v>0.17126792946080904</v>
      </c>
      <c r="R47" s="9">
        <f t="shared" si="27"/>
        <v>0.29296359999999999</v>
      </c>
      <c r="S47" s="13">
        <f t="shared" si="28"/>
        <v>0.58460480913263302</v>
      </c>
      <c r="T47" s="2">
        <f t="shared" si="29"/>
        <v>0.01</v>
      </c>
      <c r="U47" s="14">
        <f t="shared" si="30"/>
        <v>5.8460480913263306E-3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2.5746048091326329E-2</v>
      </c>
      <c r="AR47" s="9">
        <f t="shared" si="35"/>
        <v>122.06816666666667</v>
      </c>
      <c r="AS47" s="1">
        <f t="shared" si="36"/>
        <v>0.24</v>
      </c>
      <c r="AT47" s="1">
        <f t="shared" si="37"/>
        <v>17916964.833333332</v>
      </c>
      <c r="AU47" s="1">
        <f t="shared" si="38"/>
        <v>90544793752.93866</v>
      </c>
    </row>
    <row r="48" spans="1:48" x14ac:dyDescent="0.15">
      <c r="C48" s="7">
        <v>6</v>
      </c>
      <c r="D48" s="7">
        <f t="shared" si="39"/>
        <v>24.003528225</v>
      </c>
      <c r="E48" s="10">
        <f t="shared" si="40"/>
        <v>24.9413915954839</v>
      </c>
      <c r="F48" s="7" t="s">
        <v>83</v>
      </c>
      <c r="G48" s="1">
        <v>7</v>
      </c>
      <c r="H48" s="9">
        <f t="shared" si="20"/>
        <v>24.003528225</v>
      </c>
      <c r="I48" s="9">
        <f t="shared" si="21"/>
        <v>297.153528225</v>
      </c>
      <c r="J48" s="9">
        <f t="shared" si="22"/>
        <v>0.31026587954856366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2.5817805278997445</v>
      </c>
      <c r="P48" s="9">
        <f t="shared" si="25"/>
        <v>0.8010384062901692</v>
      </c>
      <c r="Q48" s="12">
        <f t="shared" si="26"/>
        <v>0.19224921750964061</v>
      </c>
      <c r="R48" s="9">
        <f t="shared" si="27"/>
        <v>0.29296359999999999</v>
      </c>
      <c r="S48" s="13">
        <f t="shared" si="28"/>
        <v>0.65622219794418357</v>
      </c>
      <c r="T48" s="2">
        <f t="shared" si="29"/>
        <v>0.01</v>
      </c>
      <c r="U48" s="14">
        <f t="shared" si="30"/>
        <v>6.5622219794418358E-3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2.6462221979441834E-2</v>
      </c>
      <c r="AR48" s="9">
        <f t="shared" si="35"/>
        <v>122.06816666666667</v>
      </c>
      <c r="AS48" s="1">
        <f t="shared" si="36"/>
        <v>0.24</v>
      </c>
      <c r="AT48" s="1">
        <f t="shared" si="37"/>
        <v>17916964.833333332</v>
      </c>
      <c r="AU48" s="1">
        <f t="shared" si="38"/>
        <v>93063464453.802628</v>
      </c>
    </row>
    <row r="49" spans="1:48" x14ac:dyDescent="0.15">
      <c r="C49" s="7">
        <v>7</v>
      </c>
      <c r="D49" s="7">
        <f t="shared" si="39"/>
        <v>23.490997650645198</v>
      </c>
      <c r="E49" s="10">
        <f t="shared" si="40"/>
        <v>24.003528225</v>
      </c>
      <c r="F49" s="7" t="s">
        <v>83</v>
      </c>
      <c r="G49" s="1">
        <v>8</v>
      </c>
      <c r="H49" s="9">
        <f t="shared" si="20"/>
        <v>23.490997650645198</v>
      </c>
      <c r="I49" s="9">
        <f t="shared" si="21"/>
        <v>296.6409976506452</v>
      </c>
      <c r="J49" s="9">
        <f t="shared" si="22"/>
        <v>0.29318847250840485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3.001423788276242</v>
      </c>
      <c r="P49" s="9">
        <f t="shared" si="25"/>
        <v>0.87998285583510127</v>
      </c>
      <c r="Q49" s="12">
        <f t="shared" si="26"/>
        <v>0.2111958854004243</v>
      </c>
      <c r="R49" s="9">
        <f t="shared" si="27"/>
        <v>0.29296359999999999</v>
      </c>
      <c r="S49" s="13">
        <f t="shared" si="28"/>
        <v>0.72089462786648006</v>
      </c>
      <c r="T49" s="2">
        <f t="shared" si="29"/>
        <v>0.01</v>
      </c>
      <c r="U49" s="14">
        <f t="shared" si="30"/>
        <v>7.2089462786648004E-3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2.7108946278664798E-2</v>
      </c>
      <c r="AR49" s="9">
        <f t="shared" si="35"/>
        <v>122.06816666666667</v>
      </c>
      <c r="AS49" s="1">
        <f t="shared" si="36"/>
        <v>0.24</v>
      </c>
      <c r="AT49" s="1">
        <f t="shared" si="37"/>
        <v>17916964.833333332</v>
      </c>
      <c r="AU49" s="1">
        <f t="shared" si="38"/>
        <v>95337891895.266342</v>
      </c>
    </row>
    <row r="50" spans="1:48" x14ac:dyDescent="0.15">
      <c r="C50" s="7">
        <v>8</v>
      </c>
      <c r="D50" s="7">
        <f t="shared" si="39"/>
        <v>25.477433989032299</v>
      </c>
      <c r="E50" s="10">
        <f t="shared" si="40"/>
        <v>23.490997650645198</v>
      </c>
      <c r="F50" s="7" t="s">
        <v>83</v>
      </c>
      <c r="G50" s="1">
        <v>9</v>
      </c>
      <c r="H50" s="9">
        <f t="shared" si="20"/>
        <v>25.477433989032299</v>
      </c>
      <c r="I50" s="9">
        <f t="shared" si="21"/>
        <v>298.62743398903228</v>
      </c>
      <c r="J50" s="9">
        <f t="shared" si="22"/>
        <v>0.36472868919020163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3.3421225991078076</v>
      </c>
      <c r="P50" s="9">
        <f t="shared" si="25"/>
        <v>1.2189679946855403</v>
      </c>
      <c r="Q50" s="12">
        <f t="shared" si="26"/>
        <v>0.29255231872452964</v>
      </c>
      <c r="R50" s="9">
        <f t="shared" si="27"/>
        <v>0.29296359999999999</v>
      </c>
      <c r="S50" s="13">
        <f t="shared" si="28"/>
        <v>0.99859613523499047</v>
      </c>
      <c r="T50" s="2">
        <f t="shared" si="29"/>
        <v>0.01</v>
      </c>
      <c r="U50" s="14">
        <f t="shared" si="30"/>
        <v>9.9859613523499043E-3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2.9885961352349902E-2</v>
      </c>
      <c r="AR50" s="9">
        <f t="shared" si="35"/>
        <v>122.06816666666667</v>
      </c>
      <c r="AS50" s="1">
        <f t="shared" si="36"/>
        <v>0.24</v>
      </c>
      <c r="AT50" s="1">
        <f t="shared" si="37"/>
        <v>17916964.833333332</v>
      </c>
      <c r="AU50" s="1">
        <f t="shared" si="38"/>
        <v>105104216272.65028</v>
      </c>
    </row>
    <row r="51" spans="1:48" x14ac:dyDescent="0.15">
      <c r="C51" s="7">
        <v>9</v>
      </c>
      <c r="D51" s="7">
        <f t="shared" si="39"/>
        <v>26.410828074000001</v>
      </c>
      <c r="E51" s="10">
        <f t="shared" si="40"/>
        <v>25.477433989032299</v>
      </c>
      <c r="F51" s="7" t="s">
        <v>83</v>
      </c>
      <c r="G51" s="1">
        <v>10</v>
      </c>
      <c r="H51" s="9">
        <f t="shared" si="20"/>
        <v>26.410828074000001</v>
      </c>
      <c r="I51" s="9">
        <f t="shared" si="21"/>
        <v>299.56082807399997</v>
      </c>
      <c r="J51" s="9">
        <f t="shared" si="22"/>
        <v>0.40373038756895574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3.343836271088934</v>
      </c>
      <c r="P51" s="9">
        <f t="shared" si="25"/>
        <v>1.350008313693867</v>
      </c>
      <c r="Q51" s="12">
        <f t="shared" si="26"/>
        <v>0.32400199528652807</v>
      </c>
      <c r="R51" s="9">
        <f t="shared" si="27"/>
        <v>0.29296359999999999</v>
      </c>
      <c r="S51" s="13">
        <f t="shared" si="28"/>
        <v>1.1059462516385246</v>
      </c>
      <c r="T51" s="2">
        <f t="shared" si="29"/>
        <v>0.01</v>
      </c>
      <c r="U51" s="14">
        <f t="shared" si="30"/>
        <v>1.1059462516385246E-2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3.0959462516385244E-2</v>
      </c>
      <c r="AR51" s="9">
        <f t="shared" si="35"/>
        <v>122.06816666666667</v>
      </c>
      <c r="AS51" s="1">
        <f t="shared" si="36"/>
        <v>0.24</v>
      </c>
      <c r="AT51" s="1">
        <f t="shared" si="37"/>
        <v>17916964.833333332</v>
      </c>
      <c r="AU51" s="1">
        <f t="shared" si="38"/>
        <v>108879550690.8232</v>
      </c>
    </row>
    <row r="52" spans="1:48" x14ac:dyDescent="0.15">
      <c r="C52" s="7">
        <v>10</v>
      </c>
      <c r="D52" s="7">
        <f t="shared" si="39"/>
        <v>26.5940324448387</v>
      </c>
      <c r="E52" s="10">
        <f t="shared" si="40"/>
        <v>26.410828074000001</v>
      </c>
      <c r="F52" s="7" t="s">
        <v>83</v>
      </c>
      <c r="G52" s="1">
        <v>11</v>
      </c>
      <c r="H52" s="9">
        <f t="shared" si="20"/>
        <v>26.5940324448387</v>
      </c>
      <c r="I52" s="9">
        <f t="shared" si="21"/>
        <v>299.74403244483869</v>
      </c>
      <c r="J52" s="9">
        <f t="shared" si="22"/>
        <v>0.41183119876680424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1.8941365595253137</v>
      </c>
      <c r="O52" s="9">
        <f t="shared" si="41"/>
        <v>1.3203730645364198</v>
      </c>
      <c r="P52" s="9">
        <f t="shared" si="25"/>
        <v>0.54377082198743276</v>
      </c>
      <c r="Q52" s="12">
        <f t="shared" si="26"/>
        <v>0.13050499727698386</v>
      </c>
      <c r="R52" s="9">
        <f t="shared" si="27"/>
        <v>0.29296359999999999</v>
      </c>
      <c r="S52" s="13">
        <f t="shared" si="28"/>
        <v>0.44546488805088369</v>
      </c>
      <c r="T52" s="2">
        <f t="shared" si="29"/>
        <v>0.01</v>
      </c>
      <c r="U52" s="14">
        <f t="shared" si="30"/>
        <v>4.4546488805088371E-3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2.4354648880508836E-2</v>
      </c>
      <c r="AR52" s="9">
        <f t="shared" si="35"/>
        <v>122.06816666666667</v>
      </c>
      <c r="AS52" s="1">
        <f t="shared" si="36"/>
        <v>0.24</v>
      </c>
      <c r="AT52" s="1">
        <f t="shared" si="37"/>
        <v>17916964.833333332</v>
      </c>
      <c r="AU52" s="1">
        <f t="shared" si="38"/>
        <v>85651462002.582962</v>
      </c>
    </row>
    <row r="53" spans="1:48" x14ac:dyDescent="0.15">
      <c r="C53" s="7">
        <v>11</v>
      </c>
      <c r="D53" s="7">
        <f t="shared" si="39"/>
        <v>25.8846413933333</v>
      </c>
      <c r="E53" s="10">
        <f t="shared" si="40"/>
        <v>26.5940324448387</v>
      </c>
      <c r="F53" s="7" t="s">
        <v>85</v>
      </c>
      <c r="G53" s="1">
        <v>12</v>
      </c>
      <c r="H53" s="9">
        <f t="shared" si="20"/>
        <v>25.8846413933333</v>
      </c>
      <c r="I53" s="9">
        <f t="shared" si="21"/>
        <v>299.03464139333329</v>
      </c>
      <c r="J53" s="9">
        <f t="shared" si="22"/>
        <v>0.38128742209248728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1.9972839092156538</v>
      </c>
      <c r="P53" s="9">
        <f t="shared" si="25"/>
        <v>0.76153923293164205</v>
      </c>
      <c r="Q53" s="12">
        <f t="shared" si="26"/>
        <v>0.18276941590359408</v>
      </c>
      <c r="R53" s="9">
        <f t="shared" si="27"/>
        <v>0.29296359999999999</v>
      </c>
      <c r="S53" s="13">
        <f t="shared" si="28"/>
        <v>0.62386390631325561</v>
      </c>
      <c r="T53" s="2">
        <f t="shared" si="29"/>
        <v>0.01</v>
      </c>
      <c r="U53" s="14">
        <f t="shared" si="30"/>
        <v>6.2386390631325563E-3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2.6138639063132553E-2</v>
      </c>
      <c r="AR53" s="9">
        <f t="shared" si="35"/>
        <v>122.06816666666667</v>
      </c>
      <c r="AS53" s="1">
        <f t="shared" si="36"/>
        <v>0.24</v>
      </c>
      <c r="AT53" s="1">
        <f t="shared" si="37"/>
        <v>17916964.833333332</v>
      </c>
      <c r="AU53" s="1">
        <f t="shared" si="38"/>
        <v>91925474331.385788</v>
      </c>
      <c r="AV53" s="1">
        <f>SUM(AU42:AU53)</f>
        <v>1122794871663.3027</v>
      </c>
    </row>
    <row r="54" spans="1:48" x14ac:dyDescent="0.15">
      <c r="C54" s="7">
        <v>12</v>
      </c>
      <c r="D54" s="7">
        <f t="shared" si="39"/>
        <v>25.737714630967702</v>
      </c>
      <c r="E54" s="10">
        <f t="shared" si="40"/>
        <v>25.8846413933333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25.567072902903199</v>
      </c>
      <c r="E58" s="7"/>
      <c r="F58" s="7"/>
      <c r="G58" s="1">
        <v>1</v>
      </c>
      <c r="H58" s="9">
        <f t="shared" ref="H58:H69" si="42">E59</f>
        <v>25.567072902903199</v>
      </c>
      <c r="I58" s="9">
        <f t="shared" ref="I58:I69" si="43">H58+273.15</f>
        <v>298.71707290290317</v>
      </c>
      <c r="J58" s="9">
        <f t="shared" ref="J58:J69" si="44">EXP(($C$15*(I58-$C$13))/($C$16*I58*$C$13))</f>
        <v>0.36831475998934737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2.8825080439182974E-2</v>
      </c>
      <c r="Q58" s="12">
        <f t="shared" ref="Q58:Q69" si="48">P58*$B$60</f>
        <v>5.4767652834447648E-3</v>
      </c>
      <c r="R58" s="9">
        <f t="shared" ref="R58:R69" si="49">L58*$B$60</f>
        <v>1.4869795833333335E-2</v>
      </c>
      <c r="S58" s="13">
        <f t="shared" ref="S58:S69" si="50">Q58/R58</f>
        <v>0.36831475998934737</v>
      </c>
      <c r="T58" s="2">
        <f t="shared" ref="T58:T69" si="51">$B$59/100</f>
        <v>0.01</v>
      </c>
      <c r="U58" s="14">
        <f t="shared" ref="U58:U69" si="52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2.9783147599893475E-2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1550563.9166666667</v>
      </c>
      <c r="AU58" s="1">
        <f t="shared" ref="AU58:AU69" si="59">AT58*10000*AS58*0.67*AR58*AQ58</f>
        <v>460087119.79501343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25.639180051935501</v>
      </c>
      <c r="E59" s="10">
        <f t="shared" ref="E59:E70" si="61">D58</f>
        <v>25.567072902903199</v>
      </c>
      <c r="F59" s="7" t="s">
        <v>83</v>
      </c>
      <c r="G59" s="1">
        <v>2</v>
      </c>
      <c r="H59" s="9">
        <f t="shared" si="42"/>
        <v>25.639180051935501</v>
      </c>
      <c r="I59" s="9">
        <f t="shared" si="43"/>
        <v>298.78918005193549</v>
      </c>
      <c r="J59" s="9">
        <f t="shared" si="44"/>
        <v>0.37122345081416935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0.12769908622748372</v>
      </c>
      <c r="P59" s="9">
        <f t="shared" si="47"/>
        <v>4.7404895455182672E-2</v>
      </c>
      <c r="Q59" s="12">
        <f t="shared" si="48"/>
        <v>9.006930136484707E-3</v>
      </c>
      <c r="R59" s="9">
        <f t="shared" si="49"/>
        <v>1.4869795833333335E-2</v>
      </c>
      <c r="S59" s="13">
        <f t="shared" si="50"/>
        <v>0.60571982543930059</v>
      </c>
      <c r="T59" s="2">
        <f t="shared" si="51"/>
        <v>0.01</v>
      </c>
      <c r="U59" s="14">
        <f t="shared" si="52"/>
        <v>6.0571982543930064E-3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3.2157198254393005E-2</v>
      </c>
      <c r="AR59" s="9">
        <f t="shared" si="56"/>
        <v>7.8262083333333337</v>
      </c>
      <c r="AS59" s="1">
        <f t="shared" si="57"/>
        <v>0.19</v>
      </c>
      <c r="AT59" s="1">
        <f t="shared" si="58"/>
        <v>1550563.9166666667</v>
      </c>
      <c r="AU59" s="1">
        <f t="shared" si="59"/>
        <v>496761219.60977113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25.404617556428601</v>
      </c>
      <c r="E60" s="10">
        <f t="shared" si="61"/>
        <v>25.639180051935501</v>
      </c>
      <c r="F60" s="7" t="s">
        <v>83</v>
      </c>
      <c r="G60" s="1">
        <v>3</v>
      </c>
      <c r="H60" s="9">
        <f t="shared" si="42"/>
        <v>25.404617556428601</v>
      </c>
      <c r="I60" s="9">
        <f t="shared" si="43"/>
        <v>298.55461755642858</v>
      </c>
      <c r="J60" s="9">
        <f t="shared" si="44"/>
        <v>0.36183976648434973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0.15855627410563439</v>
      </c>
      <c r="P60" s="9">
        <f t="shared" si="47"/>
        <v>5.7371965197011293E-2</v>
      </c>
      <c r="Q60" s="12">
        <f t="shared" si="48"/>
        <v>1.0900673387432145E-2</v>
      </c>
      <c r="R60" s="9">
        <f t="shared" si="49"/>
        <v>1.4869795833333335E-2</v>
      </c>
      <c r="S60" s="13">
        <f t="shared" si="50"/>
        <v>0.73307485251386684</v>
      </c>
      <c r="T60" s="2">
        <f t="shared" si="51"/>
        <v>0.01</v>
      </c>
      <c r="U60" s="14">
        <f t="shared" si="52"/>
        <v>7.3307485251386684E-3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3.3430748525138672E-2</v>
      </c>
      <c r="AR60" s="9">
        <f t="shared" si="56"/>
        <v>7.8262083333333337</v>
      </c>
      <c r="AS60" s="1">
        <f t="shared" si="57"/>
        <v>0.19</v>
      </c>
      <c r="AT60" s="1">
        <f t="shared" si="58"/>
        <v>1550563.9166666667</v>
      </c>
      <c r="AU60" s="1">
        <f t="shared" si="59"/>
        <v>516434898.29051709</v>
      </c>
    </row>
    <row r="61" spans="1:48" x14ac:dyDescent="0.15">
      <c r="C61" s="7">
        <v>3</v>
      </c>
      <c r="D61" s="7">
        <f t="shared" si="60"/>
        <v>25.408502638387102</v>
      </c>
      <c r="E61" s="10">
        <f t="shared" si="61"/>
        <v>25.404617556428601</v>
      </c>
      <c r="F61" s="7" t="s">
        <v>83</v>
      </c>
      <c r="G61" s="1">
        <v>4</v>
      </c>
      <c r="H61" s="9">
        <f t="shared" si="42"/>
        <v>25.408502638387102</v>
      </c>
      <c r="I61" s="9">
        <f t="shared" si="43"/>
        <v>298.5585026383871</v>
      </c>
      <c r="J61" s="9">
        <f t="shared" si="44"/>
        <v>0.36199335939317229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0.17944639224195644</v>
      </c>
      <c r="P61" s="9">
        <f t="shared" si="47"/>
        <v>6.4958402358650705E-2</v>
      </c>
      <c r="Q61" s="12">
        <f t="shared" si="48"/>
        <v>1.2342096448143634E-2</v>
      </c>
      <c r="R61" s="9">
        <f t="shared" si="49"/>
        <v>1.4869795833333335E-2</v>
      </c>
      <c r="S61" s="13">
        <f t="shared" si="50"/>
        <v>0.83001115728008812</v>
      </c>
      <c r="T61" s="2">
        <f t="shared" si="51"/>
        <v>0.01</v>
      </c>
      <c r="U61" s="14">
        <f t="shared" si="52"/>
        <v>8.300111572800882E-3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3.4400111572800887E-2</v>
      </c>
      <c r="AR61" s="9">
        <f t="shared" si="56"/>
        <v>7.8262083333333337</v>
      </c>
      <c r="AS61" s="1">
        <f t="shared" si="57"/>
        <v>0.19</v>
      </c>
      <c r="AT61" s="1">
        <f t="shared" si="58"/>
        <v>1550563.9166666667</v>
      </c>
      <c r="AU61" s="1">
        <f t="shared" si="59"/>
        <v>531409522.82067317</v>
      </c>
    </row>
    <row r="62" spans="1:48" x14ac:dyDescent="0.15">
      <c r="C62" s="7">
        <v>4</v>
      </c>
      <c r="D62" s="7">
        <f t="shared" si="60"/>
        <v>25.049332565333302</v>
      </c>
      <c r="E62" s="10">
        <f t="shared" si="61"/>
        <v>25.408502638387102</v>
      </c>
      <c r="F62" s="7" t="s">
        <v>83</v>
      </c>
      <c r="G62" s="1">
        <v>5</v>
      </c>
      <c r="H62" s="9">
        <f t="shared" si="42"/>
        <v>25.049332565333302</v>
      </c>
      <c r="I62" s="9">
        <f t="shared" si="43"/>
        <v>298.19933256533329</v>
      </c>
      <c r="J62" s="9">
        <f t="shared" si="44"/>
        <v>0.3480496406543091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0.10876359038914045</v>
      </c>
      <c r="O62" s="9">
        <f t="shared" si="62"/>
        <v>8.3986482827498612E-2</v>
      </c>
      <c r="P62" s="9">
        <f t="shared" si="47"/>
        <v>2.9231465167930196E-2</v>
      </c>
      <c r="Q62" s="12">
        <f t="shared" si="48"/>
        <v>5.5539783819067374E-3</v>
      </c>
      <c r="R62" s="9">
        <f t="shared" si="49"/>
        <v>1.4869795833333335E-2</v>
      </c>
      <c r="S62" s="13">
        <f t="shared" si="50"/>
        <v>0.37350737321197719</v>
      </c>
      <c r="T62" s="2">
        <f t="shared" si="51"/>
        <v>0.01</v>
      </c>
      <c r="U62" s="14">
        <f t="shared" si="52"/>
        <v>3.7350737321197721E-3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2.9835073732119775E-2</v>
      </c>
      <c r="AR62" s="9">
        <f t="shared" si="56"/>
        <v>7.8262083333333337</v>
      </c>
      <c r="AS62" s="1">
        <f t="shared" si="57"/>
        <v>0.19</v>
      </c>
      <c r="AT62" s="1">
        <f t="shared" si="58"/>
        <v>1550563.9166666667</v>
      </c>
      <c r="AU62" s="1">
        <f t="shared" si="59"/>
        <v>460889269.55228686</v>
      </c>
    </row>
    <row r="63" spans="1:48" x14ac:dyDescent="0.15">
      <c r="C63" s="7">
        <v>5</v>
      </c>
      <c r="D63" s="7">
        <f t="shared" si="60"/>
        <v>24.9413915954839</v>
      </c>
      <c r="E63" s="10">
        <f t="shared" si="61"/>
        <v>25.049332565333302</v>
      </c>
      <c r="F63" s="7" t="s">
        <v>85</v>
      </c>
      <c r="G63" s="1">
        <v>6</v>
      </c>
      <c r="H63" s="9">
        <f t="shared" si="42"/>
        <v>24.9413915954839</v>
      </c>
      <c r="I63" s="9">
        <f t="shared" si="43"/>
        <v>298.09139159548386</v>
      </c>
      <c r="J63" s="9">
        <f t="shared" si="44"/>
        <v>0.343958708676466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0.13301710099290176</v>
      </c>
      <c r="P63" s="9">
        <f t="shared" si="47"/>
        <v>4.5752390289405552E-2</v>
      </c>
      <c r="Q63" s="12">
        <f t="shared" si="48"/>
        <v>8.6929541549870554E-3</v>
      </c>
      <c r="R63" s="9">
        <f t="shared" si="49"/>
        <v>1.4869795833333335E-2</v>
      </c>
      <c r="S63" s="13">
        <f t="shared" si="50"/>
        <v>0.58460480913263302</v>
      </c>
      <c r="T63" s="2">
        <f t="shared" si="51"/>
        <v>0.01</v>
      </c>
      <c r="U63" s="14">
        <f t="shared" si="52"/>
        <v>5.8460480913263306E-3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3.1946048091326333E-2</v>
      </c>
      <c r="AR63" s="9">
        <f t="shared" si="56"/>
        <v>7.8262083333333337</v>
      </c>
      <c r="AS63" s="1">
        <f t="shared" si="57"/>
        <v>0.19</v>
      </c>
      <c r="AT63" s="1">
        <f t="shared" si="58"/>
        <v>1550563.9166666667</v>
      </c>
      <c r="AU63" s="1">
        <f t="shared" si="59"/>
        <v>493499392.76478249</v>
      </c>
    </row>
    <row r="64" spans="1:48" x14ac:dyDescent="0.15">
      <c r="C64" s="7">
        <v>6</v>
      </c>
      <c r="D64" s="7">
        <f t="shared" si="60"/>
        <v>24.003528225</v>
      </c>
      <c r="E64" s="10">
        <f t="shared" si="61"/>
        <v>24.9413915954839</v>
      </c>
      <c r="F64" s="7" t="s">
        <v>83</v>
      </c>
      <c r="G64" s="1">
        <v>7</v>
      </c>
      <c r="H64" s="9">
        <f t="shared" si="42"/>
        <v>24.003528225</v>
      </c>
      <c r="I64" s="9">
        <f t="shared" si="43"/>
        <v>297.153528225</v>
      </c>
      <c r="J64" s="9">
        <f t="shared" si="44"/>
        <v>0.31026587954856366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0.16552679403682954</v>
      </c>
      <c r="P64" s="9">
        <f t="shared" si="47"/>
        <v>5.1357316340690864E-2</v>
      </c>
      <c r="Q64" s="12">
        <f t="shared" si="48"/>
        <v>9.7578901047312636E-3</v>
      </c>
      <c r="R64" s="9">
        <f t="shared" si="49"/>
        <v>1.4869795833333335E-2</v>
      </c>
      <c r="S64" s="13">
        <f t="shared" si="50"/>
        <v>0.65622219794418357</v>
      </c>
      <c r="T64" s="2">
        <f t="shared" si="51"/>
        <v>0.01</v>
      </c>
      <c r="U64" s="14">
        <f t="shared" si="52"/>
        <v>6.5622219794418358E-3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3.2662221979441838E-2</v>
      </c>
      <c r="AR64" s="9">
        <f t="shared" si="56"/>
        <v>7.8262083333333337</v>
      </c>
      <c r="AS64" s="1">
        <f t="shared" si="57"/>
        <v>0.19</v>
      </c>
      <c r="AT64" s="1">
        <f t="shared" si="58"/>
        <v>1550563.9166666667</v>
      </c>
      <c r="AU64" s="1">
        <f t="shared" si="59"/>
        <v>504562776.1882537</v>
      </c>
    </row>
    <row r="65" spans="1:48" x14ac:dyDescent="0.15">
      <c r="C65" s="7">
        <v>7</v>
      </c>
      <c r="D65" s="7">
        <f t="shared" si="60"/>
        <v>23.490997650645198</v>
      </c>
      <c r="E65" s="10">
        <f t="shared" si="61"/>
        <v>24.003528225</v>
      </c>
      <c r="F65" s="7" t="s">
        <v>83</v>
      </c>
      <c r="G65" s="1">
        <v>8</v>
      </c>
      <c r="H65" s="9">
        <f t="shared" si="42"/>
        <v>23.490997650645198</v>
      </c>
      <c r="I65" s="9">
        <f t="shared" si="43"/>
        <v>296.6409976506452</v>
      </c>
      <c r="J65" s="9">
        <f t="shared" si="44"/>
        <v>0.29318847250840485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0.19243156102947201</v>
      </c>
      <c r="P65" s="9">
        <f t="shared" si="47"/>
        <v>5.6418715440638784E-2</v>
      </c>
      <c r="Q65" s="12">
        <f t="shared" si="48"/>
        <v>1.071955593372137E-2</v>
      </c>
      <c r="R65" s="9">
        <f t="shared" si="49"/>
        <v>1.4869795833333335E-2</v>
      </c>
      <c r="S65" s="13">
        <f t="shared" si="50"/>
        <v>0.72089462786648006</v>
      </c>
      <c r="T65" s="2">
        <f t="shared" si="51"/>
        <v>0.01</v>
      </c>
      <c r="U65" s="14">
        <f t="shared" si="52"/>
        <v>7.2089462786648004E-3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3.3308946278664806E-2</v>
      </c>
      <c r="AR65" s="9">
        <f t="shared" si="56"/>
        <v>7.8262083333333337</v>
      </c>
      <c r="AS65" s="1">
        <f t="shared" si="57"/>
        <v>0.19</v>
      </c>
      <c r="AT65" s="1">
        <f t="shared" si="58"/>
        <v>1550563.9166666667</v>
      </c>
      <c r="AU65" s="1">
        <f t="shared" si="59"/>
        <v>514553309.22822052</v>
      </c>
    </row>
    <row r="66" spans="1:48" x14ac:dyDescent="0.15">
      <c r="C66" s="7">
        <v>8</v>
      </c>
      <c r="D66" s="7">
        <f t="shared" si="60"/>
        <v>25.477433989032299</v>
      </c>
      <c r="E66" s="10">
        <f t="shared" si="61"/>
        <v>23.490997650645198</v>
      </c>
      <c r="F66" s="7" t="s">
        <v>83</v>
      </c>
      <c r="G66" s="1">
        <v>9</v>
      </c>
      <c r="H66" s="9">
        <f t="shared" si="42"/>
        <v>25.477433989032299</v>
      </c>
      <c r="I66" s="9">
        <f t="shared" si="43"/>
        <v>298.62743398903228</v>
      </c>
      <c r="J66" s="9">
        <f t="shared" si="44"/>
        <v>0.36472868919020163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0.21427492892216657</v>
      </c>
      <c r="P66" s="9">
        <f t="shared" si="47"/>
        <v>7.8152213952105434E-2</v>
      </c>
      <c r="Q66" s="12">
        <f t="shared" si="48"/>
        <v>1.4848920650900033E-2</v>
      </c>
      <c r="R66" s="9">
        <f t="shared" si="49"/>
        <v>1.4869795833333335E-2</v>
      </c>
      <c r="S66" s="13">
        <f t="shared" si="50"/>
        <v>0.99859613523499058</v>
      </c>
      <c r="T66" s="2">
        <f t="shared" si="51"/>
        <v>0.01</v>
      </c>
      <c r="U66" s="14">
        <f t="shared" si="52"/>
        <v>9.985961352349906E-3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3.6085961352349906E-2</v>
      </c>
      <c r="AR66" s="9">
        <f t="shared" si="56"/>
        <v>7.8262083333333337</v>
      </c>
      <c r="AS66" s="1">
        <f t="shared" si="57"/>
        <v>0.19</v>
      </c>
      <c r="AT66" s="1">
        <f t="shared" si="58"/>
        <v>1550563.9166666667</v>
      </c>
      <c r="AU66" s="1">
        <f t="shared" si="59"/>
        <v>557452363.55395222</v>
      </c>
    </row>
    <row r="67" spans="1:48" x14ac:dyDescent="0.15">
      <c r="C67" s="7">
        <v>9</v>
      </c>
      <c r="D67" s="7">
        <f t="shared" si="60"/>
        <v>26.410828074000001</v>
      </c>
      <c r="E67" s="10">
        <f t="shared" si="61"/>
        <v>25.477433989032299</v>
      </c>
      <c r="F67" s="7" t="s">
        <v>83</v>
      </c>
      <c r="G67" s="1">
        <v>10</v>
      </c>
      <c r="H67" s="9">
        <f t="shared" si="42"/>
        <v>26.410828074000001</v>
      </c>
      <c r="I67" s="9">
        <f t="shared" si="43"/>
        <v>299.56082807399997</v>
      </c>
      <c r="J67" s="9">
        <f t="shared" si="44"/>
        <v>0.40373038756895574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0.21438479830339446</v>
      </c>
      <c r="P67" s="9">
        <f t="shared" si="47"/>
        <v>8.6553657707921852E-2</v>
      </c>
      <c r="Q67" s="12">
        <f t="shared" si="48"/>
        <v>1.6445194964505153E-2</v>
      </c>
      <c r="R67" s="9">
        <f t="shared" si="49"/>
        <v>1.4869795833333335E-2</v>
      </c>
      <c r="S67" s="13">
        <f t="shared" si="50"/>
        <v>1.1059462516385246</v>
      </c>
      <c r="T67" s="2">
        <f t="shared" si="51"/>
        <v>0.01</v>
      </c>
      <c r="U67" s="14">
        <f t="shared" si="52"/>
        <v>1.1059462516385246E-2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3.7159462516385244E-2</v>
      </c>
      <c r="AR67" s="9">
        <f t="shared" si="56"/>
        <v>7.8262083333333337</v>
      </c>
      <c r="AS67" s="1">
        <f t="shared" si="57"/>
        <v>0.19</v>
      </c>
      <c r="AT67" s="1">
        <f t="shared" si="58"/>
        <v>1550563.9166666667</v>
      </c>
      <c r="AU67" s="1">
        <f t="shared" si="59"/>
        <v>574035703.41086435</v>
      </c>
    </row>
    <row r="68" spans="1:48" x14ac:dyDescent="0.15">
      <c r="C68" s="7">
        <v>10</v>
      </c>
      <c r="D68" s="7">
        <f t="shared" si="60"/>
        <v>26.5940324448387</v>
      </c>
      <c r="E68" s="10">
        <f t="shared" si="61"/>
        <v>26.410828074000001</v>
      </c>
      <c r="F68" s="7" t="s">
        <v>83</v>
      </c>
      <c r="G68" s="1">
        <v>11</v>
      </c>
      <c r="H68" s="9">
        <f t="shared" si="42"/>
        <v>26.5940324448387</v>
      </c>
      <c r="I68" s="9">
        <f t="shared" si="43"/>
        <v>299.74403244483869</v>
      </c>
      <c r="J68" s="9">
        <f t="shared" si="44"/>
        <v>0.41183119876680424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0.12143958356569901</v>
      </c>
      <c r="O68" s="9">
        <f t="shared" si="62"/>
        <v>8.4653640363106963E-2</v>
      </c>
      <c r="P68" s="9">
        <f t="shared" si="47"/>
        <v>3.4863010190712265E-2</v>
      </c>
      <c r="Q68" s="12">
        <f t="shared" si="48"/>
        <v>6.6239719362353308E-3</v>
      </c>
      <c r="R68" s="9">
        <f t="shared" si="49"/>
        <v>1.4869795833333335E-2</v>
      </c>
      <c r="S68" s="13">
        <f t="shared" si="50"/>
        <v>0.44546488805088369</v>
      </c>
      <c r="T68" s="2">
        <f t="shared" si="51"/>
        <v>0.01</v>
      </c>
      <c r="U68" s="14">
        <f t="shared" si="52"/>
        <v>4.4546488805088371E-3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3.055464888050884E-2</v>
      </c>
      <c r="AR68" s="9">
        <f t="shared" si="56"/>
        <v>7.8262083333333337</v>
      </c>
      <c r="AS68" s="1">
        <f t="shared" si="57"/>
        <v>0.19</v>
      </c>
      <c r="AT68" s="1">
        <f t="shared" si="58"/>
        <v>1550563.9166666667</v>
      </c>
      <c r="AU68" s="1">
        <f t="shared" si="59"/>
        <v>472005195.30821931</v>
      </c>
    </row>
    <row r="69" spans="1:48" x14ac:dyDescent="0.15">
      <c r="C69" s="7">
        <v>11</v>
      </c>
      <c r="D69" s="7">
        <f t="shared" si="60"/>
        <v>25.8846413933333</v>
      </c>
      <c r="E69" s="10">
        <f t="shared" si="61"/>
        <v>26.5940324448387</v>
      </c>
      <c r="F69" s="7" t="s">
        <v>85</v>
      </c>
      <c r="G69" s="1">
        <v>12</v>
      </c>
      <c r="H69" s="9">
        <f t="shared" si="42"/>
        <v>25.8846413933333</v>
      </c>
      <c r="I69" s="9">
        <f t="shared" si="43"/>
        <v>299.03464139333329</v>
      </c>
      <c r="J69" s="9">
        <f t="shared" si="44"/>
        <v>0.38128742209248728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0.12805271350572806</v>
      </c>
      <c r="P69" s="9">
        <f t="shared" si="47"/>
        <v>4.8824889024546882E-2</v>
      </c>
      <c r="Q69" s="12">
        <f t="shared" si="48"/>
        <v>9.2767289146639068E-3</v>
      </c>
      <c r="R69" s="9">
        <f t="shared" si="49"/>
        <v>1.4869795833333335E-2</v>
      </c>
      <c r="S69" s="13">
        <f t="shared" si="50"/>
        <v>0.62386390631325561</v>
      </c>
      <c r="T69" s="2">
        <f t="shared" si="51"/>
        <v>0.01</v>
      </c>
      <c r="U69" s="14">
        <f t="shared" si="52"/>
        <v>6.2386390631325563E-3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3.2338639063132557E-2</v>
      </c>
      <c r="AR69" s="9">
        <f t="shared" si="56"/>
        <v>7.8262083333333337</v>
      </c>
      <c r="AS69" s="1">
        <f t="shared" si="57"/>
        <v>0.19</v>
      </c>
      <c r="AT69" s="1">
        <f t="shared" si="58"/>
        <v>1550563.9166666667</v>
      </c>
      <c r="AU69" s="1">
        <f t="shared" si="59"/>
        <v>499564099.28614748</v>
      </c>
      <c r="AV69" s="1">
        <f>SUM(AU58:AU69)</f>
        <v>6081254869.8087006</v>
      </c>
    </row>
    <row r="70" spans="1:48" x14ac:dyDescent="0.15">
      <c r="C70" s="7">
        <v>12</v>
      </c>
      <c r="D70" s="7">
        <f t="shared" si="60"/>
        <v>25.737714630967702</v>
      </c>
      <c r="E70" s="10">
        <f t="shared" si="61"/>
        <v>25.8846413933333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25.567072902903199</v>
      </c>
      <c r="E73" s="7"/>
      <c r="F73" s="7"/>
      <c r="G73" s="1">
        <v>1</v>
      </c>
      <c r="H73" s="9">
        <f t="shared" ref="H73:H84" si="63">E74</f>
        <v>25.567072902903199</v>
      </c>
      <c r="I73" s="9">
        <f t="shared" ref="I73:I84" si="64">H73+273.15</f>
        <v>298.71707290290317</v>
      </c>
      <c r="J73" s="9">
        <f t="shared" ref="J73:J84" si="65">EXP(($C$15*(I73-$C$13))/($C$16*I73*$C$13))</f>
        <v>0.36831475998934737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2.7962456578391252E-2</v>
      </c>
      <c r="Q73" s="12">
        <f t="shared" ref="Q73:Q84" si="69">P73*$B$75</f>
        <v>5.0332421841104251E-3</v>
      </c>
      <c r="R73" s="9">
        <f t="shared" ref="R73:R84" si="70">L73*$B$75</f>
        <v>1.36656E-2</v>
      </c>
      <c r="S73" s="13">
        <f t="shared" ref="S73:S84" si="71">Q73/R73</f>
        <v>0.36831475998934737</v>
      </c>
      <c r="T73" s="2">
        <f t="shared" ref="T73:T84" si="72">$B$74/100</f>
        <v>0.01</v>
      </c>
      <c r="U73" s="14">
        <f t="shared" ref="U73:U84" si="73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3.1583147599893474E-2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854817.16666666663</v>
      </c>
      <c r="AU73" s="1">
        <f t="shared" ref="AU73:AU84" si="80">AT73*10000*AS73*0.67*AR73*AQ73</f>
        <v>247190714.22893879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25.639180051935501</v>
      </c>
      <c r="E74" s="10">
        <f t="shared" ref="E74:E85" si="82">D73</f>
        <v>25.567072902903199</v>
      </c>
      <c r="F74" s="7" t="s">
        <v>83</v>
      </c>
      <c r="G74" s="1">
        <v>2</v>
      </c>
      <c r="H74" s="9">
        <f t="shared" si="63"/>
        <v>25.639180051935501</v>
      </c>
      <c r="I74" s="9">
        <f t="shared" si="64"/>
        <v>298.78918005193549</v>
      </c>
      <c r="J74" s="9">
        <f t="shared" si="65"/>
        <v>0.37122345081416935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0.12387754342160875</v>
      </c>
      <c r="P74" s="9">
        <f t="shared" si="68"/>
        <v>4.5986249147351707E-2</v>
      </c>
      <c r="Q74" s="12">
        <f t="shared" si="69"/>
        <v>8.2775248465233077E-3</v>
      </c>
      <c r="R74" s="9">
        <f t="shared" si="70"/>
        <v>1.36656E-2</v>
      </c>
      <c r="S74" s="13">
        <f t="shared" si="71"/>
        <v>0.6057198254393007</v>
      </c>
      <c r="T74" s="2">
        <f t="shared" si="72"/>
        <v>0.01</v>
      </c>
      <c r="U74" s="14">
        <f t="shared" si="73"/>
        <v>6.0571982543930073E-3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3.3957198254393008E-2</v>
      </c>
      <c r="AR74" s="9">
        <f t="shared" si="77"/>
        <v>7.5919999999999996</v>
      </c>
      <c r="AS74" s="1">
        <f t="shared" si="78"/>
        <v>0.18</v>
      </c>
      <c r="AT74" s="1">
        <f t="shared" si="79"/>
        <v>854817.16666666663</v>
      </c>
      <c r="AU74" s="1">
        <f t="shared" si="80"/>
        <v>265771613.26838091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25.404617556428601</v>
      </c>
      <c r="E75" s="10">
        <f t="shared" si="82"/>
        <v>25.639180051935501</v>
      </c>
      <c r="F75" s="7" t="s">
        <v>83</v>
      </c>
      <c r="G75" s="1">
        <v>3</v>
      </c>
      <c r="H75" s="9">
        <f t="shared" si="63"/>
        <v>25.404617556428601</v>
      </c>
      <c r="I75" s="9">
        <f t="shared" si="64"/>
        <v>298.55461755642858</v>
      </c>
      <c r="J75" s="9">
        <f t="shared" si="65"/>
        <v>0.36183976648434973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0.15381129427425705</v>
      </c>
      <c r="P75" s="9">
        <f t="shared" si="68"/>
        <v>5.5655042802852772E-2</v>
      </c>
      <c r="Q75" s="12">
        <f t="shared" si="69"/>
        <v>1.0017907704513499E-2</v>
      </c>
      <c r="R75" s="9">
        <f t="shared" si="70"/>
        <v>1.36656E-2</v>
      </c>
      <c r="S75" s="13">
        <f t="shared" si="71"/>
        <v>0.73307485251386684</v>
      </c>
      <c r="T75" s="2">
        <f t="shared" si="72"/>
        <v>0.01</v>
      </c>
      <c r="U75" s="14">
        <f t="shared" si="73"/>
        <v>7.3307485251386684E-3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3.5230748525138668E-2</v>
      </c>
      <c r="AR75" s="9">
        <f t="shared" si="77"/>
        <v>7.5919999999999996</v>
      </c>
      <c r="AS75" s="1">
        <f t="shared" si="78"/>
        <v>0.18</v>
      </c>
      <c r="AT75" s="1">
        <f t="shared" si="79"/>
        <v>854817.16666666663</v>
      </c>
      <c r="AU75" s="1">
        <f t="shared" si="80"/>
        <v>275739264.53038305</v>
      </c>
    </row>
    <row r="76" spans="1:48" x14ac:dyDescent="0.15">
      <c r="C76" s="7">
        <v>3</v>
      </c>
      <c r="D76" s="7">
        <f t="shared" si="81"/>
        <v>25.408502638387102</v>
      </c>
      <c r="E76" s="10">
        <f t="shared" si="82"/>
        <v>25.404617556428601</v>
      </c>
      <c r="F76" s="7" t="s">
        <v>83</v>
      </c>
      <c r="G76" s="1">
        <v>4</v>
      </c>
      <c r="H76" s="9">
        <f t="shared" si="63"/>
        <v>25.408502638387102</v>
      </c>
      <c r="I76" s="9">
        <f t="shared" si="64"/>
        <v>298.5585026383871</v>
      </c>
      <c r="J76" s="9">
        <f t="shared" si="65"/>
        <v>0.36199335939317229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0.17407625147140426</v>
      </c>
      <c r="P76" s="9">
        <f t="shared" si="68"/>
        <v>6.3014447060704276E-2</v>
      </c>
      <c r="Q76" s="12">
        <f t="shared" si="69"/>
        <v>1.1342600470926769E-2</v>
      </c>
      <c r="R76" s="9">
        <f t="shared" si="70"/>
        <v>1.36656E-2</v>
      </c>
      <c r="S76" s="13">
        <f t="shared" si="71"/>
        <v>0.8300111572800879</v>
      </c>
      <c r="T76" s="2">
        <f t="shared" si="72"/>
        <v>0.01</v>
      </c>
      <c r="U76" s="14">
        <f t="shared" si="73"/>
        <v>8.3001115728008786E-3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3.6200111572800883E-2</v>
      </c>
      <c r="AR76" s="9">
        <f t="shared" si="77"/>
        <v>7.5919999999999996</v>
      </c>
      <c r="AS76" s="1">
        <f t="shared" si="78"/>
        <v>0.18</v>
      </c>
      <c r="AT76" s="1">
        <f t="shared" si="79"/>
        <v>854817.16666666663</v>
      </c>
      <c r="AU76" s="1">
        <f t="shared" si="80"/>
        <v>283326144.31622088</v>
      </c>
    </row>
    <row r="77" spans="1:48" x14ac:dyDescent="0.15">
      <c r="C77" s="7">
        <v>4</v>
      </c>
      <c r="D77" s="7">
        <f t="shared" si="81"/>
        <v>25.049332565333302</v>
      </c>
      <c r="E77" s="10">
        <f t="shared" si="82"/>
        <v>25.408502638387102</v>
      </c>
      <c r="F77" s="7" t="s">
        <v>83</v>
      </c>
      <c r="G77" s="1">
        <v>5</v>
      </c>
      <c r="H77" s="9">
        <f t="shared" si="63"/>
        <v>25.049332565333302</v>
      </c>
      <c r="I77" s="9">
        <f t="shared" si="64"/>
        <v>298.19933256533329</v>
      </c>
      <c r="J77" s="9">
        <f t="shared" si="65"/>
        <v>0.3480496406543091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0.10550871419016498</v>
      </c>
      <c r="O77" s="9">
        <f t="shared" si="83"/>
        <v>8.1473090220534991E-2</v>
      </c>
      <c r="P77" s="9">
        <f t="shared" si="68"/>
        <v>2.835667977425331E-2</v>
      </c>
      <c r="Q77" s="12">
        <f t="shared" si="69"/>
        <v>5.1042023593655958E-3</v>
      </c>
      <c r="R77" s="9">
        <f t="shared" si="70"/>
        <v>1.36656E-2</v>
      </c>
      <c r="S77" s="13">
        <f t="shared" si="71"/>
        <v>0.37350737321197719</v>
      </c>
      <c r="T77" s="2">
        <f t="shared" si="72"/>
        <v>0.01</v>
      </c>
      <c r="U77" s="14">
        <f t="shared" si="73"/>
        <v>3.7350737321197721E-3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3.1635073732119774E-2</v>
      </c>
      <c r="AR77" s="9">
        <f t="shared" si="77"/>
        <v>7.5919999999999996</v>
      </c>
      <c r="AS77" s="1">
        <f t="shared" si="78"/>
        <v>0.18</v>
      </c>
      <c r="AT77" s="1">
        <f t="shared" si="79"/>
        <v>854817.16666666663</v>
      </c>
      <c r="AU77" s="1">
        <f t="shared" si="80"/>
        <v>247597122.66785601</v>
      </c>
    </row>
    <row r="78" spans="1:48" x14ac:dyDescent="0.15">
      <c r="C78" s="7">
        <v>5</v>
      </c>
      <c r="D78" s="7">
        <f t="shared" si="81"/>
        <v>24.9413915954839</v>
      </c>
      <c r="E78" s="10">
        <f t="shared" si="82"/>
        <v>25.049332565333302</v>
      </c>
      <c r="F78" s="7" t="s">
        <v>85</v>
      </c>
      <c r="G78" s="1">
        <v>6</v>
      </c>
      <c r="H78" s="9">
        <f t="shared" si="63"/>
        <v>24.9413915954839</v>
      </c>
      <c r="I78" s="9">
        <f t="shared" si="64"/>
        <v>298.09139159548386</v>
      </c>
      <c r="J78" s="9">
        <f t="shared" si="65"/>
        <v>0.343958708676466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0.12903641044628167</v>
      </c>
      <c r="P78" s="9">
        <f t="shared" si="68"/>
        <v>4.4383197109349487E-2</v>
      </c>
      <c r="Q78" s="12">
        <f t="shared" si="69"/>
        <v>7.9889754796829068E-3</v>
      </c>
      <c r="R78" s="9">
        <f t="shared" si="70"/>
        <v>1.36656E-2</v>
      </c>
      <c r="S78" s="13">
        <f t="shared" si="71"/>
        <v>0.5846048091326328</v>
      </c>
      <c r="T78" s="2">
        <f t="shared" si="72"/>
        <v>0.01</v>
      </c>
      <c r="U78" s="14">
        <f t="shared" si="73"/>
        <v>5.846048091326328E-3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3.3746048091326329E-2</v>
      </c>
      <c r="AR78" s="9">
        <f t="shared" si="77"/>
        <v>7.5919999999999996</v>
      </c>
      <c r="AS78" s="1">
        <f t="shared" si="78"/>
        <v>0.18</v>
      </c>
      <c r="AT78" s="1">
        <f t="shared" si="79"/>
        <v>854817.16666666663</v>
      </c>
      <c r="AU78" s="1">
        <f t="shared" si="80"/>
        <v>264119011.6886009</v>
      </c>
    </row>
    <row r="79" spans="1:48" x14ac:dyDescent="0.15">
      <c r="C79" s="7">
        <v>6</v>
      </c>
      <c r="D79" s="7">
        <f t="shared" si="81"/>
        <v>24.003528225</v>
      </c>
      <c r="E79" s="10">
        <f t="shared" si="82"/>
        <v>24.9413915954839</v>
      </c>
      <c r="F79" s="7" t="s">
        <v>83</v>
      </c>
      <c r="G79" s="1">
        <v>7</v>
      </c>
      <c r="H79" s="9">
        <f t="shared" si="63"/>
        <v>24.003528225</v>
      </c>
      <c r="I79" s="9">
        <f t="shared" si="64"/>
        <v>297.153528225</v>
      </c>
      <c r="J79" s="9">
        <f t="shared" si="65"/>
        <v>0.31026587954856366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0.16057321333693217</v>
      </c>
      <c r="P79" s="9">
        <f t="shared" si="68"/>
        <v>4.9820389267922413E-2</v>
      </c>
      <c r="Q79" s="12">
        <f t="shared" si="69"/>
        <v>8.9676700682260347E-3</v>
      </c>
      <c r="R79" s="9">
        <f t="shared" si="70"/>
        <v>1.36656E-2</v>
      </c>
      <c r="S79" s="13">
        <f t="shared" si="71"/>
        <v>0.65622219794418357</v>
      </c>
      <c r="T79" s="2">
        <f t="shared" si="72"/>
        <v>0.01</v>
      </c>
      <c r="U79" s="14">
        <f t="shared" si="73"/>
        <v>6.5622219794418358E-3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3.4462221979441834E-2</v>
      </c>
      <c r="AR79" s="9">
        <f t="shared" si="77"/>
        <v>7.5919999999999996</v>
      </c>
      <c r="AS79" s="1">
        <f t="shared" si="78"/>
        <v>0.18</v>
      </c>
      <c r="AT79" s="1">
        <f t="shared" si="79"/>
        <v>854817.16666666663</v>
      </c>
      <c r="AU79" s="1">
        <f t="shared" si="80"/>
        <v>269724264.75451082</v>
      </c>
    </row>
    <row r="80" spans="1:48" x14ac:dyDescent="0.15">
      <c r="C80" s="7">
        <v>7</v>
      </c>
      <c r="D80" s="7">
        <f t="shared" si="81"/>
        <v>23.490997650645198</v>
      </c>
      <c r="E80" s="10">
        <f t="shared" si="82"/>
        <v>24.003528225</v>
      </c>
      <c r="F80" s="7" t="s">
        <v>83</v>
      </c>
      <c r="G80" s="1">
        <v>8</v>
      </c>
      <c r="H80" s="9">
        <f t="shared" si="63"/>
        <v>23.490997650645198</v>
      </c>
      <c r="I80" s="9">
        <f t="shared" si="64"/>
        <v>296.6409976506452</v>
      </c>
      <c r="J80" s="9">
        <f t="shared" si="65"/>
        <v>0.29318847250840485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0.18667282406900976</v>
      </c>
      <c r="P80" s="9">
        <f t="shared" si="68"/>
        <v>5.4730320147623163E-2</v>
      </c>
      <c r="Q80" s="12">
        <f t="shared" si="69"/>
        <v>9.8514576265721684E-3</v>
      </c>
      <c r="R80" s="9">
        <f t="shared" si="70"/>
        <v>1.36656E-2</v>
      </c>
      <c r="S80" s="13">
        <f t="shared" si="71"/>
        <v>0.72089462786647995</v>
      </c>
      <c r="T80" s="2">
        <f t="shared" si="72"/>
        <v>0.01</v>
      </c>
      <c r="U80" s="14">
        <f t="shared" si="73"/>
        <v>7.2089462786647995E-3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3.5108946278664802E-2</v>
      </c>
      <c r="AR80" s="9">
        <f t="shared" si="77"/>
        <v>7.5919999999999996</v>
      </c>
      <c r="AS80" s="1">
        <f t="shared" si="78"/>
        <v>0.18</v>
      </c>
      <c r="AT80" s="1">
        <f t="shared" si="79"/>
        <v>854817.16666666663</v>
      </c>
      <c r="AU80" s="1">
        <f t="shared" si="80"/>
        <v>274785959.15746748</v>
      </c>
    </row>
    <row r="81" spans="1:48" x14ac:dyDescent="0.15">
      <c r="C81" s="7">
        <v>8</v>
      </c>
      <c r="D81" s="7">
        <f t="shared" si="81"/>
        <v>25.477433989032299</v>
      </c>
      <c r="E81" s="10">
        <f t="shared" si="82"/>
        <v>23.490997650645198</v>
      </c>
      <c r="F81" s="7" t="s">
        <v>83</v>
      </c>
      <c r="G81" s="1">
        <v>9</v>
      </c>
      <c r="H81" s="9">
        <f t="shared" si="63"/>
        <v>25.477433989032299</v>
      </c>
      <c r="I81" s="9">
        <f t="shared" si="64"/>
        <v>298.62743398903228</v>
      </c>
      <c r="J81" s="9">
        <f t="shared" si="65"/>
        <v>0.36472868919020163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0.20786250392138658</v>
      </c>
      <c r="P81" s="9">
        <f t="shared" si="68"/>
        <v>7.5813418587040479E-2</v>
      </c>
      <c r="Q81" s="12">
        <f t="shared" si="69"/>
        <v>1.3646415345667285E-2</v>
      </c>
      <c r="R81" s="9">
        <f t="shared" si="70"/>
        <v>1.36656E-2</v>
      </c>
      <c r="S81" s="13">
        <f t="shared" si="71"/>
        <v>0.99859613523499047</v>
      </c>
      <c r="T81" s="2">
        <f t="shared" si="72"/>
        <v>0.01</v>
      </c>
      <c r="U81" s="14">
        <f t="shared" si="73"/>
        <v>9.9859613523499043E-3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3.7885961352349909E-2</v>
      </c>
      <c r="AR81" s="9">
        <f t="shared" si="77"/>
        <v>7.5919999999999996</v>
      </c>
      <c r="AS81" s="1">
        <f t="shared" si="78"/>
        <v>0.18</v>
      </c>
      <c r="AT81" s="1">
        <f t="shared" si="79"/>
        <v>854817.16666666663</v>
      </c>
      <c r="AU81" s="1">
        <f t="shared" si="80"/>
        <v>296520725.69134724</v>
      </c>
    </row>
    <row r="82" spans="1:48" x14ac:dyDescent="0.15">
      <c r="C82" s="7">
        <v>9</v>
      </c>
      <c r="D82" s="7">
        <f t="shared" si="81"/>
        <v>26.410828074000001</v>
      </c>
      <c r="E82" s="10">
        <f t="shared" si="82"/>
        <v>25.477433989032299</v>
      </c>
      <c r="F82" s="7" t="s">
        <v>83</v>
      </c>
      <c r="G82" s="1">
        <v>10</v>
      </c>
      <c r="H82" s="9">
        <f t="shared" si="63"/>
        <v>26.410828074000001</v>
      </c>
      <c r="I82" s="9">
        <f t="shared" si="64"/>
        <v>299.56082807399997</v>
      </c>
      <c r="J82" s="9">
        <f t="shared" si="65"/>
        <v>0.40373038756895574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0.2079690853343461</v>
      </c>
      <c r="P82" s="9">
        <f t="shared" si="68"/>
        <v>8.3963439424396782E-2</v>
      </c>
      <c r="Q82" s="12">
        <f t="shared" si="69"/>
        <v>1.511341909639142E-2</v>
      </c>
      <c r="R82" s="9">
        <f t="shared" si="70"/>
        <v>1.36656E-2</v>
      </c>
      <c r="S82" s="13">
        <f t="shared" si="71"/>
        <v>1.1059462516385246</v>
      </c>
      <c r="T82" s="2">
        <f t="shared" si="72"/>
        <v>0.01</v>
      </c>
      <c r="U82" s="14">
        <f t="shared" si="73"/>
        <v>1.1059462516385246E-2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3.8959462516385247E-2</v>
      </c>
      <c r="AR82" s="9">
        <f t="shared" si="77"/>
        <v>7.5919999999999996</v>
      </c>
      <c r="AS82" s="1">
        <f t="shared" si="78"/>
        <v>0.18</v>
      </c>
      <c r="AT82" s="1">
        <f t="shared" si="79"/>
        <v>854817.16666666663</v>
      </c>
      <c r="AU82" s="1">
        <f t="shared" si="80"/>
        <v>304922659.62222588</v>
      </c>
    </row>
    <row r="83" spans="1:48" x14ac:dyDescent="0.15">
      <c r="C83" s="7">
        <v>10</v>
      </c>
      <c r="D83" s="7">
        <f t="shared" si="81"/>
        <v>26.5940324448387</v>
      </c>
      <c r="E83" s="10">
        <f t="shared" si="82"/>
        <v>26.410828074000001</v>
      </c>
      <c r="F83" s="7" t="s">
        <v>83</v>
      </c>
      <c r="G83" s="1">
        <v>11</v>
      </c>
      <c r="H83" s="9">
        <f t="shared" si="63"/>
        <v>26.5940324448387</v>
      </c>
      <c r="I83" s="9">
        <f t="shared" si="64"/>
        <v>299.74403244483869</v>
      </c>
      <c r="J83" s="9">
        <f t="shared" si="65"/>
        <v>0.41183119876680424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0.11780536361445186</v>
      </c>
      <c r="O83" s="9">
        <f t="shared" si="83"/>
        <v>8.2120282295497463E-2</v>
      </c>
      <c r="P83" s="9">
        <f t="shared" si="68"/>
        <v>3.3819694300823093E-2</v>
      </c>
      <c r="Q83" s="12">
        <f t="shared" si="69"/>
        <v>6.0875449741481565E-3</v>
      </c>
      <c r="R83" s="9">
        <f t="shared" si="70"/>
        <v>1.36656E-2</v>
      </c>
      <c r="S83" s="13">
        <f t="shared" si="71"/>
        <v>0.44546488805088374</v>
      </c>
      <c r="T83" s="2">
        <f t="shared" si="72"/>
        <v>0.01</v>
      </c>
      <c r="U83" s="14">
        <f t="shared" si="73"/>
        <v>4.4546488805088371E-3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3.2354648880508839E-2</v>
      </c>
      <c r="AR83" s="9">
        <f t="shared" si="77"/>
        <v>7.5919999999999996</v>
      </c>
      <c r="AS83" s="1">
        <f t="shared" si="78"/>
        <v>0.18</v>
      </c>
      <c r="AT83" s="1">
        <f t="shared" si="79"/>
        <v>854817.16666666663</v>
      </c>
      <c r="AU83" s="1">
        <f t="shared" si="80"/>
        <v>253228996.25832385</v>
      </c>
    </row>
    <row r="84" spans="1:48" x14ac:dyDescent="0.15">
      <c r="C84" s="7">
        <v>11</v>
      </c>
      <c r="D84" s="7">
        <f t="shared" si="81"/>
        <v>25.8846413933333</v>
      </c>
      <c r="E84" s="10">
        <f t="shared" si="82"/>
        <v>26.5940324448387</v>
      </c>
      <c r="F84" s="7" t="s">
        <v>85</v>
      </c>
      <c r="G84" s="1">
        <v>12</v>
      </c>
      <c r="H84" s="9">
        <f t="shared" si="63"/>
        <v>25.8846413933333</v>
      </c>
      <c r="I84" s="9">
        <f t="shared" si="64"/>
        <v>299.03464139333329</v>
      </c>
      <c r="J84" s="9">
        <f t="shared" si="65"/>
        <v>0.38128742209248728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0.12422058799467436</v>
      </c>
      <c r="P84" s="9">
        <f t="shared" si="68"/>
        <v>4.7363747767302365E-2</v>
      </c>
      <c r="Q84" s="12">
        <f t="shared" si="69"/>
        <v>8.5254745981144259E-3</v>
      </c>
      <c r="R84" s="9">
        <f t="shared" si="70"/>
        <v>1.36656E-2</v>
      </c>
      <c r="S84" s="13">
        <f t="shared" si="71"/>
        <v>0.62386390631325561</v>
      </c>
      <c r="T84" s="2">
        <f t="shared" si="72"/>
        <v>0.01</v>
      </c>
      <c r="U84" s="14">
        <f t="shared" si="73"/>
        <v>6.2386390631325563E-3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3.413863906313256E-2</v>
      </c>
      <c r="AR84" s="9">
        <f t="shared" si="77"/>
        <v>7.5919999999999996</v>
      </c>
      <c r="AS84" s="1">
        <f t="shared" si="78"/>
        <v>0.18</v>
      </c>
      <c r="AT84" s="1">
        <f t="shared" si="79"/>
        <v>854817.16666666663</v>
      </c>
      <c r="AU84" s="1">
        <f t="shared" si="80"/>
        <v>267191689.68605745</v>
      </c>
      <c r="AV84" s="1">
        <f>SUM(AU73:AU84)</f>
        <v>3250118165.8703132</v>
      </c>
    </row>
    <row r="85" spans="1:48" x14ac:dyDescent="0.15">
      <c r="C85" s="7">
        <v>12</v>
      </c>
      <c r="D85" s="7">
        <f t="shared" si="81"/>
        <v>25.737714630967702</v>
      </c>
      <c r="E85" s="10">
        <f t="shared" si="82"/>
        <v>25.8846413933333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25.567072902903199</v>
      </c>
      <c r="E89" s="7"/>
      <c r="F89" s="7"/>
      <c r="G89" s="1">
        <v>1</v>
      </c>
      <c r="H89" s="9">
        <f t="shared" ref="H89:H100" si="84">E90</f>
        <v>25.567072902903199</v>
      </c>
      <c r="I89" s="9">
        <f t="shared" ref="I89:I100" si="85">H89+273.15</f>
        <v>298.71707290290317</v>
      </c>
      <c r="J89" s="9">
        <f t="shared" ref="J89:J100" si="86">EXP(($C$15*(I89-$C$13))/($C$16*I89*$C$13))</f>
        <v>0.36831475998934737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1.2379212547725293</v>
      </c>
      <c r="Q89" s="12">
        <f t="shared" ref="Q89:Q100" si="90">P89*$B$91</f>
        <v>0.55706456464763821</v>
      </c>
      <c r="R89" s="9">
        <f t="shared" ref="R89:R100" si="91">L89*$B$91</f>
        <v>1.51246875</v>
      </c>
      <c r="S89" s="13">
        <f t="shared" ref="S89:S100" si="92">Q89/R89</f>
        <v>0.36831475998934737</v>
      </c>
      <c r="T89" s="2">
        <f t="shared" ref="T89:T100" si="93">$B$90/100</f>
        <v>0.34</v>
      </c>
      <c r="U89" s="14">
        <f t="shared" ref="U89:U100" si="94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0.11369994604650802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3448585.75</v>
      </c>
      <c r="AN89" s="1">
        <f t="shared" ref="AN89:AN100" si="99">AM89*10000*AK89*AJ89</f>
        <v>38761115522.130913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25.639180051935501</v>
      </c>
      <c r="E90" s="10">
        <f t="shared" ref="E90:E101" si="101">D89</f>
        <v>25.567072902903199</v>
      </c>
      <c r="F90" s="7" t="s">
        <v>83</v>
      </c>
      <c r="G90" s="1">
        <v>2</v>
      </c>
      <c r="H90" s="9">
        <f t="shared" si="84"/>
        <v>25.639180051935501</v>
      </c>
      <c r="I90" s="9">
        <f t="shared" si="85"/>
        <v>298.78918005193549</v>
      </c>
      <c r="J90" s="9">
        <f t="shared" si="86"/>
        <v>0.37122345081416935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5.4841620785608036</v>
      </c>
      <c r="P90" s="9">
        <f t="shared" si="89"/>
        <v>2.0358495716275491</v>
      </c>
      <c r="Q90" s="12">
        <f t="shared" si="90"/>
        <v>0.91613230723239714</v>
      </c>
      <c r="R90" s="9">
        <f t="shared" si="91"/>
        <v>1.51246875</v>
      </c>
      <c r="S90" s="13">
        <f t="shared" si="92"/>
        <v>0.60571982543930059</v>
      </c>
      <c r="T90" s="2">
        <f t="shared" si="93"/>
        <v>0.34</v>
      </c>
      <c r="U90" s="14">
        <f t="shared" si="94"/>
        <v>0.20594474064936222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0.13803633930578271</v>
      </c>
      <c r="AK90" s="9">
        <f t="shared" si="96"/>
        <v>9.8854166666666661</v>
      </c>
      <c r="AL90" s="1">
        <f t="shared" si="97"/>
        <v>0.45</v>
      </c>
      <c r="AM90" s="17">
        <f t="shared" si="98"/>
        <v>3448585.75</v>
      </c>
      <c r="AN90" s="1">
        <f t="shared" si="99"/>
        <v>47057564054.559441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25.404617556428601</v>
      </c>
      <c r="E91" s="10">
        <f t="shared" si="101"/>
        <v>25.639180051935501</v>
      </c>
      <c r="F91" s="7" t="s">
        <v>83</v>
      </c>
      <c r="G91" s="1">
        <v>3</v>
      </c>
      <c r="H91" s="9">
        <f t="shared" si="84"/>
        <v>25.404617556428601</v>
      </c>
      <c r="I91" s="9">
        <f t="shared" si="85"/>
        <v>298.55461755642858</v>
      </c>
      <c r="J91" s="9">
        <f t="shared" si="86"/>
        <v>0.36183976648434973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6.809354173599921</v>
      </c>
      <c r="P91" s="9">
        <f t="shared" si="89"/>
        <v>2.4638951240846279</v>
      </c>
      <c r="Q91" s="12">
        <f t="shared" si="90"/>
        <v>1.1087528058380827</v>
      </c>
      <c r="R91" s="9">
        <f t="shared" si="91"/>
        <v>1.51246875</v>
      </c>
      <c r="S91" s="13">
        <f t="shared" si="92"/>
        <v>0.73307485251386695</v>
      </c>
      <c r="T91" s="2">
        <f t="shared" si="93"/>
        <v>0.34</v>
      </c>
      <c r="U91" s="14">
        <f t="shared" si="94"/>
        <v>0.24924544985471478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0.15109150313119651</v>
      </c>
      <c r="AK91" s="9">
        <f t="shared" si="96"/>
        <v>9.8854166666666661</v>
      </c>
      <c r="AL91" s="1">
        <f t="shared" si="97"/>
        <v>0.45</v>
      </c>
      <c r="AM91" s="17">
        <f t="shared" si="98"/>
        <v>3448585.75</v>
      </c>
      <c r="AN91" s="1">
        <f t="shared" si="99"/>
        <v>51508161709.11084</v>
      </c>
    </row>
    <row r="92" spans="1:48" x14ac:dyDescent="0.15">
      <c r="C92" s="7">
        <v>3</v>
      </c>
      <c r="D92" s="7">
        <f t="shared" si="100"/>
        <v>25.408502638387102</v>
      </c>
      <c r="E92" s="10">
        <f t="shared" si="101"/>
        <v>25.404617556428601</v>
      </c>
      <c r="F92" s="7" t="s">
        <v>83</v>
      </c>
      <c r="G92" s="1">
        <v>4</v>
      </c>
      <c r="H92" s="9">
        <f t="shared" si="84"/>
        <v>25.408502638387102</v>
      </c>
      <c r="I92" s="9">
        <f t="shared" si="85"/>
        <v>298.5585026383871</v>
      </c>
      <c r="J92" s="9">
        <f t="shared" si="86"/>
        <v>0.36199335939317229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7.7065007161819601</v>
      </c>
      <c r="P92" s="9">
        <f t="shared" si="89"/>
        <v>2.789702083416596</v>
      </c>
      <c r="Q92" s="12">
        <f t="shared" si="90"/>
        <v>1.2553659375374682</v>
      </c>
      <c r="R92" s="9">
        <f t="shared" si="91"/>
        <v>1.51246875</v>
      </c>
      <c r="S92" s="13">
        <f t="shared" si="92"/>
        <v>0.83001115728008801</v>
      </c>
      <c r="T92" s="2">
        <f t="shared" si="93"/>
        <v>0.34</v>
      </c>
      <c r="U92" s="14">
        <f t="shared" si="94"/>
        <v>0.28220379347522995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0.16102844373278183</v>
      </c>
      <c r="AK92" s="9">
        <f t="shared" si="96"/>
        <v>9.8854166666666661</v>
      </c>
      <c r="AL92" s="1">
        <f t="shared" si="97"/>
        <v>0.45</v>
      </c>
      <c r="AM92" s="17">
        <f t="shared" si="98"/>
        <v>3448585.75</v>
      </c>
      <c r="AN92" s="1">
        <f t="shared" si="99"/>
        <v>54895735019.278038</v>
      </c>
    </row>
    <row r="93" spans="1:48" x14ac:dyDescent="0.15">
      <c r="C93" s="7">
        <v>4</v>
      </c>
      <c r="D93" s="7">
        <f t="shared" si="100"/>
        <v>25.049332565333302</v>
      </c>
      <c r="E93" s="10">
        <f t="shared" si="101"/>
        <v>25.408502638387102</v>
      </c>
      <c r="F93" s="7" t="s">
        <v>83</v>
      </c>
      <c r="G93" s="1">
        <v>5</v>
      </c>
      <c r="H93" s="9">
        <f t="shared" si="84"/>
        <v>25.049332565333302</v>
      </c>
      <c r="I93" s="9">
        <f t="shared" si="85"/>
        <v>298.19933256533329</v>
      </c>
      <c r="J93" s="9">
        <f t="shared" si="86"/>
        <v>0.3480496406543091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4.6709587011270957</v>
      </c>
      <c r="O93" s="9">
        <f t="shared" si="102"/>
        <v>3.6068815983049349</v>
      </c>
      <c r="P93" s="9">
        <f t="shared" si="89"/>
        <v>1.2553738441726727</v>
      </c>
      <c r="Q93" s="12">
        <f t="shared" si="90"/>
        <v>0.56491822987770279</v>
      </c>
      <c r="R93" s="9">
        <f t="shared" si="91"/>
        <v>1.51246875</v>
      </c>
      <c r="S93" s="13">
        <f t="shared" si="92"/>
        <v>0.3735073732119773</v>
      </c>
      <c r="T93" s="2">
        <f t="shared" si="93"/>
        <v>0.34</v>
      </c>
      <c r="U93" s="14">
        <f t="shared" si="94"/>
        <v>0.12699250689207228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0.1142322408279598</v>
      </c>
      <c r="AK93" s="9">
        <f t="shared" si="96"/>
        <v>9.8854166666666661</v>
      </c>
      <c r="AL93" s="1">
        <f t="shared" si="97"/>
        <v>0.45</v>
      </c>
      <c r="AM93" s="17">
        <f t="shared" si="98"/>
        <v>3448585.75</v>
      </c>
      <c r="AN93" s="1">
        <f t="shared" si="99"/>
        <v>38942578576.715302</v>
      </c>
    </row>
    <row r="94" spans="1:48" x14ac:dyDescent="0.15">
      <c r="C94" s="7">
        <v>5</v>
      </c>
      <c r="D94" s="7">
        <f t="shared" si="100"/>
        <v>24.9413915954839</v>
      </c>
      <c r="E94" s="10">
        <f t="shared" si="101"/>
        <v>25.049332565333302</v>
      </c>
      <c r="F94" s="7" t="s">
        <v>85</v>
      </c>
      <c r="G94" s="1">
        <v>6</v>
      </c>
      <c r="H94" s="9">
        <f t="shared" si="84"/>
        <v>24.9413915954839</v>
      </c>
      <c r="I94" s="9">
        <f t="shared" si="85"/>
        <v>298.09139159548386</v>
      </c>
      <c r="J94" s="9">
        <f t="shared" si="86"/>
        <v>0.343958708676466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5.7125494207989282</v>
      </c>
      <c r="P94" s="9">
        <f t="shared" si="89"/>
        <v>1.9648811220284932</v>
      </c>
      <c r="Q94" s="12">
        <f t="shared" si="90"/>
        <v>0.88419650491282198</v>
      </c>
      <c r="R94" s="9">
        <f t="shared" si="91"/>
        <v>1.51246875</v>
      </c>
      <c r="S94" s="13">
        <f t="shared" si="92"/>
        <v>0.58460480913263302</v>
      </c>
      <c r="T94" s="2">
        <f t="shared" si="93"/>
        <v>0.34</v>
      </c>
      <c r="U94" s="14">
        <f t="shared" si="94"/>
        <v>0.19876563510509523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0.13587183898418623</v>
      </c>
      <c r="AK94" s="9">
        <f t="shared" si="96"/>
        <v>9.8854166666666661</v>
      </c>
      <c r="AL94" s="1">
        <f t="shared" si="97"/>
        <v>0.45</v>
      </c>
      <c r="AM94" s="17">
        <f t="shared" si="98"/>
        <v>3448585.75</v>
      </c>
      <c r="AN94" s="1">
        <f t="shared" si="99"/>
        <v>46319670590.838951</v>
      </c>
    </row>
    <row r="95" spans="1:48" x14ac:dyDescent="0.15">
      <c r="C95" s="7">
        <v>6</v>
      </c>
      <c r="D95" s="7">
        <f t="shared" si="100"/>
        <v>24.003528225</v>
      </c>
      <c r="E95" s="10">
        <f t="shared" si="101"/>
        <v>24.9413915954839</v>
      </c>
      <c r="F95" s="7" t="s">
        <v>83</v>
      </c>
      <c r="G95" s="1">
        <v>7</v>
      </c>
      <c r="H95" s="9">
        <f t="shared" si="84"/>
        <v>24.003528225</v>
      </c>
      <c r="I95" s="9">
        <f t="shared" si="85"/>
        <v>297.153528225</v>
      </c>
      <c r="J95" s="9">
        <f t="shared" si="86"/>
        <v>0.31026587954856366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7.1087099654371011</v>
      </c>
      <c r="P95" s="9">
        <f t="shared" si="89"/>
        <v>2.2055901498819819</v>
      </c>
      <c r="Q95" s="12">
        <f t="shared" si="90"/>
        <v>0.99251556744689184</v>
      </c>
      <c r="R95" s="9">
        <f t="shared" si="91"/>
        <v>1.51246875</v>
      </c>
      <c r="S95" s="13">
        <f t="shared" si="92"/>
        <v>0.65622219794418357</v>
      </c>
      <c r="T95" s="2">
        <f t="shared" si="93"/>
        <v>0.34</v>
      </c>
      <c r="U95" s="14">
        <f t="shared" si="94"/>
        <v>0.22311554730102243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0.14321333751125825</v>
      </c>
      <c r="AK95" s="9">
        <f t="shared" si="96"/>
        <v>9.8854166666666661</v>
      </c>
      <c r="AL95" s="1">
        <f t="shared" si="97"/>
        <v>0.45</v>
      </c>
      <c r="AM95" s="17">
        <f t="shared" si="98"/>
        <v>3448585.75</v>
      </c>
      <c r="AN95" s="1">
        <f t="shared" si="99"/>
        <v>48822439346.744904</v>
      </c>
    </row>
    <row r="96" spans="1:48" x14ac:dyDescent="0.15">
      <c r="C96" s="7">
        <v>7</v>
      </c>
      <c r="D96" s="7">
        <f t="shared" si="100"/>
        <v>23.490997650645198</v>
      </c>
      <c r="E96" s="10">
        <f t="shared" si="101"/>
        <v>24.003528225</v>
      </c>
      <c r="F96" s="7" t="s">
        <v>83</v>
      </c>
      <c r="G96" s="1">
        <v>8</v>
      </c>
      <c r="H96" s="9">
        <f t="shared" si="84"/>
        <v>23.490997650645198</v>
      </c>
      <c r="I96" s="9">
        <f t="shared" si="85"/>
        <v>296.6409976506452</v>
      </c>
      <c r="J96" s="9">
        <f t="shared" si="86"/>
        <v>0.29318847250840485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8.2641614822217857</v>
      </c>
      <c r="P96" s="9">
        <f t="shared" si="89"/>
        <v>2.4229568815354003</v>
      </c>
      <c r="Q96" s="12">
        <f t="shared" si="90"/>
        <v>1.0903305966909302</v>
      </c>
      <c r="R96" s="9">
        <f t="shared" si="91"/>
        <v>1.51246875</v>
      </c>
      <c r="S96" s="13">
        <f t="shared" si="92"/>
        <v>0.72089462786648006</v>
      </c>
      <c r="T96" s="2">
        <f t="shared" si="93"/>
        <v>0.34</v>
      </c>
      <c r="U96" s="14">
        <f t="shared" si="94"/>
        <v>0.24510417347460323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0.14984290830259289</v>
      </c>
      <c r="AK96" s="9">
        <f t="shared" si="96"/>
        <v>9.8854166666666661</v>
      </c>
      <c r="AL96" s="1">
        <f t="shared" si="97"/>
        <v>0.45</v>
      </c>
      <c r="AM96" s="17">
        <f t="shared" si="98"/>
        <v>3448585.75</v>
      </c>
      <c r="AN96" s="1">
        <f t="shared" si="99"/>
        <v>51082506903.856636</v>
      </c>
    </row>
    <row r="97" spans="1:50" x14ac:dyDescent="0.15">
      <c r="C97" s="7">
        <v>8</v>
      </c>
      <c r="D97" s="7">
        <f t="shared" si="100"/>
        <v>25.477433989032299</v>
      </c>
      <c r="E97" s="10">
        <f t="shared" si="101"/>
        <v>23.490997650645198</v>
      </c>
      <c r="F97" s="7" t="s">
        <v>83</v>
      </c>
      <c r="G97" s="1">
        <v>9</v>
      </c>
      <c r="H97" s="9">
        <f t="shared" si="84"/>
        <v>25.477433989032299</v>
      </c>
      <c r="I97" s="9">
        <f t="shared" si="85"/>
        <v>298.62743398903228</v>
      </c>
      <c r="J97" s="9">
        <f t="shared" si="86"/>
        <v>0.36472868919020163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9.2022462673530523</v>
      </c>
      <c r="P97" s="9">
        <f t="shared" si="89"/>
        <v>3.3563232186971046</v>
      </c>
      <c r="Q97" s="12">
        <f t="shared" si="90"/>
        <v>1.5103454484136971</v>
      </c>
      <c r="R97" s="9">
        <f t="shared" si="91"/>
        <v>1.51246875</v>
      </c>
      <c r="S97" s="13">
        <f t="shared" si="92"/>
        <v>0.99859613523499058</v>
      </c>
      <c r="T97" s="2">
        <f t="shared" si="93"/>
        <v>0.34</v>
      </c>
      <c r="U97" s="14">
        <f t="shared" si="94"/>
        <v>0.33952268597989682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0.17831008982293889</v>
      </c>
      <c r="AK97" s="9">
        <f t="shared" si="96"/>
        <v>9.8854166666666661</v>
      </c>
      <c r="AL97" s="1">
        <f t="shared" si="97"/>
        <v>0.45</v>
      </c>
      <c r="AM97" s="17">
        <f t="shared" si="98"/>
        <v>3448585.75</v>
      </c>
      <c r="AN97" s="1">
        <f t="shared" si="99"/>
        <v>60787170361.201256</v>
      </c>
    </row>
    <row r="98" spans="1:50" x14ac:dyDescent="0.15">
      <c r="C98" s="7">
        <v>9</v>
      </c>
      <c r="D98" s="7">
        <f t="shared" si="100"/>
        <v>26.410828074000001</v>
      </c>
      <c r="E98" s="10">
        <f t="shared" si="101"/>
        <v>25.477433989032299</v>
      </c>
      <c r="F98" s="7" t="s">
        <v>83</v>
      </c>
      <c r="G98" s="1">
        <v>10</v>
      </c>
      <c r="H98" s="9">
        <f t="shared" si="84"/>
        <v>26.410828074000001</v>
      </c>
      <c r="I98" s="9">
        <f t="shared" si="85"/>
        <v>299.56082807399997</v>
      </c>
      <c r="J98" s="9">
        <f t="shared" si="86"/>
        <v>0.40373038756895574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9.2069647153226146</v>
      </c>
      <c r="P98" s="9">
        <f t="shared" si="89"/>
        <v>3.7171314328508993</v>
      </c>
      <c r="Q98" s="12">
        <f t="shared" si="90"/>
        <v>1.6727091447829048</v>
      </c>
      <c r="R98" s="9">
        <f t="shared" si="91"/>
        <v>1.51246875</v>
      </c>
      <c r="S98" s="13">
        <f t="shared" si="92"/>
        <v>1.1059462516385246</v>
      </c>
      <c r="T98" s="2">
        <f t="shared" si="93"/>
        <v>0.34</v>
      </c>
      <c r="U98" s="14">
        <f t="shared" si="94"/>
        <v>0.3760217255570984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0.18931455025546517</v>
      </c>
      <c r="AK98" s="9">
        <f t="shared" si="96"/>
        <v>9.8854166666666661</v>
      </c>
      <c r="AL98" s="1">
        <f t="shared" si="97"/>
        <v>0.45</v>
      </c>
      <c r="AM98" s="17">
        <f t="shared" si="98"/>
        <v>3448585.75</v>
      </c>
      <c r="AN98" s="1">
        <f t="shared" si="99"/>
        <v>64538668729.629639</v>
      </c>
    </row>
    <row r="99" spans="1:50" x14ac:dyDescent="0.15">
      <c r="C99" s="7">
        <v>10</v>
      </c>
      <c r="D99" s="7">
        <f t="shared" si="100"/>
        <v>26.5940324448387</v>
      </c>
      <c r="E99" s="10">
        <f t="shared" si="101"/>
        <v>26.410828074000001</v>
      </c>
      <c r="F99" s="7" t="s">
        <v>83</v>
      </c>
      <c r="G99" s="1">
        <v>11</v>
      </c>
      <c r="H99" s="9">
        <f t="shared" si="84"/>
        <v>26.5940324448387</v>
      </c>
      <c r="I99" s="9">
        <f t="shared" si="85"/>
        <v>299.74403244483869</v>
      </c>
      <c r="J99" s="9">
        <f t="shared" si="86"/>
        <v>0.41183119876680424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5.2153416183481296</v>
      </c>
      <c r="O99" s="9">
        <f t="shared" si="102"/>
        <v>3.6355333307902535</v>
      </c>
      <c r="P99" s="9">
        <f t="shared" si="89"/>
        <v>1.4972260497760228</v>
      </c>
      <c r="Q99" s="12">
        <f t="shared" si="90"/>
        <v>0.67375172239921033</v>
      </c>
      <c r="R99" s="9">
        <f t="shared" si="91"/>
        <v>1.51246875</v>
      </c>
      <c r="S99" s="13">
        <f t="shared" si="92"/>
        <v>0.44546488805088391</v>
      </c>
      <c r="T99" s="2">
        <f t="shared" si="93"/>
        <v>0.34</v>
      </c>
      <c r="U99" s="14">
        <f t="shared" si="94"/>
        <v>0.15145806193730055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0.12160860567409612</v>
      </c>
      <c r="AK99" s="9">
        <f t="shared" si="96"/>
        <v>9.8854166666666661</v>
      </c>
      <c r="AL99" s="1">
        <f t="shared" si="97"/>
        <v>0.45</v>
      </c>
      <c r="AM99" s="17">
        <f t="shared" si="98"/>
        <v>3448585.75</v>
      </c>
      <c r="AN99" s="1">
        <f t="shared" si="99"/>
        <v>41457233507.312401</v>
      </c>
    </row>
    <row r="100" spans="1:50" x14ac:dyDescent="0.15">
      <c r="C100" s="7">
        <v>11</v>
      </c>
      <c r="D100" s="7">
        <f t="shared" si="100"/>
        <v>25.8846413933333</v>
      </c>
      <c r="E100" s="10">
        <f t="shared" si="101"/>
        <v>26.5940324448387</v>
      </c>
      <c r="F100" s="7" t="s">
        <v>85</v>
      </c>
      <c r="G100" s="1">
        <v>12</v>
      </c>
      <c r="H100" s="9">
        <f t="shared" si="84"/>
        <v>25.8846413933333</v>
      </c>
      <c r="I100" s="9">
        <f t="shared" si="85"/>
        <v>299.03464139333329</v>
      </c>
      <c r="J100" s="9">
        <f t="shared" si="86"/>
        <v>0.38128742209248728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5.4993489476808968</v>
      </c>
      <c r="P100" s="9">
        <f t="shared" si="89"/>
        <v>2.0968325834482817</v>
      </c>
      <c r="Q100" s="12">
        <f t="shared" si="90"/>
        <v>0.94357466255172684</v>
      </c>
      <c r="R100" s="9">
        <f t="shared" si="91"/>
        <v>1.51246875</v>
      </c>
      <c r="S100" s="13">
        <f t="shared" si="92"/>
        <v>0.62386390631325561</v>
      </c>
      <c r="T100" s="2">
        <f t="shared" si="93"/>
        <v>0.34</v>
      </c>
      <c r="U100" s="14">
        <f t="shared" si="94"/>
        <v>0.21211372814650692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0.13989628903617185</v>
      </c>
      <c r="AK100" s="9">
        <f t="shared" si="96"/>
        <v>9.8854166666666661</v>
      </c>
      <c r="AL100" s="1">
        <f t="shared" si="97"/>
        <v>0.45</v>
      </c>
      <c r="AM100" s="17">
        <f t="shared" si="98"/>
        <v>3448585.75</v>
      </c>
      <c r="AN100" s="1">
        <f t="shared" si="99"/>
        <v>47691634068.413979</v>
      </c>
      <c r="AO100" s="1">
        <f>SUM(AN89:AN100)</f>
        <v>591864478389.79224</v>
      </c>
    </row>
    <row r="101" spans="1:50" x14ac:dyDescent="0.15">
      <c r="C101" s="7">
        <v>12</v>
      </c>
      <c r="D101" s="7">
        <f t="shared" si="100"/>
        <v>25.737714630967702</v>
      </c>
      <c r="E101" s="10">
        <f t="shared" si="101"/>
        <v>25.8846413933333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25.567072902903199</v>
      </c>
      <c r="E105" s="7"/>
      <c r="F105" s="7"/>
      <c r="G105" s="1">
        <v>1</v>
      </c>
      <c r="H105" s="9">
        <f t="shared" ref="H105:H116" si="103">E106</f>
        <v>25.567072902903199</v>
      </c>
      <c r="I105" s="9">
        <f t="shared" ref="I105:I116" si="104">H105+273.15</f>
        <v>298.71707290290317</v>
      </c>
      <c r="J105" s="9">
        <f t="shared" ref="J105:J116" si="105">EXP(($C$15*(I105-$C$13))/($C$16*I105*$C$13))</f>
        <v>0.36831475998934737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0.19197301920164764</v>
      </c>
      <c r="Q105" s="12">
        <f t="shared" ref="Q105:Q116" si="109">P105*$B$107</f>
        <v>5.7591905760494291E-2</v>
      </c>
      <c r="R105" s="9">
        <f t="shared" ref="R105:R116" si="110">L105*$B$107</f>
        <v>0.156366</v>
      </c>
      <c r="S105" s="13">
        <f t="shared" ref="S105:S116" si="111">Q105/R105</f>
        <v>0.36831475998934737</v>
      </c>
      <c r="T105" s="2">
        <f t="shared" ref="T105:T116" si="112">$B$106/100</f>
        <v>0.01</v>
      </c>
      <c r="U105" s="14">
        <f t="shared" ref="U105:U116" si="113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1.8583147599893476E-2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459334.08333333331</v>
      </c>
      <c r="AX105" s="1">
        <f t="shared" ref="AX105:AX116" si="120">AW105*10000*AV105*0.67*AU105*AT105</f>
        <v>894262619.88677335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25.639180051935501</v>
      </c>
      <c r="E106" s="10">
        <f t="shared" ref="E106:E117" si="122">D105</f>
        <v>25.567072902903199</v>
      </c>
      <c r="F106" s="7" t="s">
        <v>83</v>
      </c>
      <c r="G106" s="1">
        <v>2</v>
      </c>
      <c r="H106" s="9">
        <f t="shared" si="103"/>
        <v>25.639180051935501</v>
      </c>
      <c r="I106" s="9">
        <f t="shared" si="104"/>
        <v>298.78918005193549</v>
      </c>
      <c r="J106" s="9">
        <f t="shared" si="105"/>
        <v>0.37122345081416935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0.85046698079835237</v>
      </c>
      <c r="P106" s="9">
        <f t="shared" si="108"/>
        <v>0.31571328741547228</v>
      </c>
      <c r="Q106" s="12">
        <f t="shared" si="109"/>
        <v>9.471398622464168E-2</v>
      </c>
      <c r="R106" s="9">
        <f t="shared" si="110"/>
        <v>0.156366</v>
      </c>
      <c r="S106" s="13">
        <f t="shared" si="111"/>
        <v>0.60571982543930059</v>
      </c>
      <c r="T106" s="2">
        <f t="shared" si="112"/>
        <v>0.01</v>
      </c>
      <c r="U106" s="14">
        <f t="shared" si="113"/>
        <v>6.0571982543930064E-3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2.095719825439301E-2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459334.08333333331</v>
      </c>
      <c r="AX106" s="1">
        <f t="shared" si="120"/>
        <v>1008507246.4563234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25.404617556428601</v>
      </c>
      <c r="E107" s="10">
        <f t="shared" si="122"/>
        <v>25.639180051935501</v>
      </c>
      <c r="F107" s="7" t="s">
        <v>83</v>
      </c>
      <c r="G107" s="1">
        <v>3</v>
      </c>
      <c r="H107" s="9">
        <f t="shared" si="103"/>
        <v>25.404617556428601</v>
      </c>
      <c r="I107" s="9">
        <f t="shared" si="104"/>
        <v>298.55461755642858</v>
      </c>
      <c r="J107" s="9">
        <f t="shared" si="105"/>
        <v>0.36183976648434973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1.0559736933828801</v>
      </c>
      <c r="P107" s="9">
        <f t="shared" si="108"/>
        <v>0.38209327462727766</v>
      </c>
      <c r="Q107" s="12">
        <f t="shared" si="109"/>
        <v>0.11462798238818329</v>
      </c>
      <c r="R107" s="9">
        <f t="shared" si="110"/>
        <v>0.156366</v>
      </c>
      <c r="S107" s="13">
        <f t="shared" si="111"/>
        <v>0.73307485251386673</v>
      </c>
      <c r="T107" s="2">
        <f t="shared" si="112"/>
        <v>0.01</v>
      </c>
      <c r="U107" s="14">
        <f t="shared" si="113"/>
        <v>7.3307485251386676E-3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2.223074852513867E-2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459334.08333333331</v>
      </c>
      <c r="AX107" s="1">
        <f t="shared" si="120"/>
        <v>1069793333.5173255</v>
      </c>
    </row>
    <row r="108" spans="1:50" x14ac:dyDescent="0.15">
      <c r="C108" s="7">
        <v>3</v>
      </c>
      <c r="D108" s="7">
        <f t="shared" si="121"/>
        <v>25.408502638387102</v>
      </c>
      <c r="E108" s="10">
        <f t="shared" si="122"/>
        <v>25.404617556428601</v>
      </c>
      <c r="F108" s="7" t="s">
        <v>83</v>
      </c>
      <c r="G108" s="1">
        <v>4</v>
      </c>
      <c r="H108" s="9">
        <f t="shared" si="103"/>
        <v>25.408502638387102</v>
      </c>
      <c r="I108" s="9">
        <f t="shared" si="104"/>
        <v>298.5585026383871</v>
      </c>
      <c r="J108" s="9">
        <f t="shared" si="105"/>
        <v>0.36199335939317229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1.1951004187556025</v>
      </c>
      <c r="P108" s="9">
        <f t="shared" si="108"/>
        <v>0.43261841539752749</v>
      </c>
      <c r="Q108" s="12">
        <f t="shared" si="109"/>
        <v>0.12978552461925824</v>
      </c>
      <c r="R108" s="9">
        <f t="shared" si="110"/>
        <v>0.156366</v>
      </c>
      <c r="S108" s="13">
        <f t="shared" si="111"/>
        <v>0.83001115728008801</v>
      </c>
      <c r="T108" s="2">
        <f t="shared" si="112"/>
        <v>0.01</v>
      </c>
      <c r="U108" s="14">
        <f t="shared" si="113"/>
        <v>8.3001115728008803E-3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2.3200111572800879E-2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459334.08333333331</v>
      </c>
      <c r="AX108" s="1">
        <f t="shared" si="120"/>
        <v>1116441251.151516</v>
      </c>
    </row>
    <row r="109" spans="1:50" x14ac:dyDescent="0.15">
      <c r="C109" s="7">
        <v>4</v>
      </c>
      <c r="D109" s="7">
        <f t="shared" si="121"/>
        <v>25.049332565333302</v>
      </c>
      <c r="E109" s="10">
        <f t="shared" si="122"/>
        <v>25.408502638387102</v>
      </c>
      <c r="F109" s="7" t="s">
        <v>83</v>
      </c>
      <c r="G109" s="1">
        <v>5</v>
      </c>
      <c r="H109" s="9">
        <f t="shared" si="103"/>
        <v>25.049332565333302</v>
      </c>
      <c r="I109" s="9">
        <f t="shared" si="104"/>
        <v>298.19933256533329</v>
      </c>
      <c r="J109" s="9">
        <f t="shared" si="105"/>
        <v>0.3480496406543091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0.72435790319017135</v>
      </c>
      <c r="O109" s="9">
        <f t="shared" si="123"/>
        <v>0.5593441001679037</v>
      </c>
      <c r="P109" s="9">
        <f t="shared" si="108"/>
        <v>0.19467951306554676</v>
      </c>
      <c r="Q109" s="12">
        <f t="shared" si="109"/>
        <v>5.8403853919664024E-2</v>
      </c>
      <c r="R109" s="9">
        <f t="shared" si="110"/>
        <v>0.156366</v>
      </c>
      <c r="S109" s="13">
        <f t="shared" si="111"/>
        <v>0.37350737321197719</v>
      </c>
      <c r="T109" s="2">
        <f t="shared" si="112"/>
        <v>0.01</v>
      </c>
      <c r="U109" s="14">
        <f t="shared" si="113"/>
        <v>3.7350737321197721E-3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1.863507373211977E-2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459334.08333333331</v>
      </c>
      <c r="AX109" s="1">
        <f t="shared" si="120"/>
        <v>896761421.4915961</v>
      </c>
    </row>
    <row r="110" spans="1:50" x14ac:dyDescent="0.15">
      <c r="C110" s="7">
        <v>5</v>
      </c>
      <c r="D110" s="7">
        <f t="shared" si="121"/>
        <v>24.9413915954839</v>
      </c>
      <c r="E110" s="10">
        <f t="shared" si="122"/>
        <v>25.049332565333302</v>
      </c>
      <c r="F110" s="7" t="s">
        <v>85</v>
      </c>
      <c r="G110" s="1">
        <v>6</v>
      </c>
      <c r="H110" s="9">
        <f t="shared" si="103"/>
        <v>24.9413915954839</v>
      </c>
      <c r="I110" s="9">
        <f t="shared" si="104"/>
        <v>298.09139159548386</v>
      </c>
      <c r="J110" s="9">
        <f t="shared" si="105"/>
        <v>0.343958708676466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0.88588458710235685</v>
      </c>
      <c r="P110" s="9">
        <f t="shared" si="108"/>
        <v>0.3047077186161109</v>
      </c>
      <c r="Q110" s="12">
        <f t="shared" si="109"/>
        <v>9.1412315584833273E-2</v>
      </c>
      <c r="R110" s="9">
        <f t="shared" si="110"/>
        <v>0.156366</v>
      </c>
      <c r="S110" s="13">
        <f t="shared" si="111"/>
        <v>0.58460480913263291</v>
      </c>
      <c r="T110" s="2">
        <f t="shared" si="112"/>
        <v>0.01</v>
      </c>
      <c r="U110" s="14">
        <f t="shared" si="113"/>
        <v>5.8460480913263288E-3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2.0746048091326331E-2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459334.08333333331</v>
      </c>
      <c r="AX110" s="1">
        <f t="shared" si="120"/>
        <v>998346228.41573</v>
      </c>
    </row>
    <row r="111" spans="1:50" x14ac:dyDescent="0.15">
      <c r="C111" s="7">
        <v>6</v>
      </c>
      <c r="D111" s="7">
        <f t="shared" si="121"/>
        <v>24.003528225</v>
      </c>
      <c r="E111" s="10">
        <f t="shared" si="122"/>
        <v>24.9413915954839</v>
      </c>
      <c r="F111" s="7" t="s">
        <v>83</v>
      </c>
      <c r="G111" s="1">
        <v>7</v>
      </c>
      <c r="H111" s="9">
        <f t="shared" si="103"/>
        <v>24.003528225</v>
      </c>
      <c r="I111" s="9">
        <f t="shared" si="104"/>
        <v>297.153528225</v>
      </c>
      <c r="J111" s="9">
        <f t="shared" si="105"/>
        <v>0.31026587954856366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1.102396868486246</v>
      </c>
      <c r="P111" s="9">
        <f t="shared" si="108"/>
        <v>0.34203613401246735</v>
      </c>
      <c r="Q111" s="12">
        <f t="shared" si="109"/>
        <v>0.1026108402037402</v>
      </c>
      <c r="R111" s="9">
        <f t="shared" si="110"/>
        <v>0.156366</v>
      </c>
      <c r="S111" s="13">
        <f t="shared" si="111"/>
        <v>0.65622219794418346</v>
      </c>
      <c r="T111" s="2">
        <f t="shared" si="112"/>
        <v>0.01</v>
      </c>
      <c r="U111" s="14">
        <f t="shared" si="113"/>
        <v>6.562221979441835E-3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2.1462221979441837E-2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459334.08333333331</v>
      </c>
      <c r="AX111" s="1">
        <f t="shared" si="120"/>
        <v>1032810117.4871562</v>
      </c>
    </row>
    <row r="112" spans="1:50" x14ac:dyDescent="0.15">
      <c r="C112" s="7">
        <v>7</v>
      </c>
      <c r="D112" s="7">
        <f t="shared" si="121"/>
        <v>23.490997650645198</v>
      </c>
      <c r="E112" s="10">
        <f t="shared" si="122"/>
        <v>24.003528225</v>
      </c>
      <c r="F112" s="7" t="s">
        <v>83</v>
      </c>
      <c r="G112" s="1">
        <v>8</v>
      </c>
      <c r="H112" s="9">
        <f t="shared" si="103"/>
        <v>23.490997650645198</v>
      </c>
      <c r="I112" s="9">
        <f t="shared" si="104"/>
        <v>296.6409976506452</v>
      </c>
      <c r="J112" s="9">
        <f t="shared" si="105"/>
        <v>0.29318847250840485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1.2815807344737786</v>
      </c>
      <c r="P112" s="9">
        <f t="shared" si="108"/>
        <v>0.37574469793656673</v>
      </c>
      <c r="Q112" s="12">
        <f t="shared" si="109"/>
        <v>0.11272340938097002</v>
      </c>
      <c r="R112" s="9">
        <f t="shared" si="110"/>
        <v>0.156366</v>
      </c>
      <c r="S112" s="13">
        <f t="shared" si="111"/>
        <v>0.72089462786647995</v>
      </c>
      <c r="T112" s="2">
        <f t="shared" si="112"/>
        <v>0.01</v>
      </c>
      <c r="U112" s="14">
        <f t="shared" si="113"/>
        <v>7.2089462786647995E-3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2.2108946278664797E-2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459334.08333333331</v>
      </c>
      <c r="AX112" s="1">
        <f t="shared" si="120"/>
        <v>1063931937.0313801</v>
      </c>
    </row>
    <row r="113" spans="1:53" x14ac:dyDescent="0.15">
      <c r="C113" s="7">
        <v>8</v>
      </c>
      <c r="D113" s="7">
        <f t="shared" si="121"/>
        <v>25.477433989032299</v>
      </c>
      <c r="E113" s="10">
        <f t="shared" si="122"/>
        <v>23.490997650645198</v>
      </c>
      <c r="F113" s="7" t="s">
        <v>83</v>
      </c>
      <c r="G113" s="1">
        <v>9</v>
      </c>
      <c r="H113" s="9">
        <f t="shared" si="103"/>
        <v>25.477433989032299</v>
      </c>
      <c r="I113" s="9">
        <f t="shared" si="104"/>
        <v>298.62743398903228</v>
      </c>
      <c r="J113" s="9">
        <f t="shared" si="105"/>
        <v>0.36472868919020163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1.4270560365372118</v>
      </c>
      <c r="P113" s="9">
        <f t="shared" si="108"/>
        <v>0.52048827760718175</v>
      </c>
      <c r="Q113" s="12">
        <f t="shared" si="109"/>
        <v>0.15614648328215452</v>
      </c>
      <c r="R113" s="9">
        <f t="shared" si="110"/>
        <v>0.156366</v>
      </c>
      <c r="S113" s="13">
        <f t="shared" si="111"/>
        <v>0.99859613523499047</v>
      </c>
      <c r="T113" s="2">
        <f t="shared" si="112"/>
        <v>0.01</v>
      </c>
      <c r="U113" s="14">
        <f t="shared" si="113"/>
        <v>9.9859613523499043E-3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2.4885961352349904E-2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459334.08333333331</v>
      </c>
      <c r="AX113" s="1">
        <f t="shared" si="120"/>
        <v>1197568112.5990186</v>
      </c>
    </row>
    <row r="114" spans="1:53" x14ac:dyDescent="0.15">
      <c r="C114" s="7">
        <v>9</v>
      </c>
      <c r="D114" s="7">
        <f t="shared" si="121"/>
        <v>26.410828074000001</v>
      </c>
      <c r="E114" s="10">
        <f t="shared" si="122"/>
        <v>25.477433989032299</v>
      </c>
      <c r="F114" s="7" t="s">
        <v>83</v>
      </c>
      <c r="G114" s="1">
        <v>10</v>
      </c>
      <c r="H114" s="9">
        <f t="shared" si="103"/>
        <v>26.410828074000001</v>
      </c>
      <c r="I114" s="9">
        <f t="shared" si="104"/>
        <v>299.56082807399997</v>
      </c>
      <c r="J114" s="9">
        <f t="shared" si="105"/>
        <v>0.40373038756895574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1.4277877589300301</v>
      </c>
      <c r="P114" s="9">
        <f t="shared" si="108"/>
        <v>0.57644130527903181</v>
      </c>
      <c r="Q114" s="12">
        <f t="shared" si="109"/>
        <v>0.17293239158370954</v>
      </c>
      <c r="R114" s="9">
        <f t="shared" si="110"/>
        <v>0.156366</v>
      </c>
      <c r="S114" s="13">
        <f t="shared" si="111"/>
        <v>1.1059462516385246</v>
      </c>
      <c r="T114" s="2">
        <f t="shared" si="112"/>
        <v>0.01</v>
      </c>
      <c r="U114" s="14">
        <f t="shared" si="113"/>
        <v>1.1059462516385246E-2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2.595946251638525E-2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459334.08333333331</v>
      </c>
      <c r="AX114" s="1">
        <f t="shared" si="120"/>
        <v>1249227389.2765203</v>
      </c>
    </row>
    <row r="115" spans="1:53" x14ac:dyDescent="0.15">
      <c r="C115" s="7">
        <v>10</v>
      </c>
      <c r="D115" s="7">
        <f t="shared" si="121"/>
        <v>26.5940324448387</v>
      </c>
      <c r="E115" s="10">
        <f t="shared" si="122"/>
        <v>26.410828074000001</v>
      </c>
      <c r="F115" s="7" t="s">
        <v>83</v>
      </c>
      <c r="G115" s="1">
        <v>11</v>
      </c>
      <c r="H115" s="9">
        <f t="shared" si="103"/>
        <v>26.5940324448387</v>
      </c>
      <c r="I115" s="9">
        <f t="shared" si="104"/>
        <v>299.74403244483869</v>
      </c>
      <c r="J115" s="9">
        <f t="shared" si="105"/>
        <v>0.41183119876680424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0.80877913096844833</v>
      </c>
      <c r="O115" s="9">
        <f t="shared" si="123"/>
        <v>0.56378732268254994</v>
      </c>
      <c r="P115" s="9">
        <f t="shared" si="108"/>
        <v>0.23218520894988162</v>
      </c>
      <c r="Q115" s="12">
        <f t="shared" si="109"/>
        <v>6.9655562684964478E-2</v>
      </c>
      <c r="R115" s="9">
        <f t="shared" si="110"/>
        <v>0.156366</v>
      </c>
      <c r="S115" s="13">
        <f t="shared" si="111"/>
        <v>0.44546488805088369</v>
      </c>
      <c r="T115" s="2">
        <f t="shared" si="112"/>
        <v>0.01</v>
      </c>
      <c r="U115" s="14">
        <f t="shared" si="113"/>
        <v>4.4546488805088371E-3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1.9354648880508835E-2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459334.08333333331</v>
      </c>
      <c r="AX115" s="1">
        <f t="shared" si="120"/>
        <v>931388986.81360364</v>
      </c>
    </row>
    <row r="116" spans="1:53" x14ac:dyDescent="0.15">
      <c r="C116" s="7">
        <v>11</v>
      </c>
      <c r="D116" s="7">
        <f t="shared" si="121"/>
        <v>25.8846413933333</v>
      </c>
      <c r="E116" s="10">
        <f t="shared" si="122"/>
        <v>26.5940324448387</v>
      </c>
      <c r="F116" s="7" t="s">
        <v>85</v>
      </c>
      <c r="G116" s="1">
        <v>12</v>
      </c>
      <c r="H116" s="9">
        <f t="shared" si="103"/>
        <v>25.8846413933333</v>
      </c>
      <c r="I116" s="9">
        <f t="shared" si="104"/>
        <v>299.03464139333329</v>
      </c>
      <c r="J116" s="9">
        <f t="shared" si="105"/>
        <v>0.38128742209248728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0.85282211373266847</v>
      </c>
      <c r="P116" s="9">
        <f t="shared" si="108"/>
        <v>0.32517034524859517</v>
      </c>
      <c r="Q116" s="12">
        <f t="shared" si="109"/>
        <v>9.7551103574578552E-2</v>
      </c>
      <c r="R116" s="9">
        <f t="shared" si="110"/>
        <v>0.156366</v>
      </c>
      <c r="S116" s="13">
        <f t="shared" si="111"/>
        <v>0.62386390631325572</v>
      </c>
      <c r="T116" s="2">
        <f t="shared" si="112"/>
        <v>0.01</v>
      </c>
      <c r="U116" s="14">
        <f t="shared" si="113"/>
        <v>6.2386390631325572E-3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2.1138639063132555E-2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459334.08333333331</v>
      </c>
      <c r="AX116" s="1">
        <f t="shared" si="120"/>
        <v>1017238583.9278469</v>
      </c>
      <c r="AY116" s="1">
        <f>SUM(AX105:AX116)</f>
        <v>12476277228.054789</v>
      </c>
    </row>
    <row r="117" spans="1:53" x14ac:dyDescent="0.15">
      <c r="C117" s="7">
        <v>12</v>
      </c>
      <c r="D117" s="7">
        <f t="shared" si="121"/>
        <v>25.737714630967702</v>
      </c>
      <c r="E117" s="10">
        <f t="shared" si="122"/>
        <v>25.8846413933333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25.567072902903199</v>
      </c>
      <c r="E121" s="7"/>
      <c r="F121" s="7"/>
      <c r="G121" s="1">
        <v>1</v>
      </c>
      <c r="H121" s="9">
        <f t="shared" ref="H121:H132" si="124">E122</f>
        <v>25.567072902903199</v>
      </c>
      <c r="I121" s="9">
        <f t="shared" ref="I121:I132" si="125">H121+273.15</f>
        <v>298.71707290290317</v>
      </c>
      <c r="J121" s="9">
        <f t="shared" ref="J121:J132" si="126">EXP(($C$15*(I121-$C$13))/($C$16*I121*$C$13))</f>
        <v>0.36831475998934737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0.10485921216896719</v>
      </c>
      <c r="Q121" s="12">
        <f t="shared" ref="Q121:Q132" si="130">P121*$B$123</f>
        <v>3.4603540015759174E-2</v>
      </c>
      <c r="R121" s="9">
        <f t="shared" ref="R121:R132" si="131">L121*$B$123</f>
        <v>9.3951000000000007E-2</v>
      </c>
      <c r="S121" s="13">
        <f t="shared" ref="S121:S132" si="132">Q121/R121</f>
        <v>0.36831475998934732</v>
      </c>
      <c r="T121" s="2">
        <f t="shared" ref="T121:T132" si="133">$B$122/100</f>
        <v>0.01</v>
      </c>
      <c r="U121" s="14">
        <f t="shared" ref="U121:U132" si="134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1.8583147599893473E-2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75270</v>
      </c>
      <c r="AX121" s="1">
        <f t="shared" ref="AX121:AX132" si="141">AW121*10000*AV121*0.67*AU121*AT121</f>
        <v>88047575.601717487</v>
      </c>
      <c r="AZ121" s="1">
        <f t="shared" ref="AZ121:AZ132" si="142">$E$9/12</f>
        <v>104015.66666666667</v>
      </c>
      <c r="BA121" s="1">
        <f t="shared" ref="BA121:BA132" si="143">AZ121*10000*AV121*0.67*AU121*AT121</f>
        <v>121673007.50094834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25.639180051935501</v>
      </c>
      <c r="E122" s="10">
        <f t="shared" ref="E122:E133" si="145">D121</f>
        <v>25.567072902903199</v>
      </c>
      <c r="F122" s="7" t="s">
        <v>83</v>
      </c>
      <c r="G122" s="1">
        <v>2</v>
      </c>
      <c r="H122" s="9">
        <f t="shared" si="124"/>
        <v>25.639180051935501</v>
      </c>
      <c r="I122" s="9">
        <f t="shared" si="125"/>
        <v>298.78918005193549</v>
      </c>
      <c r="J122" s="9">
        <f t="shared" si="126"/>
        <v>0.37122345081416935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0.46454078783103281</v>
      </c>
      <c r="P122" s="9">
        <f t="shared" si="129"/>
        <v>0.1724484343025689</v>
      </c>
      <c r="Q122" s="12">
        <f t="shared" si="130"/>
        <v>5.6907983319847741E-2</v>
      </c>
      <c r="R122" s="9">
        <f t="shared" si="131"/>
        <v>9.3951000000000007E-2</v>
      </c>
      <c r="S122" s="13">
        <f t="shared" si="132"/>
        <v>0.6057198254393007</v>
      </c>
      <c r="T122" s="2">
        <f t="shared" si="133"/>
        <v>0.01</v>
      </c>
      <c r="U122" s="14">
        <f t="shared" si="134"/>
        <v>6.0571982543930073E-3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2.095719825439301E-2</v>
      </c>
      <c r="AU122" s="9">
        <f t="shared" si="138"/>
        <v>28.47</v>
      </c>
      <c r="AV122" s="1">
        <f t="shared" si="139"/>
        <v>0.33</v>
      </c>
      <c r="AW122" s="1">
        <f t="shared" si="140"/>
        <v>75270</v>
      </c>
      <c r="AX122" s="1">
        <f t="shared" si="141"/>
        <v>99295907.099959105</v>
      </c>
      <c r="AZ122" s="1">
        <f t="shared" si="142"/>
        <v>104015.66666666667</v>
      </c>
      <c r="BA122" s="1">
        <f t="shared" si="143"/>
        <v>137217084.81830278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25.404617556428601</v>
      </c>
      <c r="E123" s="10">
        <f t="shared" si="145"/>
        <v>25.639180051935501</v>
      </c>
      <c r="F123" s="7" t="s">
        <v>83</v>
      </c>
      <c r="G123" s="1">
        <v>3</v>
      </c>
      <c r="H123" s="9">
        <f t="shared" si="124"/>
        <v>25.404617556428601</v>
      </c>
      <c r="I123" s="9">
        <f t="shared" si="125"/>
        <v>298.55461755642858</v>
      </c>
      <c r="J123" s="9">
        <f t="shared" si="126"/>
        <v>0.36183976648434973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0.57679235352846381</v>
      </c>
      <c r="P123" s="9">
        <f t="shared" si="129"/>
        <v>0.20870641051069785</v>
      </c>
      <c r="Q123" s="12">
        <f t="shared" si="130"/>
        <v>6.8873115468530297E-2</v>
      </c>
      <c r="R123" s="9">
        <f t="shared" si="131"/>
        <v>9.3951000000000007E-2</v>
      </c>
      <c r="S123" s="13">
        <f t="shared" si="132"/>
        <v>0.73307485251386673</v>
      </c>
      <c r="T123" s="2">
        <f t="shared" si="133"/>
        <v>0.01</v>
      </c>
      <c r="U123" s="14">
        <f t="shared" si="134"/>
        <v>7.3307485251386676E-3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2.223074852513867E-2</v>
      </c>
      <c r="AU123" s="9">
        <f t="shared" si="138"/>
        <v>28.47</v>
      </c>
      <c r="AV123" s="1">
        <f t="shared" si="139"/>
        <v>0.33</v>
      </c>
      <c r="AW123" s="1">
        <f t="shared" si="140"/>
        <v>75270</v>
      </c>
      <c r="AX123" s="1">
        <f t="shared" si="141"/>
        <v>105330030.92872904</v>
      </c>
      <c r="AZ123" s="1">
        <f t="shared" si="142"/>
        <v>104015.66666666667</v>
      </c>
      <c r="BA123" s="1">
        <f t="shared" si="143"/>
        <v>145555644.83954266</v>
      </c>
    </row>
    <row r="124" spans="1:53" x14ac:dyDescent="0.15">
      <c r="C124" s="7">
        <v>3</v>
      </c>
      <c r="D124" s="7">
        <f t="shared" si="144"/>
        <v>25.408502638387102</v>
      </c>
      <c r="E124" s="10">
        <f t="shared" si="145"/>
        <v>25.404617556428601</v>
      </c>
      <c r="F124" s="7" t="s">
        <v>83</v>
      </c>
      <c r="G124" s="1">
        <v>4</v>
      </c>
      <c r="H124" s="9">
        <f t="shared" si="124"/>
        <v>25.408502638387102</v>
      </c>
      <c r="I124" s="9">
        <f t="shared" si="125"/>
        <v>298.5585026383871</v>
      </c>
      <c r="J124" s="9">
        <f t="shared" si="126"/>
        <v>0.36199335939317229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0.65278594301776594</v>
      </c>
      <c r="P124" s="9">
        <f t="shared" si="129"/>
        <v>0.23630417647764104</v>
      </c>
      <c r="Q124" s="12">
        <f t="shared" si="130"/>
        <v>7.798037823762155E-2</v>
      </c>
      <c r="R124" s="9">
        <f t="shared" si="131"/>
        <v>9.3951000000000007E-2</v>
      </c>
      <c r="S124" s="13">
        <f t="shared" si="132"/>
        <v>0.83001115728008801</v>
      </c>
      <c r="T124" s="2">
        <f t="shared" si="133"/>
        <v>0.01</v>
      </c>
      <c r="U124" s="14">
        <f t="shared" si="134"/>
        <v>8.3001115728008803E-3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2.3200111572800879E-2</v>
      </c>
      <c r="AU124" s="9">
        <f t="shared" si="138"/>
        <v>28.47</v>
      </c>
      <c r="AV124" s="1">
        <f t="shared" si="139"/>
        <v>0.33</v>
      </c>
      <c r="AW124" s="1">
        <f t="shared" si="140"/>
        <v>75270</v>
      </c>
      <c r="AX124" s="1">
        <f t="shared" si="141"/>
        <v>109922905.50854667</v>
      </c>
      <c r="AZ124" s="1">
        <f t="shared" si="142"/>
        <v>104015.66666666667</v>
      </c>
      <c r="BA124" s="1">
        <f t="shared" si="143"/>
        <v>151902541.49606073</v>
      </c>
    </row>
    <row r="125" spans="1:53" x14ac:dyDescent="0.15">
      <c r="C125" s="7">
        <v>4</v>
      </c>
      <c r="D125" s="7">
        <f t="shared" si="144"/>
        <v>25.049332565333302</v>
      </c>
      <c r="E125" s="10">
        <f t="shared" si="145"/>
        <v>25.408502638387102</v>
      </c>
      <c r="F125" s="7" t="s">
        <v>83</v>
      </c>
      <c r="G125" s="1">
        <v>5</v>
      </c>
      <c r="H125" s="9">
        <f t="shared" si="124"/>
        <v>25.049332565333302</v>
      </c>
      <c r="I125" s="9">
        <f t="shared" si="125"/>
        <v>298.19933256533329</v>
      </c>
      <c r="J125" s="9">
        <f t="shared" si="126"/>
        <v>0.3480496406543091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0.39565767821311865</v>
      </c>
      <c r="O125" s="9">
        <f t="shared" si="146"/>
        <v>0.30552408832700634</v>
      </c>
      <c r="P125" s="9">
        <f t="shared" si="129"/>
        <v>0.10633754915344995</v>
      </c>
      <c r="Q125" s="12">
        <f t="shared" si="130"/>
        <v>3.5091391220638486E-2</v>
      </c>
      <c r="R125" s="9">
        <f t="shared" si="131"/>
        <v>9.3951000000000007E-2</v>
      </c>
      <c r="S125" s="13">
        <f t="shared" si="132"/>
        <v>0.37350737321197736</v>
      </c>
      <c r="T125" s="2">
        <f t="shared" si="133"/>
        <v>0.01</v>
      </c>
      <c r="U125" s="14">
        <f t="shared" si="134"/>
        <v>3.7350737321197734E-3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1.8635073732119773E-2</v>
      </c>
      <c r="AU125" s="9">
        <f t="shared" si="138"/>
        <v>28.47</v>
      </c>
      <c r="AV125" s="1">
        <f t="shared" si="139"/>
        <v>0.33</v>
      </c>
      <c r="AW125" s="1">
        <f t="shared" si="140"/>
        <v>75270</v>
      </c>
      <c r="AX125" s="1">
        <f t="shared" si="141"/>
        <v>88293603.354998961</v>
      </c>
      <c r="AZ125" s="1">
        <f t="shared" si="142"/>
        <v>104015.66666666667</v>
      </c>
      <c r="BA125" s="1">
        <f t="shared" si="143"/>
        <v>122012993.42862305</v>
      </c>
    </row>
    <row r="126" spans="1:53" x14ac:dyDescent="0.15">
      <c r="C126" s="7">
        <v>5</v>
      </c>
      <c r="D126" s="7">
        <f t="shared" si="144"/>
        <v>24.9413915954839</v>
      </c>
      <c r="E126" s="10">
        <f t="shared" si="145"/>
        <v>25.049332565333302</v>
      </c>
      <c r="F126" s="7" t="s">
        <v>85</v>
      </c>
      <c r="G126" s="1">
        <v>6</v>
      </c>
      <c r="H126" s="9">
        <f t="shared" si="124"/>
        <v>24.9413915954839</v>
      </c>
      <c r="I126" s="9">
        <f t="shared" si="125"/>
        <v>298.09139159548386</v>
      </c>
      <c r="J126" s="9">
        <f t="shared" si="126"/>
        <v>0.343958708676466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0.4838865391735564</v>
      </c>
      <c r="P126" s="9">
        <f t="shared" si="129"/>
        <v>0.16643698916006064</v>
      </c>
      <c r="Q126" s="12">
        <f t="shared" si="130"/>
        <v>5.4924206422820011E-2</v>
      </c>
      <c r="R126" s="9">
        <f t="shared" si="131"/>
        <v>9.3951000000000007E-2</v>
      </c>
      <c r="S126" s="13">
        <f t="shared" si="132"/>
        <v>0.58460480913263302</v>
      </c>
      <c r="T126" s="2">
        <f t="shared" si="133"/>
        <v>0.01</v>
      </c>
      <c r="U126" s="14">
        <f t="shared" si="134"/>
        <v>5.8460480913263306E-3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2.0746048091326331E-2</v>
      </c>
      <c r="AU126" s="9">
        <f t="shared" si="138"/>
        <v>28.47</v>
      </c>
      <c r="AV126" s="1">
        <f t="shared" si="139"/>
        <v>0.33</v>
      </c>
      <c r="AW126" s="1">
        <f t="shared" si="140"/>
        <v>75270</v>
      </c>
      <c r="AX126" s="1">
        <f t="shared" si="141"/>
        <v>98295470.556795925</v>
      </c>
      <c r="AZ126" s="1">
        <f t="shared" si="142"/>
        <v>104015.66666666667</v>
      </c>
      <c r="BA126" s="1">
        <f t="shared" si="143"/>
        <v>135834580.84600553</v>
      </c>
    </row>
    <row r="127" spans="1:53" x14ac:dyDescent="0.15">
      <c r="C127" s="7">
        <v>6</v>
      </c>
      <c r="D127" s="7">
        <f t="shared" si="144"/>
        <v>24.003528225</v>
      </c>
      <c r="E127" s="10">
        <f t="shared" si="145"/>
        <v>24.9413915954839</v>
      </c>
      <c r="F127" s="7" t="s">
        <v>83</v>
      </c>
      <c r="G127" s="1">
        <v>7</v>
      </c>
      <c r="H127" s="9">
        <f t="shared" si="124"/>
        <v>24.003528225</v>
      </c>
      <c r="I127" s="9">
        <f t="shared" si="125"/>
        <v>297.153528225</v>
      </c>
      <c r="J127" s="9">
        <f t="shared" si="126"/>
        <v>0.31026587954856366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0.60214955001349579</v>
      </c>
      <c r="P127" s="9">
        <f t="shared" si="129"/>
        <v>0.1868264597547091</v>
      </c>
      <c r="Q127" s="12">
        <f t="shared" si="130"/>
        <v>6.1652731719054006E-2</v>
      </c>
      <c r="R127" s="9">
        <f t="shared" si="131"/>
        <v>9.3951000000000007E-2</v>
      </c>
      <c r="S127" s="13">
        <f t="shared" si="132"/>
        <v>0.65622219794418368</v>
      </c>
      <c r="T127" s="2">
        <f t="shared" si="133"/>
        <v>0.01</v>
      </c>
      <c r="U127" s="14">
        <f t="shared" si="134"/>
        <v>6.5622219794418367E-3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2.1462221979441837E-2</v>
      </c>
      <c r="AU127" s="9">
        <f t="shared" si="138"/>
        <v>28.47</v>
      </c>
      <c r="AV127" s="1">
        <f t="shared" si="139"/>
        <v>0.33</v>
      </c>
      <c r="AW127" s="1">
        <f t="shared" si="140"/>
        <v>75270</v>
      </c>
      <c r="AX127" s="1">
        <f t="shared" si="141"/>
        <v>101688726.4204144</v>
      </c>
      <c r="AZ127" s="1">
        <f t="shared" si="142"/>
        <v>104015.66666666667</v>
      </c>
      <c r="BA127" s="1">
        <f t="shared" si="143"/>
        <v>140523723.5432933</v>
      </c>
    </row>
    <row r="128" spans="1:53" x14ac:dyDescent="0.15">
      <c r="C128" s="7">
        <v>7</v>
      </c>
      <c r="D128" s="7">
        <f t="shared" si="144"/>
        <v>23.490997650645198</v>
      </c>
      <c r="E128" s="10">
        <f t="shared" si="145"/>
        <v>24.003528225</v>
      </c>
      <c r="F128" s="7" t="s">
        <v>83</v>
      </c>
      <c r="G128" s="1">
        <v>8</v>
      </c>
      <c r="H128" s="9">
        <f t="shared" si="124"/>
        <v>23.490997650645198</v>
      </c>
      <c r="I128" s="9">
        <f t="shared" si="125"/>
        <v>296.6409976506452</v>
      </c>
      <c r="J128" s="9">
        <f t="shared" si="126"/>
        <v>0.29318847250840485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0.70002309025878673</v>
      </c>
      <c r="P128" s="9">
        <f t="shared" si="129"/>
        <v>0.20523870055358689</v>
      </c>
      <c r="Q128" s="12">
        <f t="shared" si="130"/>
        <v>6.7728771182683681E-2</v>
      </c>
      <c r="R128" s="9">
        <f t="shared" si="131"/>
        <v>9.3951000000000007E-2</v>
      </c>
      <c r="S128" s="13">
        <f t="shared" si="132"/>
        <v>0.72089462786648018</v>
      </c>
      <c r="T128" s="2">
        <f t="shared" si="133"/>
        <v>0.01</v>
      </c>
      <c r="U128" s="14">
        <f t="shared" si="134"/>
        <v>7.2089462786648021E-3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2.2108946278664804E-2</v>
      </c>
      <c r="AU128" s="9">
        <f t="shared" si="138"/>
        <v>28.47</v>
      </c>
      <c r="AV128" s="1">
        <f t="shared" si="139"/>
        <v>0.33</v>
      </c>
      <c r="AW128" s="1">
        <f t="shared" si="140"/>
        <v>75270</v>
      </c>
      <c r="AX128" s="1">
        <f t="shared" si="141"/>
        <v>104752927.80627802</v>
      </c>
      <c r="AZ128" s="1">
        <f t="shared" si="142"/>
        <v>104015.66666666667</v>
      </c>
      <c r="BA128" s="1">
        <f t="shared" si="143"/>
        <v>144758145.62315953</v>
      </c>
    </row>
    <row r="129" spans="1:54" x14ac:dyDescent="0.15">
      <c r="C129" s="7">
        <v>8</v>
      </c>
      <c r="D129" s="7">
        <f t="shared" si="144"/>
        <v>25.477433989032299</v>
      </c>
      <c r="E129" s="10">
        <f t="shared" si="145"/>
        <v>23.490997650645198</v>
      </c>
      <c r="F129" s="7" t="s">
        <v>83</v>
      </c>
      <c r="G129" s="1">
        <v>9</v>
      </c>
      <c r="H129" s="9">
        <f t="shared" si="124"/>
        <v>25.477433989032299</v>
      </c>
      <c r="I129" s="9">
        <f t="shared" si="125"/>
        <v>298.62743398903228</v>
      </c>
      <c r="J129" s="9">
        <f t="shared" si="126"/>
        <v>0.36472868919020163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0.77948438970519973</v>
      </c>
      <c r="P129" s="9">
        <f t="shared" si="129"/>
        <v>0.28430031970140179</v>
      </c>
      <c r="Q129" s="12">
        <f t="shared" si="130"/>
        <v>9.3819105501462594E-2</v>
      </c>
      <c r="R129" s="9">
        <f t="shared" si="131"/>
        <v>9.3951000000000007E-2</v>
      </c>
      <c r="S129" s="13">
        <f t="shared" si="132"/>
        <v>0.99859613523499047</v>
      </c>
      <c r="T129" s="2">
        <f t="shared" si="133"/>
        <v>0.01</v>
      </c>
      <c r="U129" s="14">
        <f t="shared" si="134"/>
        <v>9.9859613523499043E-3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2.4885961352349904E-2</v>
      </c>
      <c r="AU129" s="9">
        <f t="shared" si="138"/>
        <v>28.47</v>
      </c>
      <c r="AV129" s="1">
        <f t="shared" si="139"/>
        <v>0.33</v>
      </c>
      <c r="AW129" s="1">
        <f t="shared" si="140"/>
        <v>75270</v>
      </c>
      <c r="AX129" s="1">
        <f t="shared" si="141"/>
        <v>117910518.21624708</v>
      </c>
      <c r="AZ129" s="1">
        <f t="shared" si="142"/>
        <v>104015.66666666667</v>
      </c>
      <c r="BA129" s="1">
        <f t="shared" si="143"/>
        <v>162940629.19191033</v>
      </c>
    </row>
    <row r="130" spans="1:54" x14ac:dyDescent="0.15">
      <c r="C130" s="7">
        <v>9</v>
      </c>
      <c r="D130" s="7">
        <f t="shared" si="144"/>
        <v>26.410828074000001</v>
      </c>
      <c r="E130" s="10">
        <f t="shared" si="145"/>
        <v>25.477433989032299</v>
      </c>
      <c r="F130" s="7" t="s">
        <v>83</v>
      </c>
      <c r="G130" s="1">
        <v>10</v>
      </c>
      <c r="H130" s="9">
        <f t="shared" si="124"/>
        <v>26.410828074000001</v>
      </c>
      <c r="I130" s="9">
        <f t="shared" si="125"/>
        <v>299.56082807399997</v>
      </c>
      <c r="J130" s="9">
        <f t="shared" si="126"/>
        <v>0.40373038756895574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0.77988407000379789</v>
      </c>
      <c r="P130" s="9">
        <f t="shared" si="129"/>
        <v>0.31486289784148791</v>
      </c>
      <c r="Q130" s="12">
        <f t="shared" si="130"/>
        <v>0.10390475628769101</v>
      </c>
      <c r="R130" s="9">
        <f t="shared" si="131"/>
        <v>9.3951000000000007E-2</v>
      </c>
      <c r="S130" s="13">
        <f t="shared" si="132"/>
        <v>1.1059462516385243</v>
      </c>
      <c r="T130" s="2">
        <f t="shared" si="133"/>
        <v>0.01</v>
      </c>
      <c r="U130" s="14">
        <f t="shared" si="134"/>
        <v>1.1059462516385244E-2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2.5959462516385243E-2</v>
      </c>
      <c r="AU130" s="9">
        <f t="shared" si="138"/>
        <v>28.47</v>
      </c>
      <c r="AV130" s="1">
        <f t="shared" si="139"/>
        <v>0.33</v>
      </c>
      <c r="AW130" s="1">
        <f t="shared" si="140"/>
        <v>75270</v>
      </c>
      <c r="AX130" s="1">
        <f t="shared" si="141"/>
        <v>122996802.67859915</v>
      </c>
      <c r="AZ130" s="1">
        <f t="shared" si="142"/>
        <v>104015.66666666667</v>
      </c>
      <c r="BA130" s="1">
        <f t="shared" si="143"/>
        <v>169969369.31689847</v>
      </c>
    </row>
    <row r="131" spans="1:54" x14ac:dyDescent="0.15">
      <c r="C131" s="7">
        <v>10</v>
      </c>
      <c r="D131" s="7">
        <f t="shared" si="144"/>
        <v>26.5940324448387</v>
      </c>
      <c r="E131" s="10">
        <f t="shared" si="145"/>
        <v>26.410828074000001</v>
      </c>
      <c r="F131" s="7" t="s">
        <v>83</v>
      </c>
      <c r="G131" s="1">
        <v>11</v>
      </c>
      <c r="H131" s="9">
        <f t="shared" si="124"/>
        <v>26.5940324448387</v>
      </c>
      <c r="I131" s="9">
        <f t="shared" si="125"/>
        <v>299.74403244483869</v>
      </c>
      <c r="J131" s="9">
        <f t="shared" si="126"/>
        <v>0.41183119876680424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0.44177011355419443</v>
      </c>
      <c r="O131" s="9">
        <f t="shared" si="146"/>
        <v>0.3079510586081155</v>
      </c>
      <c r="P131" s="9">
        <f t="shared" si="129"/>
        <v>0.1268238536280866</v>
      </c>
      <c r="Q131" s="12">
        <f t="shared" si="130"/>
        <v>4.1851871697268582E-2</v>
      </c>
      <c r="R131" s="9">
        <f t="shared" si="131"/>
        <v>9.3951000000000007E-2</v>
      </c>
      <c r="S131" s="13">
        <f t="shared" si="132"/>
        <v>0.44546488805088374</v>
      </c>
      <c r="T131" s="2">
        <f t="shared" si="133"/>
        <v>0.01</v>
      </c>
      <c r="U131" s="14">
        <f t="shared" si="134"/>
        <v>4.4546488805088371E-3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1.9354648880508835E-2</v>
      </c>
      <c r="AU131" s="9">
        <f t="shared" si="138"/>
        <v>28.47</v>
      </c>
      <c r="AV131" s="1">
        <f t="shared" si="139"/>
        <v>0.33</v>
      </c>
      <c r="AW131" s="1">
        <f t="shared" si="140"/>
        <v>75270</v>
      </c>
      <c r="AX131" s="1">
        <f t="shared" si="141"/>
        <v>91702974.503687799</v>
      </c>
      <c r="AZ131" s="1">
        <f t="shared" si="142"/>
        <v>104015.66666666667</v>
      </c>
      <c r="BA131" s="1">
        <f t="shared" si="143"/>
        <v>126724405.84983958</v>
      </c>
    </row>
    <row r="132" spans="1:54" x14ac:dyDescent="0.15">
      <c r="C132" s="7">
        <v>11</v>
      </c>
      <c r="D132" s="7">
        <f t="shared" si="144"/>
        <v>25.8846413933333</v>
      </c>
      <c r="E132" s="10">
        <f t="shared" si="145"/>
        <v>26.5940324448387</v>
      </c>
      <c r="F132" s="7" t="s">
        <v>85</v>
      </c>
      <c r="G132" s="1">
        <v>12</v>
      </c>
      <c r="H132" s="9">
        <f t="shared" si="124"/>
        <v>25.8846413933333</v>
      </c>
      <c r="I132" s="9">
        <f t="shared" si="125"/>
        <v>299.03464139333329</v>
      </c>
      <c r="J132" s="9">
        <f t="shared" si="126"/>
        <v>0.38128742209248728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0.46582720498002894</v>
      </c>
      <c r="P132" s="9">
        <f t="shared" si="129"/>
        <v>0.1776140541273839</v>
      </c>
      <c r="Q132" s="12">
        <f t="shared" si="130"/>
        <v>5.8612637862036687E-2</v>
      </c>
      <c r="R132" s="9">
        <f t="shared" si="131"/>
        <v>9.3951000000000007E-2</v>
      </c>
      <c r="S132" s="13">
        <f t="shared" si="132"/>
        <v>0.62386390631325561</v>
      </c>
      <c r="T132" s="2">
        <f t="shared" si="133"/>
        <v>0.01</v>
      </c>
      <c r="U132" s="14">
        <f t="shared" si="134"/>
        <v>6.2386390631325563E-3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2.1138639063132555E-2</v>
      </c>
      <c r="AU132" s="9">
        <f t="shared" si="138"/>
        <v>28.47</v>
      </c>
      <c r="AV132" s="1">
        <f t="shared" si="139"/>
        <v>0.33</v>
      </c>
      <c r="AW132" s="1">
        <f t="shared" si="140"/>
        <v>75270</v>
      </c>
      <c r="AX132" s="1">
        <f t="shared" si="141"/>
        <v>100155579.72747584</v>
      </c>
      <c r="AY132" s="1">
        <f>SUM(AX121:AX132)</f>
        <v>1228393022.4034495</v>
      </c>
      <c r="AZ132" s="1">
        <f t="shared" si="142"/>
        <v>104015.66666666667</v>
      </c>
      <c r="BA132" s="1">
        <f t="shared" si="143"/>
        <v>138405067.0352051</v>
      </c>
      <c r="BB132" s="1">
        <f>SUM(BA121:BA132)</f>
        <v>1697517193.4897892</v>
      </c>
    </row>
    <row r="133" spans="1:54" x14ac:dyDescent="0.15">
      <c r="C133" s="7">
        <v>12</v>
      </c>
      <c r="D133" s="7">
        <f t="shared" si="144"/>
        <v>25.737714630967702</v>
      </c>
      <c r="E133" s="10">
        <f t="shared" si="145"/>
        <v>25.8846413933333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25.567072902903199</v>
      </c>
      <c r="E136" s="7"/>
      <c r="F136" s="7"/>
      <c r="G136" s="1">
        <v>1</v>
      </c>
      <c r="H136" s="9">
        <f t="shared" ref="H136:H147" si="147">E137</f>
        <v>25.567072902903199</v>
      </c>
      <c r="I136" s="9">
        <f t="shared" ref="I136:I147" si="148">H136+273.15</f>
        <v>298.71707290290317</v>
      </c>
      <c r="J136" s="9">
        <f t="shared" ref="J136:J147" si="149">EXP(($C$15*(I136-$C$13))/($C$16*I136*$C$13))</f>
        <v>0.36831475998934737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0.27956855124749752</v>
      </c>
      <c r="Q136" s="12">
        <f t="shared" ref="Q136:Q147" si="153">P136*$B$138</f>
        <v>7.2687823324349352E-2</v>
      </c>
      <c r="R136" s="9">
        <f t="shared" ref="R136:R147" si="154">L136*$B$138</f>
        <v>0.19735245833333334</v>
      </c>
      <c r="S136" s="13">
        <f t="shared" ref="S136:S147" si="155">Q136/R136</f>
        <v>0.36831475998934737</v>
      </c>
      <c r="T136" s="2">
        <f t="shared" ref="T136:T147" si="156">$B$137/100</f>
        <v>0.01</v>
      </c>
      <c r="U136" s="14">
        <f t="shared" ref="U136:U147" si="157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1.8583147599893476E-2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25.639180051935501</v>
      </c>
      <c r="E137" s="10">
        <f t="shared" ref="E137:E148" si="166">D136</f>
        <v>25.567072902903199</v>
      </c>
      <c r="F137" s="7" t="s">
        <v>83</v>
      </c>
      <c r="G137" s="1">
        <v>2</v>
      </c>
      <c r="H137" s="9">
        <f t="shared" si="147"/>
        <v>25.639180051935501</v>
      </c>
      <c r="I137" s="9">
        <f t="shared" si="148"/>
        <v>298.78918005193549</v>
      </c>
      <c r="J137" s="9">
        <f t="shared" si="149"/>
        <v>0.37122345081416935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1.238527282085836</v>
      </c>
      <c r="P137" s="9">
        <f t="shared" si="152"/>
        <v>0.45977037158339817</v>
      </c>
      <c r="Q137" s="12">
        <f t="shared" si="153"/>
        <v>0.11954029661168353</v>
      </c>
      <c r="R137" s="9">
        <f t="shared" si="154"/>
        <v>0.19735245833333334</v>
      </c>
      <c r="S137" s="13">
        <f t="shared" si="155"/>
        <v>0.6057198254393007</v>
      </c>
      <c r="T137" s="2">
        <f t="shared" si="156"/>
        <v>0.01</v>
      </c>
      <c r="U137" s="14">
        <f t="shared" si="157"/>
        <v>6.0571982543930073E-3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2.095719825439301E-2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25.404617556428601</v>
      </c>
      <c r="E138" s="10">
        <f t="shared" si="166"/>
        <v>25.639180051935501</v>
      </c>
      <c r="F138" s="7" t="s">
        <v>83</v>
      </c>
      <c r="G138" s="1">
        <v>3</v>
      </c>
      <c r="H138" s="9">
        <f t="shared" si="147"/>
        <v>25.404617556428601</v>
      </c>
      <c r="I138" s="9">
        <f t="shared" si="148"/>
        <v>298.55461755642858</v>
      </c>
      <c r="J138" s="9">
        <f t="shared" si="149"/>
        <v>0.36183976648434973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1.5378048271691047</v>
      </c>
      <c r="P138" s="9">
        <f t="shared" si="152"/>
        <v>0.55643893956137469</v>
      </c>
      <c r="Q138" s="12">
        <f t="shared" si="153"/>
        <v>0.14467412428595741</v>
      </c>
      <c r="R138" s="9">
        <f t="shared" si="154"/>
        <v>0.19735245833333334</v>
      </c>
      <c r="S138" s="13">
        <f t="shared" si="155"/>
        <v>0.73307485251386695</v>
      </c>
      <c r="T138" s="2">
        <f t="shared" si="156"/>
        <v>0.01</v>
      </c>
      <c r="U138" s="14">
        <f t="shared" si="157"/>
        <v>7.3307485251386693E-3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2.223074852513867E-2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25.408502638387102</v>
      </c>
      <c r="E139" s="10">
        <f t="shared" si="166"/>
        <v>25.404617556428601</v>
      </c>
      <c r="F139" s="7" t="s">
        <v>83</v>
      </c>
      <c r="G139" s="1">
        <v>4</v>
      </c>
      <c r="H139" s="9">
        <f t="shared" si="147"/>
        <v>25.408502638387102</v>
      </c>
      <c r="I139" s="9">
        <f t="shared" si="148"/>
        <v>298.5585026383871</v>
      </c>
      <c r="J139" s="9">
        <f t="shared" si="149"/>
        <v>0.36199335939317229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1.7404138042743968</v>
      </c>
      <c r="P139" s="9">
        <f t="shared" si="152"/>
        <v>0.63001823974353999</v>
      </c>
      <c r="Q139" s="12">
        <f t="shared" si="153"/>
        <v>0.1638047423333204</v>
      </c>
      <c r="R139" s="9">
        <f t="shared" si="154"/>
        <v>0.19735245833333334</v>
      </c>
      <c r="S139" s="13">
        <f t="shared" si="155"/>
        <v>0.83001115728008823</v>
      </c>
      <c r="T139" s="2">
        <f t="shared" si="156"/>
        <v>0.01</v>
      </c>
      <c r="U139" s="14">
        <f t="shared" si="157"/>
        <v>8.300111572800882E-3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2.3200111572800886E-2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25.049332565333302</v>
      </c>
      <c r="E140" s="10">
        <f t="shared" si="166"/>
        <v>25.408502638387102</v>
      </c>
      <c r="F140" s="7" t="s">
        <v>83</v>
      </c>
      <c r="G140" s="1">
        <v>5</v>
      </c>
      <c r="H140" s="9">
        <f t="shared" si="147"/>
        <v>25.049332565333302</v>
      </c>
      <c r="I140" s="9">
        <f t="shared" si="148"/>
        <v>298.19933256533329</v>
      </c>
      <c r="J140" s="9">
        <f t="shared" si="149"/>
        <v>0.3480496406543091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1.8694434811975236</v>
      </c>
      <c r="P140" s="9">
        <f t="shared" si="152"/>
        <v>0.65065913185433877</v>
      </c>
      <c r="Q140" s="12">
        <f t="shared" si="153"/>
        <v>0.16917137428212808</v>
      </c>
      <c r="R140" s="9">
        <f t="shared" si="154"/>
        <v>0.19735245833333334</v>
      </c>
      <c r="S140" s="13">
        <f t="shared" si="155"/>
        <v>0.85720429180767188</v>
      </c>
      <c r="T140" s="2">
        <f t="shared" si="156"/>
        <v>0.01</v>
      </c>
      <c r="U140" s="14">
        <f t="shared" si="157"/>
        <v>8.572042918076719E-3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2.3472042918076717E-2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24.9413915954839</v>
      </c>
      <c r="E141" s="10">
        <f t="shared" si="166"/>
        <v>25.049332565333302</v>
      </c>
      <c r="F141" s="7" t="s">
        <v>85</v>
      </c>
      <c r="G141" s="1">
        <v>6</v>
      </c>
      <c r="H141" s="9">
        <f t="shared" si="147"/>
        <v>24.9413915954839</v>
      </c>
      <c r="I141" s="9">
        <f t="shared" si="148"/>
        <v>298.09139159548386</v>
      </c>
      <c r="J141" s="9">
        <f t="shared" si="149"/>
        <v>0.343958708676466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1.9778322660098517</v>
      </c>
      <c r="P141" s="9">
        <f t="shared" si="152"/>
        <v>0.68029263219539715</v>
      </c>
      <c r="Q141" s="12">
        <f t="shared" si="153"/>
        <v>0.17687608437080327</v>
      </c>
      <c r="R141" s="9">
        <f t="shared" si="154"/>
        <v>0.19735245833333334</v>
      </c>
      <c r="S141" s="13">
        <f t="shared" si="155"/>
        <v>0.89624464708747154</v>
      </c>
      <c r="T141" s="2">
        <f t="shared" si="156"/>
        <v>0.01</v>
      </c>
      <c r="U141" s="14">
        <f t="shared" si="157"/>
        <v>8.9624464708747149E-3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2.3862446470874717E-2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24.003528225</v>
      </c>
      <c r="E142" s="10">
        <f t="shared" si="166"/>
        <v>24.9413915954839</v>
      </c>
      <c r="F142" s="7" t="s">
        <v>83</v>
      </c>
      <c r="G142" s="1">
        <v>7</v>
      </c>
      <c r="H142" s="9">
        <f t="shared" si="147"/>
        <v>24.003528225</v>
      </c>
      <c r="I142" s="9">
        <f t="shared" si="148"/>
        <v>297.153528225</v>
      </c>
      <c r="J142" s="9">
        <f t="shared" si="149"/>
        <v>0.31026587954856366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2.0565875504811215</v>
      </c>
      <c r="P142" s="9">
        <f t="shared" si="152"/>
        <v>0.63808894521865123</v>
      </c>
      <c r="Q142" s="12">
        <f t="shared" si="153"/>
        <v>0.16590312575684932</v>
      </c>
      <c r="R142" s="9">
        <f t="shared" si="154"/>
        <v>0.19735245833333334</v>
      </c>
      <c r="S142" s="13">
        <f t="shared" si="155"/>
        <v>0.84064382657263226</v>
      </c>
      <c r="T142" s="2">
        <f t="shared" si="156"/>
        <v>0.01</v>
      </c>
      <c r="U142" s="14">
        <f t="shared" si="157"/>
        <v>8.4064382657263233E-3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2.3306438265726322E-2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23.490997650645198</v>
      </c>
      <c r="E143" s="10">
        <f t="shared" si="166"/>
        <v>24.003528225</v>
      </c>
      <c r="F143" s="7" t="s">
        <v>83</v>
      </c>
      <c r="G143" s="1">
        <v>8</v>
      </c>
      <c r="H143" s="9">
        <f t="shared" si="147"/>
        <v>23.490997650645198</v>
      </c>
      <c r="I143" s="9">
        <f t="shared" si="148"/>
        <v>296.6409976506452</v>
      </c>
      <c r="J143" s="9">
        <f t="shared" si="149"/>
        <v>0.29318847250840485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2.1775465219291372</v>
      </c>
      <c r="P143" s="9">
        <f t="shared" si="152"/>
        <v>0.63843153858039348</v>
      </c>
      <c r="Q143" s="12">
        <f t="shared" si="153"/>
        <v>0.16599220003090231</v>
      </c>
      <c r="R143" s="9">
        <f t="shared" si="154"/>
        <v>0.19735245833333334</v>
      </c>
      <c r="S143" s="13">
        <f t="shared" si="155"/>
        <v>0.84109517273170853</v>
      </c>
      <c r="T143" s="2">
        <f t="shared" si="156"/>
        <v>0.01</v>
      </c>
      <c r="U143" s="14">
        <f t="shared" si="157"/>
        <v>8.4109517273170849E-3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2.3310951727317085E-2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25.477433989032299</v>
      </c>
      <c r="E144" s="10">
        <f t="shared" si="166"/>
        <v>23.490997650645198</v>
      </c>
      <c r="F144" s="7" t="s">
        <v>83</v>
      </c>
      <c r="G144" s="1">
        <v>9</v>
      </c>
      <c r="H144" s="9">
        <f t="shared" si="147"/>
        <v>25.477433989032299</v>
      </c>
      <c r="I144" s="9">
        <f t="shared" si="148"/>
        <v>298.62743398903228</v>
      </c>
      <c r="J144" s="9">
        <f t="shared" si="149"/>
        <v>0.36472868919020163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2.2981629000154107</v>
      </c>
      <c r="P144" s="9">
        <f t="shared" si="152"/>
        <v>0.83820594206817312</v>
      </c>
      <c r="Q144" s="12">
        <f t="shared" si="153"/>
        <v>0.21793354493772502</v>
      </c>
      <c r="R144" s="9">
        <f t="shared" si="154"/>
        <v>0.19735245833333334</v>
      </c>
      <c r="S144" s="13">
        <f t="shared" si="155"/>
        <v>1.1042859398773219</v>
      </c>
      <c r="T144" s="2">
        <f t="shared" si="156"/>
        <v>0.01</v>
      </c>
      <c r="U144" s="14">
        <f t="shared" si="157"/>
        <v>1.104285939877322E-2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2.5942859398773221E-2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26.410828074000001</v>
      </c>
      <c r="E145" s="10">
        <f t="shared" si="166"/>
        <v>25.477433989032299</v>
      </c>
      <c r="F145" s="7" t="s">
        <v>83</v>
      </c>
      <c r="G145" s="1">
        <v>10</v>
      </c>
      <c r="H145" s="9">
        <f t="shared" si="147"/>
        <v>26.410828074000001</v>
      </c>
      <c r="I145" s="9">
        <f t="shared" si="148"/>
        <v>299.56082807399997</v>
      </c>
      <c r="J145" s="9">
        <f t="shared" si="149"/>
        <v>0.40373038756895574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2.2190048746139044</v>
      </c>
      <c r="P145" s="9">
        <f t="shared" si="152"/>
        <v>0.89587969804527368</v>
      </c>
      <c r="Q145" s="12">
        <f t="shared" si="153"/>
        <v>0.23292872149177116</v>
      </c>
      <c r="R145" s="9">
        <f t="shared" si="154"/>
        <v>0.19735245833333334</v>
      </c>
      <c r="S145" s="13">
        <f t="shared" si="155"/>
        <v>1.1802676463160575</v>
      </c>
      <c r="T145" s="2">
        <f t="shared" si="156"/>
        <v>0.01</v>
      </c>
      <c r="U145" s="14">
        <f t="shared" si="157"/>
        <v>1.1802676463160576E-2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2.6702676463160574E-2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26.5940324448387</v>
      </c>
      <c r="E146" s="10">
        <f t="shared" si="166"/>
        <v>26.410828074000001</v>
      </c>
      <c r="F146" s="7" t="s">
        <v>83</v>
      </c>
      <c r="G146" s="1">
        <v>11</v>
      </c>
      <c r="H146" s="9">
        <f t="shared" si="147"/>
        <v>26.5940324448387</v>
      </c>
      <c r="I146" s="9">
        <f t="shared" si="148"/>
        <v>299.74403244483869</v>
      </c>
      <c r="J146" s="9">
        <f t="shared" si="149"/>
        <v>0.41183119876680424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2.0821730932352978</v>
      </c>
      <c r="P146" s="9">
        <f t="shared" si="152"/>
        <v>0.85750384102707755</v>
      </c>
      <c r="Q146" s="12">
        <f t="shared" si="153"/>
        <v>0.22295099866704018</v>
      </c>
      <c r="R146" s="9">
        <f t="shared" si="154"/>
        <v>0.19735245833333334</v>
      </c>
      <c r="S146" s="13">
        <f t="shared" si="155"/>
        <v>1.129709761661394</v>
      </c>
      <c r="T146" s="2">
        <f t="shared" si="156"/>
        <v>0.01</v>
      </c>
      <c r="U146" s="14">
        <f t="shared" si="157"/>
        <v>1.1297097616613941E-2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2.6197097616613943E-2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25.8846413933333</v>
      </c>
      <c r="E147" s="10">
        <f t="shared" si="166"/>
        <v>26.5940324448387</v>
      </c>
      <c r="F147" s="7" t="s">
        <v>85</v>
      </c>
      <c r="G147" s="1">
        <v>12</v>
      </c>
      <c r="H147" s="9">
        <f t="shared" si="147"/>
        <v>25.8846413933333</v>
      </c>
      <c r="I147" s="9">
        <f t="shared" si="148"/>
        <v>299.03464139333329</v>
      </c>
      <c r="J147" s="9">
        <f t="shared" si="149"/>
        <v>0.38128742209248728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1.9837171688748869</v>
      </c>
      <c r="P147" s="9">
        <f t="shared" si="152"/>
        <v>0.75636640548091283</v>
      </c>
      <c r="Q147" s="12">
        <f t="shared" si="153"/>
        <v>0.19665526542503733</v>
      </c>
      <c r="R147" s="9">
        <f t="shared" si="154"/>
        <v>0.19735245833333334</v>
      </c>
      <c r="S147" s="13">
        <f t="shared" si="155"/>
        <v>0.99646727021196546</v>
      </c>
      <c r="T147" s="2">
        <f t="shared" si="156"/>
        <v>0.01</v>
      </c>
      <c r="U147" s="14">
        <f t="shared" si="157"/>
        <v>9.9646727021196549E-3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2.4864672702119658E-2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25.737714630967702</v>
      </c>
      <c r="E148" s="10">
        <f t="shared" si="166"/>
        <v>25.8846413933333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topLeftCell="A130" workbookViewId="0">
      <pane xSplit="4" topLeftCell="E1" activePane="topRight" state="frozen"/>
      <selection pane="topRight" activeCell="D136" sqref="D136:D14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1954391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82735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378381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2792803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90428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6075009.2516293405</v>
      </c>
      <c r="J13" s="6" t="s">
        <v>37</v>
      </c>
      <c r="K13" s="6">
        <f>I13/(10000*1000)</f>
        <v>0.60750092516293408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-6.79277356151613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-6.79277356151613</v>
      </c>
      <c r="I27" s="9">
        <f t="shared" si="1"/>
        <v>266.35722643848385</v>
      </c>
      <c r="J27" s="9">
        <f t="shared" ref="J27:J37" si="5">EXP(($C$15*(I27-$C$13))/($C$16*I27*$C$13))</f>
        <v>7.0210661841923873E-3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0.56437605551398595</v>
      </c>
      <c r="Q27" s="12">
        <f t="shared" ref="Q27:Q37" si="9">P27*$B$28</f>
        <v>5.6437605551398595E-2</v>
      </c>
      <c r="R27" s="9">
        <f t="shared" ref="R27:R37" si="10">L27*$B$28</f>
        <v>4.0532094166666672</v>
      </c>
      <c r="S27" s="13">
        <f t="shared" si="3"/>
        <v>1.3924177053208494E-2</v>
      </c>
      <c r="T27" s="2">
        <f t="shared" ref="T27:T37" si="11">$B$27/100</f>
        <v>0.34</v>
      </c>
      <c r="U27" s="14">
        <f t="shared" ref="U27:U37" si="12">S27*T27</f>
        <v>4.7342201980908882E-3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1.763422019809089E-2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0.75931047003571395</v>
      </c>
      <c r="E28" s="10">
        <f t="shared" si="4"/>
        <v>-6.79277356151613</v>
      </c>
      <c r="F28" s="7" t="s">
        <v>83</v>
      </c>
      <c r="G28" s="1">
        <v>3</v>
      </c>
      <c r="H28" s="9">
        <f t="shared" si="0"/>
        <v>0.75931047003571395</v>
      </c>
      <c r="I28" s="9">
        <f t="shared" si="1"/>
        <v>273.90931047003568</v>
      </c>
      <c r="J28" s="9">
        <f t="shared" si="5"/>
        <v>1.9236332762373839E-2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120.35095916144402</v>
      </c>
      <c r="P28" s="9">
        <f t="shared" si="2"/>
        <v>2.3151110987004015</v>
      </c>
      <c r="Q28" s="12">
        <f t="shared" si="9"/>
        <v>0.23151110987004017</v>
      </c>
      <c r="R28" s="9">
        <f t="shared" si="10"/>
        <v>4.0532094166666672</v>
      </c>
      <c r="S28" s="13">
        <f t="shared" si="3"/>
        <v>5.7117973948761176E-2</v>
      </c>
      <c r="T28" s="2">
        <f t="shared" si="11"/>
        <v>0.34</v>
      </c>
      <c r="U28" s="14">
        <f t="shared" si="12"/>
        <v>1.94201111425788E-2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3.2320111142578802E-2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5.4084982169677396</v>
      </c>
      <c r="E29" s="10">
        <f t="shared" si="4"/>
        <v>0.75931047003571395</v>
      </c>
      <c r="F29" s="7" t="s">
        <v>83</v>
      </c>
      <c r="G29" s="1">
        <v>4</v>
      </c>
      <c r="H29" s="9">
        <f t="shared" si="0"/>
        <v>5.4084982169677396</v>
      </c>
      <c r="I29" s="9">
        <f t="shared" si="1"/>
        <v>278.55849821696773</v>
      </c>
      <c r="J29" s="9">
        <f t="shared" si="5"/>
        <v>3.4816603772251674E-2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158.56794222941028</v>
      </c>
      <c r="P29" s="9">
        <f t="shared" si="2"/>
        <v>5.5207972155826717</v>
      </c>
      <c r="Q29" s="12">
        <f t="shared" si="9"/>
        <v>0.55207972155826723</v>
      </c>
      <c r="R29" s="9">
        <f t="shared" si="10"/>
        <v>4.0532094166666672</v>
      </c>
      <c r="S29" s="13">
        <f t="shared" si="3"/>
        <v>0.13620804276436671</v>
      </c>
      <c r="T29" s="2">
        <f t="shared" si="11"/>
        <v>0.34</v>
      </c>
      <c r="U29" s="14">
        <f t="shared" si="12"/>
        <v>4.6310734539884685E-2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5.9210734539884687E-2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5.9030772405666703</v>
      </c>
      <c r="E30" s="10">
        <f t="shared" si="4"/>
        <v>5.4084982169677396</v>
      </c>
      <c r="F30" s="7" t="s">
        <v>83</v>
      </c>
      <c r="G30" s="1">
        <v>5</v>
      </c>
      <c r="H30" s="9">
        <f t="shared" si="0"/>
        <v>5.9030772405666703</v>
      </c>
      <c r="I30" s="9">
        <f t="shared" si="1"/>
        <v>279.05307724056667</v>
      </c>
      <c r="J30" s="9">
        <f t="shared" si="5"/>
        <v>3.7041739808666783E-2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145.39478776313624</v>
      </c>
      <c r="O30" s="9">
        <f t="shared" si="8"/>
        <v>48.184451417358048</v>
      </c>
      <c r="P30" s="9">
        <f t="shared" si="2"/>
        <v>1.7848359122251223</v>
      </c>
      <c r="Q30" s="12">
        <f t="shared" si="9"/>
        <v>0.17848359122251223</v>
      </c>
      <c r="R30" s="9">
        <f t="shared" si="10"/>
        <v>4.0532094166666672</v>
      </c>
      <c r="S30" s="13">
        <f t="shared" si="3"/>
        <v>4.4035126951149729E-2</v>
      </c>
      <c r="T30" s="2">
        <f t="shared" si="11"/>
        <v>0.34</v>
      </c>
      <c r="U30" s="14">
        <f t="shared" si="12"/>
        <v>1.497194316339091E-2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2.7871943163390908E-2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12.3447676617097</v>
      </c>
      <c r="E31" s="10">
        <f t="shared" si="4"/>
        <v>5.9030772405666703</v>
      </c>
      <c r="F31" s="7" t="s">
        <v>85</v>
      </c>
      <c r="G31" s="1">
        <v>6</v>
      </c>
      <c r="H31" s="9">
        <f t="shared" si="0"/>
        <v>12.3447676617097</v>
      </c>
      <c r="I31" s="9">
        <f t="shared" si="1"/>
        <v>285.49476766170966</v>
      </c>
      <c r="J31" s="9">
        <f t="shared" si="5"/>
        <v>8.1396149182523928E-2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86.931709671799595</v>
      </c>
      <c r="P31" s="9">
        <f t="shared" si="2"/>
        <v>7.0759064091376578</v>
      </c>
      <c r="Q31" s="12">
        <f t="shared" si="9"/>
        <v>0.70759064091376578</v>
      </c>
      <c r="R31" s="9">
        <f t="shared" si="10"/>
        <v>4.0532094166666672</v>
      </c>
      <c r="S31" s="13">
        <f t="shared" si="3"/>
        <v>0.17457539647573495</v>
      </c>
      <c r="T31" s="2">
        <f t="shared" si="11"/>
        <v>0.34</v>
      </c>
      <c r="U31" s="14">
        <f t="shared" si="12"/>
        <v>5.9355634801749886E-2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7.2255634801749888E-2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17.2930141959</v>
      </c>
      <c r="E32" s="10">
        <f t="shared" si="4"/>
        <v>12.3447676617097</v>
      </c>
      <c r="F32" s="7" t="s">
        <v>83</v>
      </c>
      <c r="G32" s="1">
        <v>7</v>
      </c>
      <c r="H32" s="9">
        <f t="shared" si="0"/>
        <v>17.2930141959</v>
      </c>
      <c r="I32" s="9">
        <f t="shared" si="1"/>
        <v>290.44301419589999</v>
      </c>
      <c r="J32" s="9">
        <f t="shared" si="5"/>
        <v>0.14552830528559879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120.3878974293286</v>
      </c>
      <c r="P32" s="9">
        <f t="shared" si="2"/>
        <v>17.519846689786686</v>
      </c>
      <c r="Q32" s="12">
        <f t="shared" si="9"/>
        <v>1.7519846689786687</v>
      </c>
      <c r="R32" s="9">
        <f t="shared" si="10"/>
        <v>4.0532094166666672</v>
      </c>
      <c r="S32" s="13">
        <f t="shared" si="3"/>
        <v>0.43224627421779982</v>
      </c>
      <c r="T32" s="2">
        <f t="shared" si="11"/>
        <v>0.34</v>
      </c>
      <c r="U32" s="14">
        <f t="shared" si="12"/>
        <v>0.14696373323405196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0.17261373323405196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17.221032673871001</v>
      </c>
      <c r="E33" s="10">
        <f t="shared" si="4"/>
        <v>17.2930141959</v>
      </c>
      <c r="F33" s="7" t="s">
        <v>83</v>
      </c>
      <c r="G33" s="1">
        <v>8</v>
      </c>
      <c r="H33" s="9">
        <f t="shared" si="0"/>
        <v>17.221032673871001</v>
      </c>
      <c r="I33" s="9">
        <f t="shared" si="1"/>
        <v>290.37103267387096</v>
      </c>
      <c r="J33" s="9">
        <f t="shared" si="5"/>
        <v>0.1443239164965478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143.4001449062086</v>
      </c>
      <c r="P33" s="9">
        <f t="shared" si="2"/>
        <v>20.696070539036505</v>
      </c>
      <c r="Q33" s="12">
        <f t="shared" si="9"/>
        <v>2.0696070539036504</v>
      </c>
      <c r="R33" s="9">
        <f t="shared" si="10"/>
        <v>4.0532094166666672</v>
      </c>
      <c r="S33" s="13">
        <f t="shared" si="3"/>
        <v>0.51060945565592852</v>
      </c>
      <c r="T33" s="2">
        <f t="shared" si="11"/>
        <v>0.34</v>
      </c>
      <c r="U33" s="14">
        <f t="shared" si="12"/>
        <v>0.1736072149230157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0.19925721492301571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17.7684377274194</v>
      </c>
      <c r="E34" s="10">
        <f t="shared" si="4"/>
        <v>17.221032673871001</v>
      </c>
      <c r="F34" s="7" t="s">
        <v>83</v>
      </c>
      <c r="G34" s="1">
        <v>9</v>
      </c>
      <c r="H34" s="9">
        <f t="shared" si="0"/>
        <v>17.7684377274194</v>
      </c>
      <c r="I34" s="9">
        <f t="shared" si="1"/>
        <v>290.91843772741936</v>
      </c>
      <c r="J34" s="9">
        <f t="shared" si="5"/>
        <v>0.15372356124404504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163.23616853383876</v>
      </c>
      <c r="P34" s="9">
        <f t="shared" si="2"/>
        <v>25.093245150854823</v>
      </c>
      <c r="Q34" s="12">
        <f t="shared" si="9"/>
        <v>2.5093245150854826</v>
      </c>
      <c r="R34" s="9">
        <f t="shared" si="10"/>
        <v>4.0532094166666672</v>
      </c>
      <c r="S34" s="13">
        <f t="shared" si="3"/>
        <v>0.61909569852651103</v>
      </c>
      <c r="T34" s="2">
        <f t="shared" si="11"/>
        <v>0.34</v>
      </c>
      <c r="U34" s="14">
        <f t="shared" si="12"/>
        <v>0.21049253749901375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0.23614253749901376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10.397463974300001</v>
      </c>
      <c r="E35" s="10">
        <f t="shared" si="4"/>
        <v>17.7684377274194</v>
      </c>
      <c r="F35" s="7" t="s">
        <v>83</v>
      </c>
      <c r="G35" s="1">
        <v>10</v>
      </c>
      <c r="H35" s="9">
        <f t="shared" si="0"/>
        <v>10.397463974300001</v>
      </c>
      <c r="I35" s="9">
        <f t="shared" si="1"/>
        <v>283.5474639743</v>
      </c>
      <c r="J35" s="9">
        <f t="shared" si="5"/>
        <v>6.4399580987956298E-2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178.67501754965062</v>
      </c>
      <c r="P35" s="9">
        <f t="shared" si="2"/>
        <v>11.506596263213238</v>
      </c>
      <c r="Q35" s="12">
        <f t="shared" si="9"/>
        <v>1.1506596263213238</v>
      </c>
      <c r="R35" s="9">
        <f t="shared" si="10"/>
        <v>4.0532094166666672</v>
      </c>
      <c r="S35" s="13">
        <f t="shared" si="3"/>
        <v>0.28388852093105488</v>
      </c>
      <c r="T35" s="2">
        <f t="shared" si="11"/>
        <v>0.34</v>
      </c>
      <c r="U35" s="14">
        <f t="shared" si="12"/>
        <v>9.6522097116558667E-2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0.12217209711655866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8.4949231241612893</v>
      </c>
      <c r="E36" s="10">
        <f t="shared" si="4"/>
        <v>10.397463974300001</v>
      </c>
      <c r="F36" s="7" t="s">
        <v>83</v>
      </c>
      <c r="G36" s="1">
        <v>11</v>
      </c>
      <c r="H36" s="9">
        <f t="shared" si="0"/>
        <v>8.4949231241612893</v>
      </c>
      <c r="I36" s="9">
        <f t="shared" si="1"/>
        <v>281.64492312416127</v>
      </c>
      <c r="J36" s="9">
        <f t="shared" si="5"/>
        <v>5.1067196341597378E-2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158.81000022211552</v>
      </c>
      <c r="O36" s="9">
        <f t="shared" si="8"/>
        <v>48.890515230988541</v>
      </c>
      <c r="P36" s="9">
        <f t="shared" si="2"/>
        <v>2.4967015405427491</v>
      </c>
      <c r="Q36" s="12">
        <f t="shared" si="9"/>
        <v>0.24967015405427492</v>
      </c>
      <c r="R36" s="9">
        <f t="shared" si="10"/>
        <v>4.0532094166666672</v>
      </c>
      <c r="S36" s="13">
        <f t="shared" si="3"/>
        <v>6.159813826239504E-2</v>
      </c>
      <c r="T36" s="2">
        <f t="shared" si="11"/>
        <v>0.34</v>
      </c>
      <c r="U36" s="14">
        <f t="shared" si="12"/>
        <v>2.0943367009214314E-2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3.3843367009214316E-2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1.8235036741333299</v>
      </c>
      <c r="E37" s="10">
        <f t="shared" si="4"/>
        <v>8.4949231241612893</v>
      </c>
      <c r="F37" s="7" t="s">
        <v>85</v>
      </c>
      <c r="G37" s="1">
        <v>12</v>
      </c>
      <c r="H37" s="9">
        <f t="shared" si="0"/>
        <v>1.8235036741333299</v>
      </c>
      <c r="I37" s="9">
        <f t="shared" si="1"/>
        <v>274.97350367413333</v>
      </c>
      <c r="J37" s="9">
        <f t="shared" si="5"/>
        <v>2.2073450057828198E-2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86.925907857112463</v>
      </c>
      <c r="P37" s="9">
        <f t="shared" si="2"/>
        <v>1.9187546858153477</v>
      </c>
      <c r="Q37" s="12">
        <f t="shared" si="9"/>
        <v>0.19187546858153479</v>
      </c>
      <c r="R37" s="9">
        <f t="shared" si="10"/>
        <v>4.0532094166666672</v>
      </c>
      <c r="S37" s="13">
        <f t="shared" si="3"/>
        <v>4.7339145071692817E-2</v>
      </c>
      <c r="T37" s="2">
        <f t="shared" si="11"/>
        <v>0.34</v>
      </c>
      <c r="U37" s="14">
        <f t="shared" si="12"/>
        <v>1.609530932437556E-2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2.8995309324375558E-2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-1.7711647118709699</v>
      </c>
      <c r="E38" s="10">
        <f t="shared" si="4"/>
        <v>1.8235036741333299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162865.91666666666</v>
      </c>
      <c r="AU42" s="1">
        <f t="shared" ref="AU42:AU53" si="28">AT42*10000*AS42*0.67*AR42*AQ42</f>
        <v>560777496.85038531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-6.79277356151613</v>
      </c>
      <c r="E43" s="10">
        <f t="shared" ref="E43:E54" si="30">D42</f>
        <v>-0.280124886645161</v>
      </c>
      <c r="F43" s="7" t="s">
        <v>83</v>
      </c>
      <c r="G43" s="1">
        <v>2</v>
      </c>
      <c r="H43" s="9">
        <f t="shared" si="20"/>
        <v>-6.79277356151613</v>
      </c>
      <c r="I43" s="9">
        <f t="shared" si="21"/>
        <v>266.35722643848385</v>
      </c>
      <c r="J43" s="9">
        <f t="shared" si="22"/>
        <v>7.0210661841923873E-3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116.72370323655767</v>
      </c>
      <c r="P43" s="9">
        <f t="shared" si="23"/>
        <v>0.81952484568790251</v>
      </c>
      <c r="Q43" s="12">
        <f t="shared" ref="Q43:Q53" si="34">P43*$B$44</f>
        <v>0.19668596296509661</v>
      </c>
      <c r="R43" s="9">
        <f>L43*$B$44</f>
        <v>14.125500000000001</v>
      </c>
      <c r="S43" s="13">
        <f t="shared" si="24"/>
        <v>1.3924177053208494E-2</v>
      </c>
      <c r="T43" s="2">
        <f t="shared" ref="T43:T53" si="35">$B$43/100</f>
        <v>0.43</v>
      </c>
      <c r="U43" s="14">
        <f t="shared" si="25"/>
        <v>5.9873961328796525E-3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1.4407396132879651E-2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162865.91666666666</v>
      </c>
      <c r="AU43" s="1">
        <f t="shared" si="28"/>
        <v>516447146.16037744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0.75931047003571395</v>
      </c>
      <c r="E44" s="10">
        <f t="shared" si="30"/>
        <v>-6.79277356151613</v>
      </c>
      <c r="F44" s="7" t="s">
        <v>83</v>
      </c>
      <c r="G44" s="1">
        <v>3</v>
      </c>
      <c r="H44" s="9">
        <f t="shared" si="20"/>
        <v>0.75931047003571395</v>
      </c>
      <c r="I44" s="9">
        <f t="shared" si="21"/>
        <v>273.90931047003568</v>
      </c>
      <c r="J44" s="9">
        <f t="shared" si="22"/>
        <v>1.9236332762373839E-2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174.76042839086978</v>
      </c>
      <c r="P44" s="9">
        <f t="shared" si="23"/>
        <v>3.3617497542217754</v>
      </c>
      <c r="Q44" s="12">
        <f t="shared" si="34"/>
        <v>0.80681994101322607</v>
      </c>
      <c r="R44" s="9">
        <f t="shared" ref="R44:R53" si="41">L44*$B$44</f>
        <v>14.125500000000001</v>
      </c>
      <c r="S44" s="13">
        <f t="shared" si="24"/>
        <v>5.7117973948761176E-2</v>
      </c>
      <c r="T44" s="2">
        <f t="shared" si="35"/>
        <v>0.43</v>
      </c>
      <c r="U44" s="14">
        <f t="shared" si="25"/>
        <v>2.4560728797967304E-2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3.2980728797967304E-2</v>
      </c>
      <c r="AR44" s="9">
        <f t="shared" si="38"/>
        <v>136.875</v>
      </c>
      <c r="AS44" s="1">
        <f t="shared" si="39"/>
        <v>0.24</v>
      </c>
      <c r="AT44" s="1">
        <f t="shared" si="40"/>
        <v>162865.91666666666</v>
      </c>
      <c r="AU44" s="1">
        <f t="shared" si="28"/>
        <v>1182226344.64311</v>
      </c>
    </row>
    <row r="45" spans="1:48" x14ac:dyDescent="0.15">
      <c r="C45" s="7">
        <v>3</v>
      </c>
      <c r="D45" s="7">
        <f t="shared" si="29"/>
        <v>5.4084982169677396</v>
      </c>
      <c r="E45" s="10">
        <f t="shared" si="30"/>
        <v>0.75931047003571395</v>
      </c>
      <c r="F45" s="7" t="s">
        <v>83</v>
      </c>
      <c r="G45" s="1">
        <v>4</v>
      </c>
      <c r="H45" s="9">
        <f t="shared" si="20"/>
        <v>5.4084982169677396</v>
      </c>
      <c r="I45" s="9">
        <f t="shared" si="21"/>
        <v>278.55849821696773</v>
      </c>
      <c r="J45" s="9">
        <f t="shared" si="22"/>
        <v>3.4816603772251674E-2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230.254928636648</v>
      </c>
      <c r="P45" s="9">
        <f t="shared" si="23"/>
        <v>8.0166946169502591</v>
      </c>
      <c r="Q45" s="12">
        <f t="shared" si="34"/>
        <v>1.9240067080680621</v>
      </c>
      <c r="R45" s="9">
        <f t="shared" si="41"/>
        <v>14.125500000000001</v>
      </c>
      <c r="S45" s="13">
        <f t="shared" si="24"/>
        <v>0.13620804276436671</v>
      </c>
      <c r="T45" s="2">
        <f t="shared" si="35"/>
        <v>0.43</v>
      </c>
      <c r="U45" s="14">
        <f t="shared" si="25"/>
        <v>5.8569458388677685E-2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6.6989458388677689E-2</v>
      </c>
      <c r="AR45" s="9">
        <f t="shared" si="38"/>
        <v>136.875</v>
      </c>
      <c r="AS45" s="1">
        <f t="shared" si="39"/>
        <v>0.24</v>
      </c>
      <c r="AT45" s="1">
        <f t="shared" si="40"/>
        <v>162865.91666666666</v>
      </c>
      <c r="AU45" s="1">
        <f t="shared" si="28"/>
        <v>2401302378.9016228</v>
      </c>
    </row>
    <row r="46" spans="1:48" x14ac:dyDescent="0.15">
      <c r="C46" s="7">
        <v>4</v>
      </c>
      <c r="D46" s="7">
        <f t="shared" si="29"/>
        <v>5.9030772405666703</v>
      </c>
      <c r="E46" s="10">
        <f t="shared" si="30"/>
        <v>5.4084982169677396</v>
      </c>
      <c r="F46" s="7" t="s">
        <v>83</v>
      </c>
      <c r="G46" s="1">
        <v>5</v>
      </c>
      <c r="H46" s="9">
        <f t="shared" si="20"/>
        <v>5.9030772405666703</v>
      </c>
      <c r="I46" s="9">
        <f t="shared" si="21"/>
        <v>279.05307724056667</v>
      </c>
      <c r="J46" s="9">
        <f t="shared" si="22"/>
        <v>3.7041739808666783E-2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211.12632231871288</v>
      </c>
      <c r="O46" s="9">
        <f t="shared" si="33"/>
        <v>69.968161700984865</v>
      </c>
      <c r="P46" s="9">
        <f t="shared" si="23"/>
        <v>2.5917424406186056</v>
      </c>
      <c r="Q46" s="12">
        <f t="shared" si="34"/>
        <v>0.62201818574846535</v>
      </c>
      <c r="R46" s="9">
        <f t="shared" si="41"/>
        <v>14.125500000000001</v>
      </c>
      <c r="S46" s="13">
        <f t="shared" si="24"/>
        <v>4.4035126951149715E-2</v>
      </c>
      <c r="T46" s="2">
        <f t="shared" si="35"/>
        <v>0.43</v>
      </c>
      <c r="U46" s="14">
        <f t="shared" si="25"/>
        <v>1.8935104588994379E-2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2.7355104588994379E-2</v>
      </c>
      <c r="AR46" s="9">
        <f t="shared" si="38"/>
        <v>136.875</v>
      </c>
      <c r="AS46" s="1">
        <f t="shared" si="39"/>
        <v>0.24</v>
      </c>
      <c r="AT46" s="1">
        <f t="shared" si="40"/>
        <v>162865.91666666666</v>
      </c>
      <c r="AU46" s="1">
        <f t="shared" si="28"/>
        <v>980570365.91532183</v>
      </c>
    </row>
    <row r="47" spans="1:48" x14ac:dyDescent="0.15">
      <c r="C47" s="7">
        <v>5</v>
      </c>
      <c r="D47" s="7">
        <f t="shared" si="29"/>
        <v>12.3447676617097</v>
      </c>
      <c r="E47" s="10">
        <f t="shared" si="30"/>
        <v>5.9030772405666703</v>
      </c>
      <c r="F47" s="7" t="s">
        <v>85</v>
      </c>
      <c r="G47" s="1">
        <v>6</v>
      </c>
      <c r="H47" s="9">
        <f t="shared" si="20"/>
        <v>12.3447676617097</v>
      </c>
      <c r="I47" s="9">
        <f t="shared" si="21"/>
        <v>285.49476766170966</v>
      </c>
      <c r="J47" s="9">
        <f t="shared" si="22"/>
        <v>8.1396149182523928E-2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126.23266926036625</v>
      </c>
      <c r="P47" s="9">
        <f t="shared" si="23"/>
        <v>10.274853178824973</v>
      </c>
      <c r="Q47" s="12">
        <f t="shared" si="34"/>
        <v>2.4659647629179933</v>
      </c>
      <c r="R47" s="9">
        <f t="shared" si="41"/>
        <v>14.125500000000001</v>
      </c>
      <c r="S47" s="13">
        <f t="shared" si="24"/>
        <v>0.17457539647573489</v>
      </c>
      <c r="T47" s="2">
        <f t="shared" si="35"/>
        <v>0.43</v>
      </c>
      <c r="U47" s="14">
        <f t="shared" si="25"/>
        <v>7.5067420484566008E-2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8.3487420484566019E-2</v>
      </c>
      <c r="AR47" s="9">
        <f t="shared" si="38"/>
        <v>136.875</v>
      </c>
      <c r="AS47" s="1">
        <f t="shared" si="39"/>
        <v>0.24</v>
      </c>
      <c r="AT47" s="1">
        <f t="shared" si="40"/>
        <v>162865.91666666666</v>
      </c>
      <c r="AU47" s="1">
        <f t="shared" si="28"/>
        <v>2992687898.0683417</v>
      </c>
    </row>
    <row r="48" spans="1:48" x14ac:dyDescent="0.15">
      <c r="C48" s="7">
        <v>6</v>
      </c>
      <c r="D48" s="7">
        <f t="shared" si="29"/>
        <v>17.2930141959</v>
      </c>
      <c r="E48" s="10">
        <f t="shared" si="30"/>
        <v>12.3447676617097</v>
      </c>
      <c r="F48" s="7" t="s">
        <v>83</v>
      </c>
      <c r="G48" s="1">
        <v>7</v>
      </c>
      <c r="H48" s="9">
        <f t="shared" si="20"/>
        <v>17.2930141959</v>
      </c>
      <c r="I48" s="9">
        <f t="shared" si="21"/>
        <v>290.44301419589999</v>
      </c>
      <c r="J48" s="9">
        <f t="shared" si="22"/>
        <v>0.14552830528559879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174.81406608154128</v>
      </c>
      <c r="P48" s="9">
        <f t="shared" si="23"/>
        <v>25.440394776931381</v>
      </c>
      <c r="Q48" s="12">
        <f t="shared" si="34"/>
        <v>6.1056947464635316</v>
      </c>
      <c r="R48" s="9">
        <f t="shared" si="41"/>
        <v>14.125500000000001</v>
      </c>
      <c r="S48" s="13">
        <f t="shared" si="24"/>
        <v>0.43224627421779982</v>
      </c>
      <c r="T48" s="2">
        <f t="shared" si="35"/>
        <v>0.43</v>
      </c>
      <c r="U48" s="14">
        <f t="shared" si="25"/>
        <v>0.18586589791365393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0.20146589791365394</v>
      </c>
      <c r="AR48" s="9">
        <f t="shared" si="38"/>
        <v>136.875</v>
      </c>
      <c r="AS48" s="1">
        <f t="shared" si="39"/>
        <v>0.24</v>
      </c>
      <c r="AT48" s="1">
        <f t="shared" si="40"/>
        <v>162865.91666666666</v>
      </c>
      <c r="AU48" s="1">
        <f t="shared" si="28"/>
        <v>7221741324.1450462</v>
      </c>
    </row>
    <row r="49" spans="1:48" x14ac:dyDescent="0.15">
      <c r="C49" s="7">
        <v>7</v>
      </c>
      <c r="D49" s="7">
        <f t="shared" si="29"/>
        <v>17.221032673871001</v>
      </c>
      <c r="E49" s="10">
        <f t="shared" si="30"/>
        <v>17.2930141959</v>
      </c>
      <c r="F49" s="7" t="s">
        <v>83</v>
      </c>
      <c r="G49" s="1">
        <v>8</v>
      </c>
      <c r="H49" s="9">
        <f t="shared" si="20"/>
        <v>17.221032673871001</v>
      </c>
      <c r="I49" s="9">
        <f t="shared" si="21"/>
        <v>290.37103267387096</v>
      </c>
      <c r="J49" s="9">
        <f t="shared" si="22"/>
        <v>0.1443239164965478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208.22992130460989</v>
      </c>
      <c r="P49" s="9">
        <f t="shared" si="23"/>
        <v>30.052557774449237</v>
      </c>
      <c r="Q49" s="12">
        <f t="shared" si="34"/>
        <v>7.2126138658678167</v>
      </c>
      <c r="R49" s="9">
        <f t="shared" si="41"/>
        <v>14.125500000000001</v>
      </c>
      <c r="S49" s="13">
        <f t="shared" si="24"/>
        <v>0.51060945565592841</v>
      </c>
      <c r="T49" s="2">
        <f t="shared" si="35"/>
        <v>0.43</v>
      </c>
      <c r="U49" s="14">
        <f t="shared" si="25"/>
        <v>0.21956206593204922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0.23516206593204919</v>
      </c>
      <c r="AR49" s="9">
        <f t="shared" si="38"/>
        <v>136.875</v>
      </c>
      <c r="AS49" s="1">
        <f t="shared" si="39"/>
        <v>0.24</v>
      </c>
      <c r="AT49" s="1">
        <f t="shared" si="40"/>
        <v>162865.91666666666</v>
      </c>
      <c r="AU49" s="1">
        <f t="shared" si="28"/>
        <v>8429613284.431222</v>
      </c>
    </row>
    <row r="50" spans="1:48" x14ac:dyDescent="0.15">
      <c r="C50" s="7">
        <v>8</v>
      </c>
      <c r="D50" s="7">
        <f t="shared" si="29"/>
        <v>17.7684377274194</v>
      </c>
      <c r="E50" s="10">
        <f t="shared" si="30"/>
        <v>17.221032673871001</v>
      </c>
      <c r="F50" s="7" t="s">
        <v>83</v>
      </c>
      <c r="G50" s="1">
        <v>9</v>
      </c>
      <c r="H50" s="9">
        <f t="shared" si="20"/>
        <v>17.7684377274194</v>
      </c>
      <c r="I50" s="9">
        <f t="shared" si="21"/>
        <v>290.91843772741936</v>
      </c>
      <c r="J50" s="9">
        <f t="shared" si="22"/>
        <v>0.15372356124404504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237.03361353016064</v>
      </c>
      <c r="P50" s="9">
        <f t="shared" si="23"/>
        <v>36.43765120640095</v>
      </c>
      <c r="Q50" s="12">
        <f t="shared" si="34"/>
        <v>8.7450362895362286</v>
      </c>
      <c r="R50" s="9">
        <f t="shared" si="41"/>
        <v>14.125500000000001</v>
      </c>
      <c r="S50" s="13">
        <f t="shared" si="24"/>
        <v>0.61909569852651081</v>
      </c>
      <c r="T50" s="2">
        <f t="shared" si="35"/>
        <v>0.43</v>
      </c>
      <c r="U50" s="14">
        <f t="shared" si="25"/>
        <v>0.26621115036639964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0.28181115036639964</v>
      </c>
      <c r="AR50" s="9">
        <f t="shared" si="38"/>
        <v>136.875</v>
      </c>
      <c r="AS50" s="1">
        <f t="shared" si="39"/>
        <v>0.24</v>
      </c>
      <c r="AT50" s="1">
        <f t="shared" si="40"/>
        <v>162865.91666666666</v>
      </c>
      <c r="AU50" s="1">
        <f t="shared" si="28"/>
        <v>10101795148.865005</v>
      </c>
    </row>
    <row r="51" spans="1:48" x14ac:dyDescent="0.15">
      <c r="C51" s="7">
        <v>9</v>
      </c>
      <c r="D51" s="7">
        <f t="shared" si="29"/>
        <v>10.397463974300001</v>
      </c>
      <c r="E51" s="10">
        <f t="shared" si="30"/>
        <v>17.7684377274194</v>
      </c>
      <c r="F51" s="7" t="s">
        <v>83</v>
      </c>
      <c r="G51" s="1">
        <v>10</v>
      </c>
      <c r="H51" s="9">
        <f t="shared" si="20"/>
        <v>10.397463974300001</v>
      </c>
      <c r="I51" s="9">
        <f t="shared" si="21"/>
        <v>283.5474639743</v>
      </c>
      <c r="J51" s="9">
        <f t="shared" si="22"/>
        <v>6.4399580987956298E-2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259.45221232375968</v>
      </c>
      <c r="P51" s="9">
        <f t="shared" si="23"/>
        <v>16.708613760048394</v>
      </c>
      <c r="Q51" s="12">
        <f t="shared" si="34"/>
        <v>4.0100673024116142</v>
      </c>
      <c r="R51" s="9">
        <f t="shared" si="41"/>
        <v>14.125500000000001</v>
      </c>
      <c r="S51" s="13">
        <f t="shared" si="24"/>
        <v>0.28388852093105477</v>
      </c>
      <c r="T51" s="2">
        <f t="shared" si="35"/>
        <v>0.43</v>
      </c>
      <c r="U51" s="14">
        <f t="shared" si="25"/>
        <v>0.12207206400035354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0.13767206400035353</v>
      </c>
      <c r="AR51" s="9">
        <f t="shared" si="38"/>
        <v>136.875</v>
      </c>
      <c r="AS51" s="1">
        <f t="shared" si="39"/>
        <v>0.24</v>
      </c>
      <c r="AT51" s="1">
        <f t="shared" si="40"/>
        <v>162865.91666666666</v>
      </c>
      <c r="AU51" s="1">
        <f t="shared" si="28"/>
        <v>4934989216.8738728</v>
      </c>
    </row>
    <row r="52" spans="1:48" x14ac:dyDescent="0.15">
      <c r="C52" s="7">
        <v>10</v>
      </c>
      <c r="D52" s="7">
        <f t="shared" si="29"/>
        <v>8.4949231241612893</v>
      </c>
      <c r="E52" s="10">
        <f t="shared" si="30"/>
        <v>10.397463974300001</v>
      </c>
      <c r="F52" s="7" t="s">
        <v>83</v>
      </c>
      <c r="G52" s="1">
        <v>11</v>
      </c>
      <c r="H52" s="9">
        <f t="shared" si="20"/>
        <v>8.4949231241612893</v>
      </c>
      <c r="I52" s="9">
        <f t="shared" si="21"/>
        <v>281.64492312416127</v>
      </c>
      <c r="J52" s="9">
        <f t="shared" si="22"/>
        <v>5.1067196341597378E-2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230.60641863552573</v>
      </c>
      <c r="O52" s="9">
        <f t="shared" si="33"/>
        <v>70.99342992818552</v>
      </c>
      <c r="P52" s="9">
        <f t="shared" si="23"/>
        <v>3.6254354251060854</v>
      </c>
      <c r="Q52" s="12">
        <f t="shared" si="34"/>
        <v>0.87010450202546041</v>
      </c>
      <c r="R52" s="9">
        <f t="shared" si="41"/>
        <v>14.125500000000001</v>
      </c>
      <c r="S52" s="13">
        <f t="shared" si="24"/>
        <v>6.1598138262394984E-2</v>
      </c>
      <c r="T52" s="2">
        <f t="shared" si="35"/>
        <v>0.43</v>
      </c>
      <c r="U52" s="14">
        <f t="shared" si="25"/>
        <v>2.6487199452829843E-2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3.4907199452829843E-2</v>
      </c>
      <c r="AR52" s="9">
        <f t="shared" si="38"/>
        <v>136.875</v>
      </c>
      <c r="AS52" s="1">
        <f t="shared" si="39"/>
        <v>0.24</v>
      </c>
      <c r="AT52" s="1">
        <f t="shared" si="40"/>
        <v>162865.91666666666</v>
      </c>
      <c r="AU52" s="1">
        <f t="shared" si="28"/>
        <v>1251282561.5118146</v>
      </c>
    </row>
    <row r="53" spans="1:48" x14ac:dyDescent="0.15">
      <c r="C53" s="7">
        <v>11</v>
      </c>
      <c r="D53" s="7">
        <f t="shared" si="29"/>
        <v>1.8235036741333299</v>
      </c>
      <c r="E53" s="10">
        <f t="shared" si="30"/>
        <v>8.4949231241612893</v>
      </c>
      <c r="F53" s="7" t="s">
        <v>85</v>
      </c>
      <c r="G53" s="1">
        <v>12</v>
      </c>
      <c r="H53" s="9">
        <f t="shared" si="20"/>
        <v>1.8235036741333299</v>
      </c>
      <c r="I53" s="9">
        <f t="shared" si="21"/>
        <v>274.97350367413333</v>
      </c>
      <c r="J53" s="9">
        <f t="shared" si="22"/>
        <v>2.2073450057828198E-2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126.22424450307945</v>
      </c>
      <c r="P53" s="9">
        <f t="shared" si="23"/>
        <v>2.7862045571258198</v>
      </c>
      <c r="Q53" s="12">
        <f t="shared" si="34"/>
        <v>0.66868909371019669</v>
      </c>
      <c r="R53" s="9">
        <f t="shared" si="41"/>
        <v>14.125500000000001</v>
      </c>
      <c r="S53" s="13">
        <f t="shared" si="24"/>
        <v>4.7339145071692804E-2</v>
      </c>
      <c r="T53" s="2">
        <f t="shared" si="35"/>
        <v>0.43</v>
      </c>
      <c r="U53" s="14">
        <f t="shared" si="25"/>
        <v>2.0355832380827905E-2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2.8775832380827905E-2</v>
      </c>
      <c r="AR53" s="9">
        <f t="shared" si="38"/>
        <v>136.875</v>
      </c>
      <c r="AS53" s="1">
        <f t="shared" si="39"/>
        <v>0.24</v>
      </c>
      <c r="AT53" s="1">
        <f t="shared" si="40"/>
        <v>162865.91666666666</v>
      </c>
      <c r="AU53" s="1">
        <f t="shared" si="28"/>
        <v>1031497737.3012369</v>
      </c>
      <c r="AV53" s="1">
        <f>SUM(AU42:AU53)</f>
        <v>41604930903.667366</v>
      </c>
    </row>
    <row r="54" spans="1:48" x14ac:dyDescent="0.15">
      <c r="C54" s="7">
        <v>12</v>
      </c>
      <c r="D54" s="7">
        <f t="shared" si="29"/>
        <v>-1.7711647118709699</v>
      </c>
      <c r="E54" s="10">
        <f t="shared" si="30"/>
        <v>1.8235036741333299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2">E59</f>
        <v>-0.280124886645161</v>
      </c>
      <c r="I58" s="9">
        <f t="shared" ref="I58:I69" si="43">H58+273.15</f>
        <v>272.86987511335479</v>
      </c>
      <c r="J58" s="9">
        <f t="shared" ref="J58:J69" si="44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6">Q58/R58</f>
        <v>1.6800199867343445E-2</v>
      </c>
      <c r="T58" s="2">
        <f>$B$59/100</f>
        <v>0.01</v>
      </c>
      <c r="U58" s="14">
        <f t="shared" ref="U58:U69" si="47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31531.75</v>
      </c>
      <c r="AU58" s="1">
        <f t="shared" ref="AU58:AU69" si="50">AT58*10000*AS58*0.67*AR58*AQ58</f>
        <v>4872829.4667663397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-6.79277356151613</v>
      </c>
      <c r="E59" s="10">
        <f t="shared" ref="E59:E70" si="51">D58</f>
        <v>-0.280124886645161</v>
      </c>
      <c r="F59" s="7" t="s">
        <v>83</v>
      </c>
      <c r="G59" s="1">
        <v>2</v>
      </c>
      <c r="H59" s="9">
        <f t="shared" si="42"/>
        <v>-6.79277356151613</v>
      </c>
      <c r="I59" s="9">
        <f t="shared" si="43"/>
        <v>266.35722643848385</v>
      </c>
      <c r="J59" s="9">
        <f t="shared" si="44"/>
        <v>7.0210661841923873E-3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0.19785723339323472</v>
      </c>
      <c r="P59" s="9">
        <f t="shared" si="45"/>
        <v>1.389168730675101E-3</v>
      </c>
      <c r="Q59" s="12">
        <f t="shared" ref="Q59:Q69" si="55">P59*$B$60</f>
        <v>2.6394205882826922E-4</v>
      </c>
      <c r="R59" s="9">
        <f t="shared" ref="R59:R69" si="56">L59*$B$60</f>
        <v>1.8955666666666669E-2</v>
      </c>
      <c r="S59" s="13">
        <f t="shared" si="46"/>
        <v>1.3924177053208496E-2</v>
      </c>
      <c r="T59" s="2">
        <f t="shared" ref="T59:T69" si="57">$B$59/100</f>
        <v>0.01</v>
      </c>
      <c r="U59" s="14">
        <f t="shared" si="47"/>
        <v>1.3924177053208496E-4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1.2139241770532085E-2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31531.75</v>
      </c>
      <c r="AU59" s="1">
        <f t="shared" si="50"/>
        <v>4861312.071620171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0.75931047003571395</v>
      </c>
      <c r="E60" s="10">
        <f t="shared" si="51"/>
        <v>-6.79277356151613</v>
      </c>
      <c r="F60" s="7" t="s">
        <v>83</v>
      </c>
      <c r="G60" s="1">
        <v>3</v>
      </c>
      <c r="H60" s="9">
        <f t="shared" si="42"/>
        <v>0.75931047003571395</v>
      </c>
      <c r="I60" s="9">
        <f t="shared" si="43"/>
        <v>273.90931047003568</v>
      </c>
      <c r="J60" s="9">
        <f t="shared" si="44"/>
        <v>1.9236332762373839E-2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0.29623473132922623</v>
      </c>
      <c r="P60" s="9">
        <f t="shared" si="45"/>
        <v>5.6984698676214064E-3</v>
      </c>
      <c r="Q60" s="12">
        <f t="shared" si="55"/>
        <v>1.0827092748480673E-3</v>
      </c>
      <c r="R60" s="9">
        <f t="shared" si="56"/>
        <v>1.8955666666666669E-2</v>
      </c>
      <c r="S60" s="13">
        <f t="shared" si="46"/>
        <v>5.7117973948761169E-2</v>
      </c>
      <c r="T60" s="2">
        <f t="shared" si="57"/>
        <v>0.01</v>
      </c>
      <c r="U60" s="14">
        <f t="shared" si="47"/>
        <v>5.7117973948761166E-4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1.2571179739487612E-2</v>
      </c>
      <c r="AR60" s="9">
        <f t="shared" si="59"/>
        <v>9.9766666666666666</v>
      </c>
      <c r="AS60" s="1">
        <f t="shared" si="60"/>
        <v>0.19</v>
      </c>
      <c r="AT60" s="1">
        <f t="shared" si="61"/>
        <v>31531.75</v>
      </c>
      <c r="AU60" s="1">
        <f t="shared" si="50"/>
        <v>5034287.0648171771</v>
      </c>
    </row>
    <row r="61" spans="1:48" x14ac:dyDescent="0.15">
      <c r="C61" s="7">
        <v>3</v>
      </c>
      <c r="D61" s="8">
        <v>5.4084982169677396</v>
      </c>
      <c r="E61" s="10">
        <f t="shared" si="51"/>
        <v>0.75931047003571395</v>
      </c>
      <c r="F61" s="7" t="s">
        <v>83</v>
      </c>
      <c r="G61" s="1">
        <v>4</v>
      </c>
      <c r="H61" s="9">
        <f t="shared" si="42"/>
        <v>5.4084982169677396</v>
      </c>
      <c r="I61" s="9">
        <f t="shared" si="43"/>
        <v>278.55849821696773</v>
      </c>
      <c r="J61" s="9">
        <f t="shared" si="44"/>
        <v>3.4816603772251674E-2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0.3903029281282715</v>
      </c>
      <c r="P61" s="9">
        <f t="shared" si="45"/>
        <v>1.3589022399791652E-2</v>
      </c>
      <c r="Q61" s="12">
        <f t="shared" si="55"/>
        <v>2.5819142559604141E-3</v>
      </c>
      <c r="R61" s="9">
        <f t="shared" si="56"/>
        <v>1.8955666666666669E-2</v>
      </c>
      <c r="S61" s="13">
        <f t="shared" si="46"/>
        <v>0.13620804276436671</v>
      </c>
      <c r="T61" s="2">
        <f t="shared" si="57"/>
        <v>0.01</v>
      </c>
      <c r="U61" s="14">
        <f t="shared" si="47"/>
        <v>1.3620804276436671E-3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1.3362080427643667E-2</v>
      </c>
      <c r="AR61" s="9">
        <f t="shared" si="59"/>
        <v>9.9766666666666666</v>
      </c>
      <c r="AS61" s="1">
        <f t="shared" si="60"/>
        <v>0.19</v>
      </c>
      <c r="AT61" s="1">
        <f t="shared" si="61"/>
        <v>31531.75</v>
      </c>
      <c r="AU61" s="1">
        <f t="shared" si="50"/>
        <v>5351013.1944605447</v>
      </c>
    </row>
    <row r="62" spans="1:48" x14ac:dyDescent="0.15">
      <c r="C62" s="7">
        <v>4</v>
      </c>
      <c r="D62" s="8">
        <v>5.9030772405666703</v>
      </c>
      <c r="E62" s="10">
        <f t="shared" si="51"/>
        <v>5.4084982169677396</v>
      </c>
      <c r="F62" s="7" t="s">
        <v>83</v>
      </c>
      <c r="G62" s="1">
        <v>5</v>
      </c>
      <c r="H62" s="9">
        <f t="shared" si="42"/>
        <v>5.9030772405666703</v>
      </c>
      <c r="I62" s="9">
        <f t="shared" si="43"/>
        <v>279.05307724056667</v>
      </c>
      <c r="J62" s="9">
        <f t="shared" si="44"/>
        <v>3.7041739808666783E-2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0.35787821044205587</v>
      </c>
      <c r="O62" s="9">
        <f t="shared" si="54"/>
        <v>0.11860236195309065</v>
      </c>
      <c r="P62" s="9">
        <f t="shared" si="45"/>
        <v>4.3932378321597043E-3</v>
      </c>
      <c r="Q62" s="12">
        <f t="shared" si="55"/>
        <v>8.347151881103438E-4</v>
      </c>
      <c r="R62" s="9">
        <f t="shared" si="56"/>
        <v>1.8955666666666669E-2</v>
      </c>
      <c r="S62" s="13">
        <f t="shared" si="46"/>
        <v>4.4035126951149715E-2</v>
      </c>
      <c r="T62" s="2">
        <f t="shared" si="57"/>
        <v>0.01</v>
      </c>
      <c r="U62" s="14">
        <f t="shared" si="47"/>
        <v>4.4035126951149717E-4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1.2440351269511497E-2</v>
      </c>
      <c r="AR62" s="9">
        <f t="shared" si="59"/>
        <v>9.9766666666666666</v>
      </c>
      <c r="AS62" s="1">
        <f t="shared" si="60"/>
        <v>0.19</v>
      </c>
      <c r="AT62" s="1">
        <f t="shared" si="61"/>
        <v>31531.75</v>
      </c>
      <c r="AU62" s="1">
        <f t="shared" si="50"/>
        <v>4981895.1582690794</v>
      </c>
    </row>
    <row r="63" spans="1:48" x14ac:dyDescent="0.15">
      <c r="C63" s="7">
        <v>5</v>
      </c>
      <c r="D63" s="8">
        <v>12.3447676617097</v>
      </c>
      <c r="E63" s="10">
        <f t="shared" si="51"/>
        <v>5.9030772405666703</v>
      </c>
      <c r="F63" s="7" t="s">
        <v>85</v>
      </c>
      <c r="G63" s="1">
        <v>6</v>
      </c>
      <c r="H63" s="9">
        <f t="shared" si="42"/>
        <v>12.3447676617097</v>
      </c>
      <c r="I63" s="9">
        <f t="shared" si="43"/>
        <v>285.49476766170966</v>
      </c>
      <c r="J63" s="9">
        <f t="shared" si="44"/>
        <v>8.1396149182523928E-2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0.21397579078759763</v>
      </c>
      <c r="P63" s="9">
        <f t="shared" si="45"/>
        <v>1.7416805388395826E-2</v>
      </c>
      <c r="Q63" s="12">
        <f t="shared" si="55"/>
        <v>3.3091930237952069E-3</v>
      </c>
      <c r="R63" s="9">
        <f t="shared" si="56"/>
        <v>1.8955666666666669E-2</v>
      </c>
      <c r="S63" s="13">
        <f t="shared" si="46"/>
        <v>0.17457539647573495</v>
      </c>
      <c r="T63" s="2">
        <f t="shared" si="57"/>
        <v>0.01</v>
      </c>
      <c r="U63" s="14">
        <f t="shared" si="47"/>
        <v>1.7457539647573496E-3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1.374575396475735E-2</v>
      </c>
      <c r="AR63" s="9">
        <f t="shared" si="59"/>
        <v>9.9766666666666666</v>
      </c>
      <c r="AS63" s="1">
        <f t="shared" si="60"/>
        <v>0.19</v>
      </c>
      <c r="AT63" s="1">
        <f t="shared" si="61"/>
        <v>31531.75</v>
      </c>
      <c r="AU63" s="1">
        <f t="shared" si="50"/>
        <v>5504660.0887879655</v>
      </c>
    </row>
    <row r="64" spans="1:48" x14ac:dyDescent="0.15">
      <c r="C64" s="7">
        <v>6</v>
      </c>
      <c r="D64" s="8">
        <v>17.2930141959</v>
      </c>
      <c r="E64" s="10">
        <f t="shared" si="51"/>
        <v>12.3447676617097</v>
      </c>
      <c r="F64" s="7" t="s">
        <v>83</v>
      </c>
      <c r="G64" s="1">
        <v>7</v>
      </c>
      <c r="H64" s="9">
        <f t="shared" si="42"/>
        <v>17.2930141959</v>
      </c>
      <c r="I64" s="9">
        <f t="shared" si="43"/>
        <v>290.44301419589999</v>
      </c>
      <c r="J64" s="9">
        <f t="shared" si="44"/>
        <v>0.14552830528559879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0.29632565206586847</v>
      </c>
      <c r="P64" s="9">
        <f t="shared" si="45"/>
        <v>4.3123769957795835E-2</v>
      </c>
      <c r="Q64" s="12">
        <f t="shared" si="55"/>
        <v>8.193516291981208E-3</v>
      </c>
      <c r="R64" s="9">
        <f t="shared" si="56"/>
        <v>1.8955666666666669E-2</v>
      </c>
      <c r="S64" s="13">
        <f t="shared" si="46"/>
        <v>0.43224627421779976</v>
      </c>
      <c r="T64" s="2">
        <f t="shared" si="57"/>
        <v>0.01</v>
      </c>
      <c r="U64" s="14">
        <f t="shared" si="47"/>
        <v>4.3224627421779979E-3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2.4422462742177999E-2</v>
      </c>
      <c r="AR64" s="9">
        <f t="shared" si="59"/>
        <v>9.9766666666666666</v>
      </c>
      <c r="AS64" s="1">
        <f t="shared" si="60"/>
        <v>0.19</v>
      </c>
      <c r="AT64" s="1">
        <f t="shared" si="61"/>
        <v>31531.75</v>
      </c>
      <c r="AU64" s="1">
        <f t="shared" si="50"/>
        <v>9780282.425501097</v>
      </c>
    </row>
    <row r="65" spans="1:48" x14ac:dyDescent="0.15">
      <c r="C65" s="7">
        <v>7</v>
      </c>
      <c r="D65" s="8">
        <v>17.221032673871001</v>
      </c>
      <c r="E65" s="10">
        <f t="shared" si="51"/>
        <v>17.2930141959</v>
      </c>
      <c r="F65" s="7" t="s">
        <v>83</v>
      </c>
      <c r="G65" s="1">
        <v>8</v>
      </c>
      <c r="H65" s="9">
        <f t="shared" si="42"/>
        <v>17.221032673871001</v>
      </c>
      <c r="I65" s="9">
        <f t="shared" si="43"/>
        <v>290.37103267387096</v>
      </c>
      <c r="J65" s="9">
        <f t="shared" si="44"/>
        <v>0.1443239164965478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0.35296854877473932</v>
      </c>
      <c r="P65" s="9">
        <f t="shared" si="45"/>
        <v>5.094180335927314E-2</v>
      </c>
      <c r="Q65" s="12">
        <f t="shared" si="55"/>
        <v>9.6789426382618959E-3</v>
      </c>
      <c r="R65" s="9">
        <f t="shared" si="56"/>
        <v>1.8955666666666669E-2</v>
      </c>
      <c r="S65" s="13">
        <f t="shared" si="46"/>
        <v>0.51060945565592841</v>
      </c>
      <c r="T65" s="2">
        <f t="shared" si="57"/>
        <v>0.01</v>
      </c>
      <c r="U65" s="14">
        <f t="shared" si="47"/>
        <v>5.1060945565592842E-3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2.5206094556559283E-2</v>
      </c>
      <c r="AR65" s="9">
        <f t="shared" si="59"/>
        <v>9.9766666666666666</v>
      </c>
      <c r="AS65" s="1">
        <f t="shared" si="60"/>
        <v>0.19</v>
      </c>
      <c r="AT65" s="1">
        <f t="shared" si="61"/>
        <v>31531.75</v>
      </c>
      <c r="AU65" s="1">
        <f t="shared" si="50"/>
        <v>10094097.643203147</v>
      </c>
    </row>
    <row r="66" spans="1:48" x14ac:dyDescent="0.15">
      <c r="C66" s="7">
        <v>8</v>
      </c>
      <c r="D66" s="8">
        <v>17.7684377274194</v>
      </c>
      <c r="E66" s="10">
        <f t="shared" si="51"/>
        <v>17.221032673871001</v>
      </c>
      <c r="F66" s="7" t="s">
        <v>83</v>
      </c>
      <c r="G66" s="1">
        <v>9</v>
      </c>
      <c r="H66" s="9">
        <f t="shared" si="42"/>
        <v>17.7684377274194</v>
      </c>
      <c r="I66" s="9">
        <f t="shared" si="43"/>
        <v>290.91843772741936</v>
      </c>
      <c r="J66" s="9">
        <f t="shared" si="44"/>
        <v>0.15372356124404504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0.40179341208213287</v>
      </c>
      <c r="P66" s="9">
        <f t="shared" si="45"/>
        <v>6.1765114189661581E-2</v>
      </c>
      <c r="Q66" s="12">
        <f t="shared" si="55"/>
        <v>1.1735371696035701E-2</v>
      </c>
      <c r="R66" s="9">
        <f t="shared" si="56"/>
        <v>1.8955666666666669E-2</v>
      </c>
      <c r="S66" s="13">
        <f t="shared" si="46"/>
        <v>0.61909569852651092</v>
      </c>
      <c r="T66" s="2">
        <f t="shared" si="57"/>
        <v>0.01</v>
      </c>
      <c r="U66" s="14">
        <f t="shared" si="47"/>
        <v>6.1909569852651091E-3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2.629095698526511E-2</v>
      </c>
      <c r="AR66" s="9">
        <f t="shared" si="59"/>
        <v>9.9766666666666666</v>
      </c>
      <c r="AS66" s="1">
        <f t="shared" si="60"/>
        <v>0.19</v>
      </c>
      <c r="AT66" s="1">
        <f t="shared" si="61"/>
        <v>31531.75</v>
      </c>
      <c r="AU66" s="1">
        <f t="shared" si="50"/>
        <v>10528544.449717624</v>
      </c>
    </row>
    <row r="67" spans="1:48" x14ac:dyDescent="0.15">
      <c r="C67" s="7">
        <v>9</v>
      </c>
      <c r="D67" s="8">
        <v>10.397463974300001</v>
      </c>
      <c r="E67" s="10">
        <f t="shared" si="51"/>
        <v>17.7684377274194</v>
      </c>
      <c r="F67" s="7" t="s">
        <v>83</v>
      </c>
      <c r="G67" s="1">
        <v>10</v>
      </c>
      <c r="H67" s="9">
        <f t="shared" si="42"/>
        <v>10.397463974300001</v>
      </c>
      <c r="I67" s="9">
        <f t="shared" si="43"/>
        <v>283.5474639743</v>
      </c>
      <c r="J67" s="9">
        <f t="shared" si="44"/>
        <v>6.4399580987956298E-2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0.43979496455913791</v>
      </c>
      <c r="P67" s="9">
        <f t="shared" si="45"/>
        <v>2.8322611438221571E-2</v>
      </c>
      <c r="Q67" s="12">
        <f t="shared" si="55"/>
        <v>5.3812961732620989E-3</v>
      </c>
      <c r="R67" s="9">
        <f t="shared" si="56"/>
        <v>1.8955666666666669E-2</v>
      </c>
      <c r="S67" s="13">
        <f t="shared" si="46"/>
        <v>0.28388852093105482</v>
      </c>
      <c r="T67" s="2">
        <f t="shared" si="57"/>
        <v>0.01</v>
      </c>
      <c r="U67" s="14">
        <f t="shared" si="47"/>
        <v>2.8388852093105483E-3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2.2938885209310547E-2</v>
      </c>
      <c r="AR67" s="9">
        <f t="shared" si="59"/>
        <v>9.9766666666666666</v>
      </c>
      <c r="AS67" s="1">
        <f t="shared" si="60"/>
        <v>0.19</v>
      </c>
      <c r="AT67" s="1">
        <f t="shared" si="61"/>
        <v>31531.75</v>
      </c>
      <c r="AU67" s="1">
        <f t="shared" si="50"/>
        <v>9186165.1399206724</v>
      </c>
    </row>
    <row r="68" spans="1:48" x14ac:dyDescent="0.15">
      <c r="C68" s="7">
        <v>10</v>
      </c>
      <c r="D68" s="8">
        <v>8.4949231241612893</v>
      </c>
      <c r="E68" s="10">
        <f t="shared" si="51"/>
        <v>10.397463974300001</v>
      </c>
      <c r="F68" s="7" t="s">
        <v>83</v>
      </c>
      <c r="G68" s="1">
        <v>11</v>
      </c>
      <c r="H68" s="9">
        <f t="shared" si="42"/>
        <v>8.4949231241612893</v>
      </c>
      <c r="I68" s="9">
        <f t="shared" si="43"/>
        <v>281.64492312416127</v>
      </c>
      <c r="J68" s="9">
        <f t="shared" si="44"/>
        <v>5.1067196341597378E-2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0.39089873546487053</v>
      </c>
      <c r="O68" s="9">
        <f t="shared" si="54"/>
        <v>0.12034028432271249</v>
      </c>
      <c r="P68" s="9">
        <f t="shared" si="45"/>
        <v>6.1454409273116115E-3</v>
      </c>
      <c r="Q68" s="12">
        <f t="shared" si="55"/>
        <v>1.1676337761892062E-3</v>
      </c>
      <c r="R68" s="9">
        <f t="shared" si="56"/>
        <v>1.8955666666666669E-2</v>
      </c>
      <c r="S68" s="13">
        <f t="shared" si="46"/>
        <v>6.1598138262395026E-2</v>
      </c>
      <c r="T68" s="2">
        <f t="shared" si="57"/>
        <v>0.01</v>
      </c>
      <c r="U68" s="14">
        <f t="shared" si="47"/>
        <v>6.1598138262395025E-4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1.261598138262395E-2</v>
      </c>
      <c r="AR68" s="9">
        <f t="shared" si="59"/>
        <v>9.9766666666666666</v>
      </c>
      <c r="AS68" s="1">
        <f t="shared" si="60"/>
        <v>0.19</v>
      </c>
      <c r="AT68" s="1">
        <f t="shared" si="61"/>
        <v>31531.75</v>
      </c>
      <c r="AU68" s="1">
        <f t="shared" si="50"/>
        <v>5052228.446389772</v>
      </c>
    </row>
    <row r="69" spans="1:48" x14ac:dyDescent="0.15">
      <c r="C69" s="7">
        <v>11</v>
      </c>
      <c r="D69" s="8">
        <v>1.8235036741333299</v>
      </c>
      <c r="E69" s="10">
        <f t="shared" si="51"/>
        <v>8.4949231241612893</v>
      </c>
      <c r="F69" s="7" t="s">
        <v>85</v>
      </c>
      <c r="G69" s="1">
        <v>12</v>
      </c>
      <c r="H69" s="9">
        <f t="shared" si="42"/>
        <v>1.8235036741333299</v>
      </c>
      <c r="I69" s="9">
        <f t="shared" si="43"/>
        <v>274.97350367413333</v>
      </c>
      <c r="J69" s="9">
        <f t="shared" si="44"/>
        <v>2.2073450057828198E-2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0.21396151006206754</v>
      </c>
      <c r="P69" s="9">
        <f t="shared" si="45"/>
        <v>4.7228687066525532E-3</v>
      </c>
      <c r="Q69" s="12">
        <f t="shared" si="55"/>
        <v>8.9734505426398515E-4</v>
      </c>
      <c r="R69" s="9">
        <f t="shared" si="56"/>
        <v>1.8955666666666669E-2</v>
      </c>
      <c r="S69" s="13">
        <f t="shared" si="46"/>
        <v>4.7339145071692811E-2</v>
      </c>
      <c r="T69" s="2">
        <f t="shared" si="57"/>
        <v>0.01</v>
      </c>
      <c r="U69" s="14">
        <f t="shared" si="47"/>
        <v>4.7339145071692812E-4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1.2473391450716928E-2</v>
      </c>
      <c r="AR69" s="9">
        <f t="shared" si="59"/>
        <v>9.9766666666666666</v>
      </c>
      <c r="AS69" s="1">
        <f t="shared" si="60"/>
        <v>0.19</v>
      </c>
      <c r="AT69" s="1">
        <f t="shared" si="61"/>
        <v>31531.75</v>
      </c>
      <c r="AU69" s="1">
        <f t="shared" si="50"/>
        <v>4995126.5144590819</v>
      </c>
      <c r="AV69" s="1">
        <f>SUM(AU58:AU69)</f>
        <v>80242441.663912669</v>
      </c>
    </row>
    <row r="70" spans="1:48" x14ac:dyDescent="0.15">
      <c r="C70" s="7">
        <v>12</v>
      </c>
      <c r="D70" s="8">
        <v>-1.7711647118709699</v>
      </c>
      <c r="E70" s="10">
        <f t="shared" si="51"/>
        <v>1.8235036741333299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2">E74</f>
        <v>-0.280124886645161</v>
      </c>
      <c r="I73" s="9">
        <f t="shared" ref="I73:I84" si="63">H73+273.15</f>
        <v>272.86987511335479</v>
      </c>
      <c r="J73" s="9">
        <f t="shared" ref="J73:J84" si="64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6">Q73/R73</f>
        <v>1.6800199867343449E-2</v>
      </c>
      <c r="T73" s="2">
        <f>$B$74/100</f>
        <v>0.01</v>
      </c>
      <c r="U73" s="14">
        <f t="shared" ref="U73:U84" si="67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6894.583333333333</v>
      </c>
      <c r="AU73" s="1">
        <f t="shared" ref="AU73:AU84" si="71">AT73*10000*AS73*0.67*AR73*AQ73</f>
        <v>1162498.4812028175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-6.79277356151613</v>
      </c>
      <c r="E74" s="10">
        <f t="shared" ref="E74:E85" si="72">D73</f>
        <v>-0.280124886645161</v>
      </c>
      <c r="F74" s="7" t="s">
        <v>83</v>
      </c>
      <c r="G74" s="1">
        <v>2</v>
      </c>
      <c r="H74" s="9">
        <f t="shared" si="62"/>
        <v>-6.79277356151613</v>
      </c>
      <c r="I74" s="9">
        <f t="shared" si="63"/>
        <v>266.35722643848385</v>
      </c>
      <c r="J74" s="9">
        <f t="shared" si="64"/>
        <v>7.0210661841923873E-3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0.21716037811452593</v>
      </c>
      <c r="P74" s="9">
        <f t="shared" si="65"/>
        <v>1.5246973873263305E-3</v>
      </c>
      <c r="Q74" s="12">
        <f t="shared" ref="Q74:Q84" si="76">P74*$B$75</f>
        <v>2.7444552971873947E-4</v>
      </c>
      <c r="R74" s="9">
        <f t="shared" ref="R74:R84" si="77">L74*$B$75</f>
        <v>1.9710000000000002E-2</v>
      </c>
      <c r="S74" s="13">
        <f t="shared" si="66"/>
        <v>1.3924177053208496E-2</v>
      </c>
      <c r="T74" s="2">
        <f t="shared" ref="T74:T84" si="78">$B$74/100</f>
        <v>0.01</v>
      </c>
      <c r="U74" s="14">
        <f t="shared" si="67"/>
        <v>1.3924177053208496E-4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1.2739241770532084E-2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6894.583333333333</v>
      </c>
      <c r="AU74" s="1">
        <f t="shared" si="71"/>
        <v>1159879.9257282147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0.75931047003571395</v>
      </c>
      <c r="E75" s="10">
        <f t="shared" si="72"/>
        <v>-6.79277356151613</v>
      </c>
      <c r="F75" s="7" t="s">
        <v>83</v>
      </c>
      <c r="G75" s="1">
        <v>3</v>
      </c>
      <c r="H75" s="9">
        <f t="shared" si="62"/>
        <v>0.75931047003571395</v>
      </c>
      <c r="I75" s="9">
        <f t="shared" si="63"/>
        <v>273.90931047003568</v>
      </c>
      <c r="J75" s="9">
        <f t="shared" si="64"/>
        <v>1.9236332762373839E-2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0.32513568072719962</v>
      </c>
      <c r="P75" s="9">
        <f t="shared" si="65"/>
        <v>6.2544181473893502E-3</v>
      </c>
      <c r="Q75" s="12">
        <f t="shared" si="76"/>
        <v>1.1257952665300829E-3</v>
      </c>
      <c r="R75" s="9">
        <f t="shared" si="77"/>
        <v>1.9710000000000002E-2</v>
      </c>
      <c r="S75" s="13">
        <f t="shared" si="66"/>
        <v>5.7117973948761176E-2</v>
      </c>
      <c r="T75" s="2">
        <f t="shared" si="78"/>
        <v>0.01</v>
      </c>
      <c r="U75" s="14">
        <f t="shared" si="67"/>
        <v>5.7117973948761177E-4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1.3171179739487612E-2</v>
      </c>
      <c r="AR75" s="9">
        <f t="shared" si="80"/>
        <v>10.950000000000001</v>
      </c>
      <c r="AS75" s="1">
        <f t="shared" si="81"/>
        <v>0.18</v>
      </c>
      <c r="AT75" s="1">
        <f t="shared" si="70"/>
        <v>6894.583333333333</v>
      </c>
      <c r="AU75" s="1">
        <f t="shared" si="71"/>
        <v>1199206.9271601378</v>
      </c>
    </row>
    <row r="76" spans="1:48" x14ac:dyDescent="0.15">
      <c r="C76" s="7">
        <v>3</v>
      </c>
      <c r="D76" s="8">
        <v>5.4084982169677396</v>
      </c>
      <c r="E76" s="10">
        <f t="shared" si="72"/>
        <v>0.75931047003571395</v>
      </c>
      <c r="F76" s="7" t="s">
        <v>83</v>
      </c>
      <c r="G76" s="1">
        <v>4</v>
      </c>
      <c r="H76" s="9">
        <f t="shared" si="62"/>
        <v>5.4084982169677396</v>
      </c>
      <c r="I76" s="9">
        <f t="shared" si="63"/>
        <v>278.55849821696773</v>
      </c>
      <c r="J76" s="9">
        <f t="shared" si="64"/>
        <v>3.4816603772251674E-2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0.42838126257981024</v>
      </c>
      <c r="P76" s="9">
        <f t="shared" si="65"/>
        <v>1.4914780682698156E-2</v>
      </c>
      <c r="Q76" s="12">
        <f t="shared" si="76"/>
        <v>2.6846605228856681E-3</v>
      </c>
      <c r="R76" s="9">
        <f t="shared" si="77"/>
        <v>1.9710000000000002E-2</v>
      </c>
      <c r="S76" s="13">
        <f t="shared" si="66"/>
        <v>0.13620804276436671</v>
      </c>
      <c r="T76" s="2">
        <f t="shared" si="78"/>
        <v>0.01</v>
      </c>
      <c r="U76" s="14">
        <f t="shared" si="67"/>
        <v>1.3620804276436671E-3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1.3962080427643667E-2</v>
      </c>
      <c r="AR76" s="9">
        <f t="shared" si="80"/>
        <v>10.950000000000001</v>
      </c>
      <c r="AS76" s="1">
        <f t="shared" si="81"/>
        <v>0.18</v>
      </c>
      <c r="AT76" s="1">
        <f t="shared" si="70"/>
        <v>6894.583333333333</v>
      </c>
      <c r="AU76" s="1">
        <f t="shared" si="71"/>
        <v>1271216.6941431947</v>
      </c>
    </row>
    <row r="77" spans="1:48" x14ac:dyDescent="0.15">
      <c r="C77" s="7">
        <v>4</v>
      </c>
      <c r="D77" s="8">
        <v>5.9030772405666703</v>
      </c>
      <c r="E77" s="10">
        <f t="shared" si="72"/>
        <v>5.4084982169677396</v>
      </c>
      <c r="F77" s="7" t="s">
        <v>83</v>
      </c>
      <c r="G77" s="1">
        <v>5</v>
      </c>
      <c r="H77" s="9">
        <f t="shared" si="62"/>
        <v>5.9030772405666703</v>
      </c>
      <c r="I77" s="9">
        <f t="shared" si="63"/>
        <v>279.05307724056667</v>
      </c>
      <c r="J77" s="9">
        <f t="shared" si="64"/>
        <v>3.7041739808666783E-2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0.39279315780225654</v>
      </c>
      <c r="O77" s="9">
        <f t="shared" si="75"/>
        <v>0.1301733240948556</v>
      </c>
      <c r="P77" s="9">
        <f t="shared" si="65"/>
        <v>4.8218464011508958E-3</v>
      </c>
      <c r="Q77" s="12">
        <f t="shared" si="76"/>
        <v>8.6793235220716119E-4</v>
      </c>
      <c r="R77" s="9">
        <f t="shared" si="77"/>
        <v>1.9710000000000002E-2</v>
      </c>
      <c r="S77" s="13">
        <f t="shared" si="66"/>
        <v>4.4035126951149729E-2</v>
      </c>
      <c r="T77" s="2">
        <f t="shared" si="78"/>
        <v>0.01</v>
      </c>
      <c r="U77" s="14">
        <f t="shared" si="67"/>
        <v>4.4035126951149728E-4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1.3040351269511497E-2</v>
      </c>
      <c r="AR77" s="9">
        <f t="shared" si="80"/>
        <v>10.950000000000001</v>
      </c>
      <c r="AS77" s="1">
        <f t="shared" si="81"/>
        <v>0.18</v>
      </c>
      <c r="AT77" s="1">
        <f t="shared" si="70"/>
        <v>6894.583333333333</v>
      </c>
      <c r="AU77" s="1">
        <f t="shared" si="71"/>
        <v>1187295.2829059216</v>
      </c>
    </row>
    <row r="78" spans="1:48" x14ac:dyDescent="0.15">
      <c r="C78" s="7">
        <v>5</v>
      </c>
      <c r="D78" s="8">
        <v>12.3447676617097</v>
      </c>
      <c r="E78" s="10">
        <f t="shared" si="72"/>
        <v>5.9030772405666703</v>
      </c>
      <c r="F78" s="7" t="s">
        <v>85</v>
      </c>
      <c r="G78" s="1">
        <v>6</v>
      </c>
      <c r="H78" s="9">
        <f t="shared" si="62"/>
        <v>12.3447676617097</v>
      </c>
      <c r="I78" s="9">
        <f t="shared" si="63"/>
        <v>285.49476766170966</v>
      </c>
      <c r="J78" s="9">
        <f t="shared" si="64"/>
        <v>8.1396149182523928E-2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0.23485147769370471</v>
      </c>
      <c r="P78" s="9">
        <f t="shared" si="65"/>
        <v>1.911600591409298E-2</v>
      </c>
      <c r="Q78" s="12">
        <f t="shared" si="76"/>
        <v>3.4408810645367364E-3</v>
      </c>
      <c r="R78" s="9">
        <f t="shared" si="77"/>
        <v>1.9710000000000002E-2</v>
      </c>
      <c r="S78" s="13">
        <f t="shared" si="66"/>
        <v>0.17457539647573497</v>
      </c>
      <c r="T78" s="2">
        <f t="shared" si="78"/>
        <v>0.01</v>
      </c>
      <c r="U78" s="14">
        <f t="shared" si="67"/>
        <v>1.7457539647573498E-3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1.434575396475735E-2</v>
      </c>
      <c r="AR78" s="9">
        <f t="shared" si="80"/>
        <v>10.950000000000001</v>
      </c>
      <c r="AS78" s="1">
        <f t="shared" si="81"/>
        <v>0.18</v>
      </c>
      <c r="AT78" s="1">
        <f t="shared" si="70"/>
        <v>6894.583333333333</v>
      </c>
      <c r="AU78" s="1">
        <f t="shared" si="71"/>
        <v>1306149.3252798994</v>
      </c>
    </row>
    <row r="79" spans="1:48" x14ac:dyDescent="0.15">
      <c r="C79" s="7">
        <v>6</v>
      </c>
      <c r="D79" s="8">
        <v>17.2930141959</v>
      </c>
      <c r="E79" s="10">
        <f t="shared" si="72"/>
        <v>12.3447676617097</v>
      </c>
      <c r="F79" s="7" t="s">
        <v>83</v>
      </c>
      <c r="G79" s="1">
        <v>7</v>
      </c>
      <c r="H79" s="9">
        <f t="shared" si="62"/>
        <v>17.2930141959</v>
      </c>
      <c r="I79" s="9">
        <f t="shared" si="63"/>
        <v>290.44301419589999</v>
      </c>
      <c r="J79" s="9">
        <f t="shared" si="64"/>
        <v>0.14552830528559879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0.32523547177961176</v>
      </c>
      <c r="P79" s="9">
        <f t="shared" si="65"/>
        <v>4.7330967026849094E-2</v>
      </c>
      <c r="Q79" s="12">
        <f t="shared" si="76"/>
        <v>8.5195740648328373E-3</v>
      </c>
      <c r="R79" s="9">
        <f t="shared" si="77"/>
        <v>1.9710000000000002E-2</v>
      </c>
      <c r="S79" s="13">
        <f t="shared" si="66"/>
        <v>0.43224627421779993</v>
      </c>
      <c r="T79" s="2">
        <f t="shared" si="78"/>
        <v>0.01</v>
      </c>
      <c r="U79" s="14">
        <f t="shared" si="67"/>
        <v>4.3224627421779996E-3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2.5922462742178E-2</v>
      </c>
      <c r="AR79" s="9">
        <f t="shared" si="80"/>
        <v>10.950000000000001</v>
      </c>
      <c r="AS79" s="1">
        <f t="shared" si="81"/>
        <v>0.18</v>
      </c>
      <c r="AT79" s="1">
        <f t="shared" si="70"/>
        <v>6894.583333333333</v>
      </c>
      <c r="AU79" s="1">
        <f t="shared" si="71"/>
        <v>2360183.1805751193</v>
      </c>
    </row>
    <row r="80" spans="1:48" x14ac:dyDescent="0.15">
      <c r="C80" s="7">
        <v>7</v>
      </c>
      <c r="D80" s="8">
        <v>17.221032673871001</v>
      </c>
      <c r="E80" s="10">
        <f t="shared" si="72"/>
        <v>17.2930141959</v>
      </c>
      <c r="F80" s="7" t="s">
        <v>83</v>
      </c>
      <c r="G80" s="1">
        <v>8</v>
      </c>
      <c r="H80" s="9">
        <f t="shared" si="62"/>
        <v>17.221032673871001</v>
      </c>
      <c r="I80" s="9">
        <f t="shared" si="63"/>
        <v>290.37103267387096</v>
      </c>
      <c r="J80" s="9">
        <f t="shared" si="64"/>
        <v>0.1443239164965478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0.38740450475276272</v>
      </c>
      <c r="P80" s="9">
        <f t="shared" si="65"/>
        <v>5.5911735394324182E-2</v>
      </c>
      <c r="Q80" s="12">
        <f t="shared" si="76"/>
        <v>1.0064112370978352E-2</v>
      </c>
      <c r="R80" s="9">
        <f t="shared" si="77"/>
        <v>1.9710000000000002E-2</v>
      </c>
      <c r="S80" s="13">
        <f t="shared" si="66"/>
        <v>0.51060945565592852</v>
      </c>
      <c r="T80" s="2">
        <f t="shared" si="78"/>
        <v>0.01</v>
      </c>
      <c r="U80" s="14">
        <f t="shared" si="67"/>
        <v>5.106094556559285E-3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2.6706094556559284E-2</v>
      </c>
      <c r="AR80" s="9">
        <f t="shared" si="80"/>
        <v>10.950000000000001</v>
      </c>
      <c r="AS80" s="1">
        <f t="shared" si="81"/>
        <v>0.18</v>
      </c>
      <c r="AT80" s="1">
        <f t="shared" si="70"/>
        <v>6894.583333333333</v>
      </c>
      <c r="AU80" s="1">
        <f t="shared" si="71"/>
        <v>2431531.1325988658</v>
      </c>
    </row>
    <row r="81" spans="1:48" x14ac:dyDescent="0.15">
      <c r="C81" s="7">
        <v>8</v>
      </c>
      <c r="D81" s="8">
        <v>17.7684377274194</v>
      </c>
      <c r="E81" s="10">
        <f t="shared" si="72"/>
        <v>17.221032673871001</v>
      </c>
      <c r="F81" s="7" t="s">
        <v>83</v>
      </c>
      <c r="G81" s="1">
        <v>9</v>
      </c>
      <c r="H81" s="9">
        <f t="shared" si="62"/>
        <v>17.7684377274194</v>
      </c>
      <c r="I81" s="9">
        <f t="shared" si="63"/>
        <v>290.91843772741936</v>
      </c>
      <c r="J81" s="9">
        <f t="shared" si="64"/>
        <v>0.15372356124404504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0.44099276935843851</v>
      </c>
      <c r="P81" s="9">
        <f t="shared" si="65"/>
        <v>6.7790978988652953E-2</v>
      </c>
      <c r="Q81" s="12">
        <f t="shared" si="76"/>
        <v>1.2202376217957531E-2</v>
      </c>
      <c r="R81" s="9">
        <f t="shared" si="77"/>
        <v>1.9710000000000002E-2</v>
      </c>
      <c r="S81" s="13">
        <f t="shared" si="66"/>
        <v>0.61909569852651092</v>
      </c>
      <c r="T81" s="2">
        <f t="shared" si="78"/>
        <v>0.01</v>
      </c>
      <c r="U81" s="14">
        <f t="shared" si="67"/>
        <v>6.1909569852651091E-3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2.7790956985265111E-2</v>
      </c>
      <c r="AR81" s="9">
        <f t="shared" si="80"/>
        <v>10.950000000000001</v>
      </c>
      <c r="AS81" s="1">
        <f t="shared" si="81"/>
        <v>0.18</v>
      </c>
      <c r="AT81" s="1">
        <f t="shared" si="70"/>
        <v>6894.583333333333</v>
      </c>
      <c r="AU81" s="1">
        <f t="shared" si="71"/>
        <v>2530305.4690859336</v>
      </c>
    </row>
    <row r="82" spans="1:48" x14ac:dyDescent="0.15">
      <c r="C82" s="7">
        <v>9</v>
      </c>
      <c r="D82" s="8">
        <v>10.397463974300001</v>
      </c>
      <c r="E82" s="10">
        <f t="shared" si="72"/>
        <v>17.7684377274194</v>
      </c>
      <c r="F82" s="7" t="s">
        <v>83</v>
      </c>
      <c r="G82" s="1">
        <v>10</v>
      </c>
      <c r="H82" s="9">
        <f t="shared" si="62"/>
        <v>10.397463974300001</v>
      </c>
      <c r="I82" s="9">
        <f t="shared" si="63"/>
        <v>283.5474639743</v>
      </c>
      <c r="J82" s="9">
        <f t="shared" si="64"/>
        <v>6.4399580987956298E-2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0.48270179036978555</v>
      </c>
      <c r="P82" s="9">
        <f t="shared" si="65"/>
        <v>3.1085793041950509E-2</v>
      </c>
      <c r="Q82" s="12">
        <f t="shared" si="76"/>
        <v>5.5954427475510913E-3</v>
      </c>
      <c r="R82" s="9">
        <f t="shared" si="77"/>
        <v>1.9710000000000002E-2</v>
      </c>
      <c r="S82" s="13">
        <f t="shared" si="66"/>
        <v>0.28388852093105482</v>
      </c>
      <c r="T82" s="2">
        <f t="shared" si="78"/>
        <v>0.01</v>
      </c>
      <c r="U82" s="14">
        <f t="shared" si="67"/>
        <v>2.8388852093105483E-3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2.4438885209310549E-2</v>
      </c>
      <c r="AR82" s="9">
        <f t="shared" si="80"/>
        <v>10.950000000000001</v>
      </c>
      <c r="AS82" s="1">
        <f t="shared" si="81"/>
        <v>0.18</v>
      </c>
      <c r="AT82" s="1">
        <f t="shared" si="70"/>
        <v>6894.583333333333</v>
      </c>
      <c r="AU82" s="1">
        <f t="shared" si="71"/>
        <v>2225106.7113762405</v>
      </c>
    </row>
    <row r="83" spans="1:48" x14ac:dyDescent="0.15">
      <c r="C83" s="7">
        <v>10</v>
      </c>
      <c r="D83" s="8">
        <v>8.4949231241612893</v>
      </c>
      <c r="E83" s="10">
        <f t="shared" si="72"/>
        <v>10.397463974300001</v>
      </c>
      <c r="F83" s="7" t="s">
        <v>83</v>
      </c>
      <c r="G83" s="1">
        <v>11</v>
      </c>
      <c r="H83" s="9">
        <f t="shared" si="62"/>
        <v>8.4949231241612893</v>
      </c>
      <c r="I83" s="9">
        <f t="shared" si="63"/>
        <v>281.64492312416127</v>
      </c>
      <c r="J83" s="9">
        <f t="shared" si="64"/>
        <v>5.1067196341597378E-2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0.42903519746144325</v>
      </c>
      <c r="O83" s="9">
        <f t="shared" si="75"/>
        <v>0.13208079986639187</v>
      </c>
      <c r="P83" s="9">
        <f t="shared" si="65"/>
        <v>6.7449961397322627E-3</v>
      </c>
      <c r="Q83" s="12">
        <f t="shared" si="76"/>
        <v>1.2140993051518072E-3</v>
      </c>
      <c r="R83" s="9">
        <f t="shared" si="77"/>
        <v>1.9710000000000002E-2</v>
      </c>
      <c r="S83" s="13">
        <f t="shared" si="66"/>
        <v>6.1598138262395082E-2</v>
      </c>
      <c r="T83" s="2">
        <f t="shared" si="78"/>
        <v>0.01</v>
      </c>
      <c r="U83" s="14">
        <f t="shared" si="67"/>
        <v>6.1598138262395079E-4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1.3215981382623952E-2</v>
      </c>
      <c r="AR83" s="9">
        <f t="shared" si="80"/>
        <v>10.950000000000001</v>
      </c>
      <c r="AS83" s="1">
        <f t="shared" si="81"/>
        <v>0.18</v>
      </c>
      <c r="AT83" s="1">
        <f t="shared" si="70"/>
        <v>6894.583333333333</v>
      </c>
      <c r="AU83" s="1">
        <f t="shared" si="71"/>
        <v>1203286.0181648852</v>
      </c>
    </row>
    <row r="84" spans="1:48" x14ac:dyDescent="0.15">
      <c r="C84" s="7">
        <v>11</v>
      </c>
      <c r="D84" s="8">
        <v>1.8235036741333299</v>
      </c>
      <c r="E84" s="10">
        <f t="shared" si="72"/>
        <v>8.4949231241612893</v>
      </c>
      <c r="F84" s="7" t="s">
        <v>85</v>
      </c>
      <c r="G84" s="1">
        <v>12</v>
      </c>
      <c r="H84" s="9">
        <f t="shared" si="62"/>
        <v>1.8235036741333299</v>
      </c>
      <c r="I84" s="9">
        <f t="shared" si="63"/>
        <v>274.97350367413333</v>
      </c>
      <c r="J84" s="9">
        <f t="shared" si="64"/>
        <v>2.2073450057828198E-2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0.23483580372665963</v>
      </c>
      <c r="P84" s="9">
        <f t="shared" si="65"/>
        <v>5.1836363853503663E-3</v>
      </c>
      <c r="Q84" s="12">
        <f t="shared" si="76"/>
        <v>9.3305454936306589E-4</v>
      </c>
      <c r="R84" s="9">
        <f t="shared" si="77"/>
        <v>1.9710000000000002E-2</v>
      </c>
      <c r="S84" s="13">
        <f t="shared" si="66"/>
        <v>4.7339145071692838E-2</v>
      </c>
      <c r="T84" s="2">
        <f t="shared" si="78"/>
        <v>0.01</v>
      </c>
      <c r="U84" s="14">
        <f t="shared" si="67"/>
        <v>4.7339145071692839E-4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1.3073391450716929E-2</v>
      </c>
      <c r="AR84" s="9">
        <f t="shared" si="80"/>
        <v>10.950000000000001</v>
      </c>
      <c r="AS84" s="1">
        <f t="shared" si="81"/>
        <v>0.18</v>
      </c>
      <c r="AT84" s="1">
        <f t="shared" si="70"/>
        <v>6894.583333333333</v>
      </c>
      <c r="AU84" s="1">
        <f t="shared" si="71"/>
        <v>1190303.5186873672</v>
      </c>
      <c r="AV84" s="1">
        <f>SUM(AU73:AU84)</f>
        <v>19226962.666908596</v>
      </c>
    </row>
    <row r="85" spans="1:48" x14ac:dyDescent="0.15">
      <c r="C85" s="7">
        <v>12</v>
      </c>
      <c r="D85" s="8">
        <v>-1.7711647118709699</v>
      </c>
      <c r="E85" s="10">
        <f t="shared" si="72"/>
        <v>1.8235036741333299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2">E90</f>
        <v>-0.280124886645161</v>
      </c>
      <c r="I89" s="9">
        <f t="shared" ref="I89:I100" si="83">H89+273.15</f>
        <v>272.86987511335479</v>
      </c>
      <c r="J89" s="9">
        <f t="shared" ref="J89:J100" si="84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6">Q89/R89</f>
        <v>1.6800199867343449E-2</v>
      </c>
      <c r="T89" s="2">
        <f>$B$90/100</f>
        <v>0.51</v>
      </c>
      <c r="U89" s="14">
        <f t="shared" ref="U89:U100" si="87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232733.58333333334</v>
      </c>
      <c r="AN89" s="1">
        <f>AM89*10000*AK89*AJ89</f>
        <v>797003699.31343102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-6.79277356151613</v>
      </c>
      <c r="E90" s="10">
        <f t="shared" ref="E90:E101" si="91">D89</f>
        <v>-0.280124886645161</v>
      </c>
      <c r="F90" s="7" t="s">
        <v>83</v>
      </c>
      <c r="G90" s="1">
        <v>2</v>
      </c>
      <c r="H90" s="9">
        <f t="shared" si="82"/>
        <v>-6.79277356151613</v>
      </c>
      <c r="I90" s="9">
        <f t="shared" si="83"/>
        <v>266.35722643848385</v>
      </c>
      <c r="J90" s="9">
        <f t="shared" si="84"/>
        <v>7.0210661841923873E-3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10.521420319648779</v>
      </c>
      <c r="P90" s="9">
        <f t="shared" si="85"/>
        <v>7.3871588415960698E-2</v>
      </c>
      <c r="Q90" s="12">
        <f t="shared" ref="Q90:Q100" si="95">P90*$B$91</f>
        <v>3.3242214787182318E-2</v>
      </c>
      <c r="R90" s="9">
        <f t="shared" ref="R90:R100" si="96">L90*$B$91</f>
        <v>2.3873737500000001</v>
      </c>
      <c r="S90" s="13">
        <f t="shared" si="86"/>
        <v>1.3924177053208496E-2</v>
      </c>
      <c r="T90" s="2">
        <f t="shared" ref="T90:T100" si="97">$B$90/100</f>
        <v>0.51</v>
      </c>
      <c r="U90" s="14">
        <f t="shared" si="87"/>
        <v>7.1013302971363332E-3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3.2478051084586602E-2</v>
      </c>
      <c r="AK90" s="9">
        <f t="shared" si="88"/>
        <v>10.4025</v>
      </c>
      <c r="AL90" s="1">
        <f t="shared" si="89"/>
        <v>0.45</v>
      </c>
      <c r="AM90" s="17">
        <f t="shared" si="90"/>
        <v>232733.58333333334</v>
      </c>
      <c r="AN90" s="1">
        <f t="shared" ref="AN90:AN100" si="99">AM90*10000*AK90*AJ90</f>
        <v>786297222.02449989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0.75931047003571395</v>
      </c>
      <c r="E91" s="10">
        <f t="shared" si="91"/>
        <v>-6.79277356151613</v>
      </c>
      <c r="F91" s="7" t="s">
        <v>83</v>
      </c>
      <c r="G91" s="1">
        <v>3</v>
      </c>
      <c r="H91" s="9">
        <f t="shared" si="82"/>
        <v>0.75931047003571395</v>
      </c>
      <c r="I91" s="9">
        <f t="shared" si="83"/>
        <v>273.90931047003568</v>
      </c>
      <c r="J91" s="9">
        <f t="shared" si="84"/>
        <v>1.9236332762373839E-2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15.752823731232819</v>
      </c>
      <c r="P91" s="9">
        <f t="shared" si="85"/>
        <v>0.30302655924101402</v>
      </c>
      <c r="Q91" s="12">
        <f t="shared" si="95"/>
        <v>0.1363619516584563</v>
      </c>
      <c r="R91" s="9">
        <f t="shared" si="96"/>
        <v>2.3873737500000001</v>
      </c>
      <c r="S91" s="13">
        <f t="shared" si="86"/>
        <v>5.7117973948761183E-2</v>
      </c>
      <c r="T91" s="2">
        <f t="shared" si="97"/>
        <v>0.51</v>
      </c>
      <c r="U91" s="14">
        <f t="shared" si="87"/>
        <v>2.9130166713868203E-2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3.9119745264231266E-2</v>
      </c>
      <c r="AK91" s="9">
        <f t="shared" si="88"/>
        <v>10.4025</v>
      </c>
      <c r="AL91" s="1">
        <f t="shared" si="89"/>
        <v>0.45</v>
      </c>
      <c r="AM91" s="17">
        <f t="shared" si="90"/>
        <v>232733.58333333334</v>
      </c>
      <c r="AN91" s="1">
        <f t="shared" si="99"/>
        <v>947093375.38326168</v>
      </c>
    </row>
    <row r="92" spans="1:48" x14ac:dyDescent="0.15">
      <c r="C92" s="7">
        <v>3</v>
      </c>
      <c r="D92" s="8">
        <v>5.4084982169677396</v>
      </c>
      <c r="E92" s="10">
        <f t="shared" si="91"/>
        <v>0.75931047003571395</v>
      </c>
      <c r="F92" s="7" t="s">
        <v>83</v>
      </c>
      <c r="G92" s="1">
        <v>4</v>
      </c>
      <c r="H92" s="9">
        <f t="shared" si="82"/>
        <v>5.4084982169677396</v>
      </c>
      <c r="I92" s="9">
        <f t="shared" si="83"/>
        <v>278.55849821696773</v>
      </c>
      <c r="J92" s="9">
        <f t="shared" si="84"/>
        <v>3.4816603772251674E-2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20.755072171991802</v>
      </c>
      <c r="P92" s="9">
        <f t="shared" si="85"/>
        <v>0.72262112407672552</v>
      </c>
      <c r="Q92" s="12">
        <f t="shared" si="95"/>
        <v>0.32517950583452648</v>
      </c>
      <c r="R92" s="9">
        <f t="shared" si="96"/>
        <v>2.3873737500000001</v>
      </c>
      <c r="S92" s="13">
        <f t="shared" si="86"/>
        <v>0.13620804276436668</v>
      </c>
      <c r="T92" s="2">
        <f t="shared" si="97"/>
        <v>0.51</v>
      </c>
      <c r="U92" s="14">
        <f t="shared" si="87"/>
        <v>6.9466101809827013E-2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5.1281029695662846E-2</v>
      </c>
      <c r="AK92" s="9">
        <f t="shared" si="88"/>
        <v>10.4025</v>
      </c>
      <c r="AL92" s="1">
        <f t="shared" si="89"/>
        <v>0.45</v>
      </c>
      <c r="AM92" s="17">
        <f t="shared" si="90"/>
        <v>232733.58333333334</v>
      </c>
      <c r="AN92" s="1">
        <f t="shared" si="99"/>
        <v>1241519421.4468002</v>
      </c>
    </row>
    <row r="93" spans="1:48" x14ac:dyDescent="0.15">
      <c r="C93" s="7">
        <v>4</v>
      </c>
      <c r="D93" s="8">
        <v>5.9030772405666703</v>
      </c>
      <c r="E93" s="10">
        <f t="shared" si="91"/>
        <v>5.4084982169677396</v>
      </c>
      <c r="F93" s="7" t="s">
        <v>83</v>
      </c>
      <c r="G93" s="1">
        <v>5</v>
      </c>
      <c r="H93" s="9">
        <f t="shared" si="82"/>
        <v>5.9030772405666703</v>
      </c>
      <c r="I93" s="9">
        <f t="shared" si="83"/>
        <v>279.05307724056667</v>
      </c>
      <c r="J93" s="9">
        <f t="shared" si="84"/>
        <v>3.7041739808666783E-2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19.030828495519323</v>
      </c>
      <c r="O93" s="9">
        <f t="shared" si="94"/>
        <v>6.3068975523957533</v>
      </c>
      <c r="P93" s="9">
        <f t="shared" si="85"/>
        <v>0.23361845813576088</v>
      </c>
      <c r="Q93" s="12">
        <f t="shared" si="95"/>
        <v>0.10512830616109239</v>
      </c>
      <c r="R93" s="9">
        <f t="shared" si="96"/>
        <v>2.3873737500000001</v>
      </c>
      <c r="S93" s="13">
        <f t="shared" si="86"/>
        <v>4.4035126951149729E-2</v>
      </c>
      <c r="T93" s="2">
        <f t="shared" si="97"/>
        <v>0.51</v>
      </c>
      <c r="U93" s="14">
        <f t="shared" si="87"/>
        <v>2.2457914745086363E-2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2.968206129564354E-2</v>
      </c>
      <c r="AK93" s="9">
        <f t="shared" si="88"/>
        <v>10.4025</v>
      </c>
      <c r="AL93" s="1">
        <f t="shared" si="89"/>
        <v>0.45</v>
      </c>
      <c r="AM93" s="17">
        <f t="shared" si="90"/>
        <v>232733.58333333334</v>
      </c>
      <c r="AN93" s="1">
        <f t="shared" si="99"/>
        <v>718605998.8618468</v>
      </c>
    </row>
    <row r="94" spans="1:48" x14ac:dyDescent="0.15">
      <c r="C94" s="7">
        <v>5</v>
      </c>
      <c r="D94" s="8">
        <v>12.3447676617097</v>
      </c>
      <c r="E94" s="10">
        <f t="shared" si="91"/>
        <v>5.9030772405666703</v>
      </c>
      <c r="F94" s="7" t="s">
        <v>85</v>
      </c>
      <c r="G94" s="1">
        <v>6</v>
      </c>
      <c r="H94" s="9">
        <f t="shared" si="82"/>
        <v>12.3447676617097</v>
      </c>
      <c r="I94" s="9">
        <f t="shared" si="83"/>
        <v>285.49476766170966</v>
      </c>
      <c r="J94" s="9">
        <f t="shared" si="84"/>
        <v>8.1396149182523928E-2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11.378554094259993</v>
      </c>
      <c r="P94" s="9">
        <f t="shared" si="85"/>
        <v>0.92617048653780487</v>
      </c>
      <c r="Q94" s="12">
        <f t="shared" si="95"/>
        <v>0.41677671894201218</v>
      </c>
      <c r="R94" s="9">
        <f t="shared" si="96"/>
        <v>2.3873737500000001</v>
      </c>
      <c r="S94" s="13">
        <f t="shared" si="86"/>
        <v>0.17457539647573497</v>
      </c>
      <c r="T94" s="2">
        <f t="shared" si="97"/>
        <v>0.51</v>
      </c>
      <c r="U94" s="14">
        <f t="shared" si="87"/>
        <v>8.9033452202624833E-2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5.2972585839091396E-2</v>
      </c>
      <c r="AK94" s="9">
        <f t="shared" si="88"/>
        <v>10.4025</v>
      </c>
      <c r="AL94" s="1">
        <f t="shared" si="89"/>
        <v>0.45</v>
      </c>
      <c r="AM94" s="17">
        <f t="shared" si="90"/>
        <v>232733.58333333334</v>
      </c>
      <c r="AN94" s="1">
        <f t="shared" si="99"/>
        <v>1282472183.4525094</v>
      </c>
    </row>
    <row r="95" spans="1:48" x14ac:dyDescent="0.15">
      <c r="C95" s="7">
        <v>6</v>
      </c>
      <c r="D95" s="8">
        <v>17.2930141959</v>
      </c>
      <c r="E95" s="10">
        <f t="shared" si="91"/>
        <v>12.3447676617097</v>
      </c>
      <c r="F95" s="7" t="s">
        <v>83</v>
      </c>
      <c r="G95" s="1">
        <v>7</v>
      </c>
      <c r="H95" s="9">
        <f t="shared" si="82"/>
        <v>17.2930141959</v>
      </c>
      <c r="I95" s="9">
        <f t="shared" si="83"/>
        <v>290.44301419589999</v>
      </c>
      <c r="J95" s="9">
        <f t="shared" si="84"/>
        <v>0.14552830528559879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15.757658607722187</v>
      </c>
      <c r="P95" s="9">
        <f t="shared" si="85"/>
        <v>2.2931853524508381</v>
      </c>
      <c r="Q95" s="12">
        <f t="shared" si="95"/>
        <v>1.0319334086028771</v>
      </c>
      <c r="R95" s="9">
        <f t="shared" si="96"/>
        <v>2.3873737500000001</v>
      </c>
      <c r="S95" s="13">
        <f t="shared" si="86"/>
        <v>0.43224627421779982</v>
      </c>
      <c r="T95" s="2">
        <f t="shared" si="97"/>
        <v>0.51</v>
      </c>
      <c r="U95" s="14">
        <f t="shared" si="87"/>
        <v>0.22044559985107792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0.11291934835509999</v>
      </c>
      <c r="AK95" s="9">
        <f t="shared" si="88"/>
        <v>10.4025</v>
      </c>
      <c r="AL95" s="1">
        <f t="shared" si="89"/>
        <v>0.45</v>
      </c>
      <c r="AM95" s="17">
        <f t="shared" si="90"/>
        <v>232733.58333333334</v>
      </c>
      <c r="AN95" s="1">
        <f t="shared" si="99"/>
        <v>2733789958.4303842</v>
      </c>
    </row>
    <row r="96" spans="1:48" x14ac:dyDescent="0.15">
      <c r="C96" s="7">
        <v>7</v>
      </c>
      <c r="D96" s="8">
        <v>17.221032673871001</v>
      </c>
      <c r="E96" s="10">
        <f t="shared" si="91"/>
        <v>17.2930141959</v>
      </c>
      <c r="F96" s="7" t="s">
        <v>83</v>
      </c>
      <c r="G96" s="1">
        <v>8</v>
      </c>
      <c r="H96" s="9">
        <f t="shared" si="82"/>
        <v>17.221032673871001</v>
      </c>
      <c r="I96" s="9">
        <f t="shared" si="83"/>
        <v>290.37103267387096</v>
      </c>
      <c r="J96" s="9">
        <f t="shared" si="84"/>
        <v>0.1443239164965478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18.769748255271349</v>
      </c>
      <c r="P96" s="9">
        <f t="shared" si="85"/>
        <v>2.7089235798550058</v>
      </c>
      <c r="Q96" s="12">
        <f t="shared" si="95"/>
        <v>1.2190156109347525</v>
      </c>
      <c r="R96" s="9">
        <f t="shared" si="96"/>
        <v>2.3873737500000001</v>
      </c>
      <c r="S96" s="13">
        <f t="shared" si="86"/>
        <v>0.51060945565592841</v>
      </c>
      <c r="T96" s="2">
        <f t="shared" si="97"/>
        <v>0.51</v>
      </c>
      <c r="U96" s="14">
        <f t="shared" si="87"/>
        <v>0.26041082238452351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0.12496886294893383</v>
      </c>
      <c r="AK96" s="9">
        <f t="shared" si="88"/>
        <v>10.4025</v>
      </c>
      <c r="AL96" s="1">
        <f t="shared" si="89"/>
        <v>0.45</v>
      </c>
      <c r="AM96" s="17">
        <f t="shared" si="90"/>
        <v>232733.58333333334</v>
      </c>
      <c r="AN96" s="1">
        <f t="shared" si="99"/>
        <v>3025510044.318531</v>
      </c>
    </row>
    <row r="97" spans="1:50" x14ac:dyDescent="0.15">
      <c r="C97" s="7">
        <v>8</v>
      </c>
      <c r="D97" s="8">
        <v>17.7684377274194</v>
      </c>
      <c r="E97" s="10">
        <f t="shared" si="91"/>
        <v>17.221032673871001</v>
      </c>
      <c r="F97" s="7" t="s">
        <v>83</v>
      </c>
      <c r="G97" s="1">
        <v>9</v>
      </c>
      <c r="H97" s="9">
        <f t="shared" si="82"/>
        <v>17.7684377274194</v>
      </c>
      <c r="I97" s="9">
        <f t="shared" si="83"/>
        <v>290.91843772741936</v>
      </c>
      <c r="J97" s="9">
        <f t="shared" si="84"/>
        <v>0.15372356124404504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21.36609967541634</v>
      </c>
      <c r="P97" s="9">
        <f t="shared" si="85"/>
        <v>3.2844729320002348</v>
      </c>
      <c r="Q97" s="12">
        <f t="shared" si="95"/>
        <v>1.4780128194001056</v>
      </c>
      <c r="R97" s="9">
        <f t="shared" si="96"/>
        <v>2.3873737500000001</v>
      </c>
      <c r="S97" s="13">
        <f t="shared" si="86"/>
        <v>0.61909569852651081</v>
      </c>
      <c r="T97" s="2">
        <f t="shared" si="97"/>
        <v>0.51</v>
      </c>
      <c r="U97" s="14">
        <f t="shared" si="87"/>
        <v>0.31573880624852052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0.14165025008392895</v>
      </c>
      <c r="AK97" s="9">
        <f t="shared" si="88"/>
        <v>10.4025</v>
      </c>
      <c r="AL97" s="1">
        <f t="shared" si="89"/>
        <v>0.45</v>
      </c>
      <c r="AM97" s="17">
        <f t="shared" si="90"/>
        <v>232733.58333333334</v>
      </c>
      <c r="AN97" s="1">
        <f t="shared" si="99"/>
        <v>3429368278.5949931</v>
      </c>
    </row>
    <row r="98" spans="1:50" x14ac:dyDescent="0.15">
      <c r="C98" s="7">
        <v>9</v>
      </c>
      <c r="D98" s="8">
        <v>10.397463974300001</v>
      </c>
      <c r="E98" s="10">
        <f t="shared" si="91"/>
        <v>17.7684377274194</v>
      </c>
      <c r="F98" s="7" t="s">
        <v>83</v>
      </c>
      <c r="G98" s="1">
        <v>10</v>
      </c>
      <c r="H98" s="9">
        <f t="shared" si="82"/>
        <v>10.397463974300001</v>
      </c>
      <c r="I98" s="9">
        <f t="shared" si="83"/>
        <v>283.5474639743</v>
      </c>
      <c r="J98" s="9">
        <f t="shared" si="84"/>
        <v>6.4399580987956298E-2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23.386901743416104</v>
      </c>
      <c r="P98" s="9">
        <f t="shared" si="85"/>
        <v>1.5061066728825017</v>
      </c>
      <c r="Q98" s="12">
        <f t="shared" si="95"/>
        <v>0.67774800279712577</v>
      </c>
      <c r="R98" s="9">
        <f t="shared" si="96"/>
        <v>2.3873737500000001</v>
      </c>
      <c r="S98" s="13">
        <f t="shared" si="86"/>
        <v>0.28388852093105477</v>
      </c>
      <c r="T98" s="2">
        <f t="shared" si="97"/>
        <v>0.51</v>
      </c>
      <c r="U98" s="14">
        <f t="shared" si="87"/>
        <v>0.14478314567483794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8.6901118420963638E-2</v>
      </c>
      <c r="AK98" s="9">
        <f t="shared" si="88"/>
        <v>10.4025</v>
      </c>
      <c r="AL98" s="1">
        <f t="shared" si="89"/>
        <v>0.45</v>
      </c>
      <c r="AM98" s="17">
        <f t="shared" si="90"/>
        <v>232733.58333333334</v>
      </c>
      <c r="AN98" s="1">
        <f t="shared" si="99"/>
        <v>2103885723.5388064</v>
      </c>
    </row>
    <row r="99" spans="1:50" x14ac:dyDescent="0.15">
      <c r="C99" s="7">
        <v>10</v>
      </c>
      <c r="D99" s="8">
        <v>8.4949231241612893</v>
      </c>
      <c r="E99" s="10">
        <f t="shared" si="91"/>
        <v>10.397463974300001</v>
      </c>
      <c r="F99" s="7" t="s">
        <v>83</v>
      </c>
      <c r="G99" s="1">
        <v>11</v>
      </c>
      <c r="H99" s="9">
        <f t="shared" si="82"/>
        <v>8.4949231241612893</v>
      </c>
      <c r="I99" s="9">
        <f t="shared" si="83"/>
        <v>281.64492312416127</v>
      </c>
      <c r="J99" s="9">
        <f t="shared" si="84"/>
        <v>5.1067196341597378E-2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20.786755317006921</v>
      </c>
      <c r="O99" s="9">
        <f t="shared" si="94"/>
        <v>6.3993147535266814</v>
      </c>
      <c r="P99" s="9">
        <f t="shared" si="85"/>
        <v>0.32679506297002786</v>
      </c>
      <c r="Q99" s="12">
        <f t="shared" si="95"/>
        <v>0.14705777833651254</v>
      </c>
      <c r="R99" s="9">
        <f t="shared" si="96"/>
        <v>2.3873737500000001</v>
      </c>
      <c r="S99" s="13">
        <f t="shared" si="86"/>
        <v>6.159813826239504E-2</v>
      </c>
      <c r="T99" s="2">
        <f t="shared" si="97"/>
        <v>0.51</v>
      </c>
      <c r="U99" s="14">
        <f t="shared" si="87"/>
        <v>3.1415050513821471E-2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3.9808637729917176E-2</v>
      </c>
      <c r="AK99" s="9">
        <f t="shared" si="88"/>
        <v>10.4025</v>
      </c>
      <c r="AL99" s="1">
        <f t="shared" si="89"/>
        <v>0.45</v>
      </c>
      <c r="AM99" s="17">
        <f t="shared" si="90"/>
        <v>232733.58333333334</v>
      </c>
      <c r="AN99" s="1">
        <f t="shared" si="99"/>
        <v>963771538.44888687</v>
      </c>
    </row>
    <row r="100" spans="1:50" x14ac:dyDescent="0.15">
      <c r="C100" s="7">
        <v>11</v>
      </c>
      <c r="D100" s="8">
        <v>1.8235036741333299</v>
      </c>
      <c r="E100" s="10">
        <f t="shared" si="91"/>
        <v>8.4949231241612893</v>
      </c>
      <c r="F100" s="7" t="s">
        <v>85</v>
      </c>
      <c r="G100" s="1">
        <v>12</v>
      </c>
      <c r="H100" s="9">
        <f t="shared" si="82"/>
        <v>1.8235036741333299</v>
      </c>
      <c r="I100" s="9">
        <f t="shared" si="83"/>
        <v>274.97350367413333</v>
      </c>
      <c r="J100" s="9">
        <f t="shared" si="84"/>
        <v>2.2073450057828198E-2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11.377794690556653</v>
      </c>
      <c r="P100" s="9">
        <f t="shared" si="85"/>
        <v>0.25114718287022514</v>
      </c>
      <c r="Q100" s="12">
        <f t="shared" si="95"/>
        <v>0.11301623229160132</v>
      </c>
      <c r="R100" s="9">
        <f t="shared" si="96"/>
        <v>2.3873737500000001</v>
      </c>
      <c r="S100" s="13">
        <f t="shared" si="86"/>
        <v>4.7339145071692824E-2</v>
      </c>
      <c r="T100" s="2">
        <f t="shared" si="97"/>
        <v>0.51</v>
      </c>
      <c r="U100" s="14">
        <f t="shared" si="87"/>
        <v>2.4142963986563341E-2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3.7616103641948846E-2</v>
      </c>
      <c r="AK100" s="9">
        <f t="shared" si="88"/>
        <v>10.4025</v>
      </c>
      <c r="AL100" s="1">
        <f t="shared" si="89"/>
        <v>0.45</v>
      </c>
      <c r="AM100" s="17">
        <f t="shared" si="90"/>
        <v>232733.58333333334</v>
      </c>
      <c r="AN100" s="1">
        <f t="shared" si="99"/>
        <v>910690044.79418647</v>
      </c>
      <c r="AO100" s="1">
        <f>SUM(AN89:AN100)</f>
        <v>18940007488.608135</v>
      </c>
    </row>
    <row r="101" spans="1:50" x14ac:dyDescent="0.15">
      <c r="C101" s="7">
        <v>12</v>
      </c>
      <c r="D101" s="8">
        <v>-1.7711647118709699</v>
      </c>
      <c r="E101" s="10">
        <f t="shared" si="91"/>
        <v>1.8235036741333299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100">E106</f>
        <v>-0.280124886645161</v>
      </c>
      <c r="I105" s="9">
        <f t="shared" ref="I105:I116" si="101">H105+273.15</f>
        <v>272.86987511335479</v>
      </c>
      <c r="J105" s="9">
        <f t="shared" ref="J105:J116" si="102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4">Q105/R105</f>
        <v>1.6800199867343452E-2</v>
      </c>
      <c r="T105" s="2">
        <f>$B$106/100</f>
        <v>0.01</v>
      </c>
      <c r="U105" s="14">
        <f t="shared" ref="U105:U116" si="105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7535.666666666667</v>
      </c>
      <c r="AX105" s="1">
        <f t="shared" ref="AX105:AX116" si="109">AW105*10000*AV105*0.67*AU105*AT105</f>
        <v>5552419.2339964826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-6.79277356151613</v>
      </c>
      <c r="E106" s="10">
        <f t="shared" ref="E106:E117" si="110">D105</f>
        <v>-0.280124886645161</v>
      </c>
      <c r="F106" s="7" t="s">
        <v>83</v>
      </c>
      <c r="G106" s="1">
        <v>2</v>
      </c>
      <c r="H106" s="9">
        <f t="shared" si="100"/>
        <v>-6.79277356151613</v>
      </c>
      <c r="I106" s="9">
        <f t="shared" si="101"/>
        <v>266.35722643848385</v>
      </c>
      <c r="J106" s="9">
        <f t="shared" si="102"/>
        <v>7.0210661841923873E-3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1.2848957316745722</v>
      </c>
      <c r="P106" s="9">
        <f t="shared" si="103"/>
        <v>9.0213379718734731E-3</v>
      </c>
      <c r="Q106" s="12">
        <f t="shared" ref="Q106:Q116" si="114">P106*$B$107</f>
        <v>2.7064013915620417E-3</v>
      </c>
      <c r="R106" s="9">
        <f t="shared" ref="R106:R116" si="115">L106*$B$107</f>
        <v>0.19436706250000002</v>
      </c>
      <c r="S106" s="13">
        <f t="shared" si="104"/>
        <v>1.3924177053208494E-2</v>
      </c>
      <c r="T106" s="2">
        <f t="shared" ref="T106:T116" si="116">$B$106/100</f>
        <v>0.01</v>
      </c>
      <c r="U106" s="14">
        <f t="shared" si="105"/>
        <v>1.3924177053208496E-4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5.6292417705320853E-3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7535.666666666667</v>
      </c>
      <c r="AX106" s="1">
        <f t="shared" si="109"/>
        <v>5524195.6943187658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0.75931047003571395</v>
      </c>
      <c r="E107" s="10">
        <f t="shared" si="110"/>
        <v>-6.79277356151613</v>
      </c>
      <c r="F107" s="7" t="s">
        <v>83</v>
      </c>
      <c r="G107" s="1">
        <v>3</v>
      </c>
      <c r="H107" s="9">
        <f t="shared" si="100"/>
        <v>0.75931047003571395</v>
      </c>
      <c r="I107" s="9">
        <f t="shared" si="101"/>
        <v>273.90931047003568</v>
      </c>
      <c r="J107" s="9">
        <f t="shared" si="102"/>
        <v>1.9236332762373839E-2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1.9237646020360322</v>
      </c>
      <c r="P107" s="9">
        <f t="shared" si="103"/>
        <v>3.7006176041240797E-2</v>
      </c>
      <c r="Q107" s="12">
        <f t="shared" si="114"/>
        <v>1.110185281237224E-2</v>
      </c>
      <c r="R107" s="9">
        <f t="shared" si="115"/>
        <v>0.19436706250000002</v>
      </c>
      <c r="S107" s="13">
        <f t="shared" si="104"/>
        <v>5.711797394876119E-2</v>
      </c>
      <c r="T107" s="2">
        <f t="shared" si="116"/>
        <v>0.01</v>
      </c>
      <c r="U107" s="14">
        <f t="shared" si="105"/>
        <v>5.7117973948761188E-4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6.0611797394876116E-3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7535.666666666667</v>
      </c>
      <c r="AX107" s="1">
        <f t="shared" si="109"/>
        <v>5948073.3612556709</v>
      </c>
    </row>
    <row r="108" spans="1:50" x14ac:dyDescent="0.15">
      <c r="C108" s="7">
        <v>3</v>
      </c>
      <c r="D108" s="8">
        <v>5.4084982169677396</v>
      </c>
      <c r="E108" s="10">
        <f t="shared" si="110"/>
        <v>0.75931047003571395</v>
      </c>
      <c r="F108" s="7" t="s">
        <v>83</v>
      </c>
      <c r="G108" s="1">
        <v>4</v>
      </c>
      <c r="H108" s="9">
        <f t="shared" si="100"/>
        <v>5.4084982169677396</v>
      </c>
      <c r="I108" s="9">
        <f t="shared" si="101"/>
        <v>278.55849821696773</v>
      </c>
      <c r="J108" s="9">
        <f t="shared" si="102"/>
        <v>3.4816603772251674E-2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2.5346486343281245</v>
      </c>
      <c r="P108" s="9">
        <f t="shared" si="103"/>
        <v>8.8247857203281127E-2</v>
      </c>
      <c r="Q108" s="12">
        <f t="shared" si="114"/>
        <v>2.6474357160984337E-2</v>
      </c>
      <c r="R108" s="9">
        <f t="shared" si="115"/>
        <v>0.19436706250000002</v>
      </c>
      <c r="S108" s="13">
        <f t="shared" si="104"/>
        <v>0.13620804276436671</v>
      </c>
      <c r="T108" s="2">
        <f t="shared" si="116"/>
        <v>0.01</v>
      </c>
      <c r="U108" s="14">
        <f t="shared" si="105"/>
        <v>1.3620804276436671E-3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6.852080427643667E-3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7535.666666666667</v>
      </c>
      <c r="AX108" s="1">
        <f t="shared" si="109"/>
        <v>6724215.2208959358</v>
      </c>
    </row>
    <row r="109" spans="1:50" x14ac:dyDescent="0.15">
      <c r="C109" s="7">
        <v>4</v>
      </c>
      <c r="D109" s="8">
        <v>5.9030772405666703</v>
      </c>
      <c r="E109" s="10">
        <f t="shared" si="110"/>
        <v>5.4084982169677396</v>
      </c>
      <c r="F109" s="7" t="s">
        <v>83</v>
      </c>
      <c r="G109" s="1">
        <v>5</v>
      </c>
      <c r="H109" s="9">
        <f t="shared" si="100"/>
        <v>5.9030772405666703</v>
      </c>
      <c r="I109" s="9">
        <f t="shared" si="101"/>
        <v>279.05307724056667</v>
      </c>
      <c r="J109" s="9">
        <f t="shared" si="102"/>
        <v>3.7041739808666783E-2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2.3240807382686013</v>
      </c>
      <c r="O109" s="9">
        <f t="shared" si="113"/>
        <v>0.77021024718957554</v>
      </c>
      <c r="P109" s="9">
        <f t="shared" si="103"/>
        <v>2.8529927574365184E-2</v>
      </c>
      <c r="Q109" s="12">
        <f t="shared" si="114"/>
        <v>8.5589782723095552E-3</v>
      </c>
      <c r="R109" s="9">
        <f t="shared" si="115"/>
        <v>0.19436706250000002</v>
      </c>
      <c r="S109" s="13">
        <f t="shared" si="104"/>
        <v>4.4035126951149729E-2</v>
      </c>
      <c r="T109" s="2">
        <f t="shared" si="116"/>
        <v>0.01</v>
      </c>
      <c r="U109" s="14">
        <f t="shared" si="105"/>
        <v>4.4035126951149728E-4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5.9303512695114977E-3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7535.666666666667</v>
      </c>
      <c r="AX109" s="1">
        <f t="shared" si="109"/>
        <v>5819686.2533649309</v>
      </c>
    </row>
    <row r="110" spans="1:50" x14ac:dyDescent="0.15">
      <c r="C110" s="7">
        <v>5</v>
      </c>
      <c r="D110" s="8">
        <v>12.3447676617097</v>
      </c>
      <c r="E110" s="10">
        <f t="shared" si="110"/>
        <v>5.9030772405666703</v>
      </c>
      <c r="F110" s="7" t="s">
        <v>85</v>
      </c>
      <c r="G110" s="1">
        <v>6</v>
      </c>
      <c r="H110" s="9">
        <f t="shared" si="100"/>
        <v>12.3447676617097</v>
      </c>
      <c r="I110" s="9">
        <f t="shared" si="101"/>
        <v>285.49476766170966</v>
      </c>
      <c r="J110" s="9">
        <f t="shared" si="102"/>
        <v>8.1396149182523928E-2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1.389570527948544</v>
      </c>
      <c r="P110" s="9">
        <f t="shared" si="103"/>
        <v>0.11310568999253821</v>
      </c>
      <c r="Q110" s="12">
        <f t="shared" si="114"/>
        <v>3.3931706997761463E-2</v>
      </c>
      <c r="R110" s="9">
        <f t="shared" si="115"/>
        <v>0.19436706250000002</v>
      </c>
      <c r="S110" s="13">
        <f t="shared" si="104"/>
        <v>0.17457539647573497</v>
      </c>
      <c r="T110" s="2">
        <f t="shared" si="116"/>
        <v>0.01</v>
      </c>
      <c r="U110" s="14">
        <f t="shared" si="105"/>
        <v>1.7457539647573498E-3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7.2357539647573497E-3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7535.666666666667</v>
      </c>
      <c r="AX110" s="1">
        <f t="shared" si="109"/>
        <v>7100729.1082266485</v>
      </c>
    </row>
    <row r="111" spans="1:50" x14ac:dyDescent="0.15">
      <c r="C111" s="7">
        <v>6</v>
      </c>
      <c r="D111" s="8">
        <v>17.2930141959</v>
      </c>
      <c r="E111" s="10">
        <f t="shared" si="110"/>
        <v>12.3447676617097</v>
      </c>
      <c r="F111" s="7" t="s">
        <v>83</v>
      </c>
      <c r="G111" s="1">
        <v>7</v>
      </c>
      <c r="H111" s="9">
        <f t="shared" si="100"/>
        <v>17.2930141959</v>
      </c>
      <c r="I111" s="9">
        <f t="shared" si="101"/>
        <v>290.44301419589999</v>
      </c>
      <c r="J111" s="9">
        <f t="shared" si="102"/>
        <v>0.14552830528559879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1.9243550462893393</v>
      </c>
      <c r="P111" s="9">
        <f t="shared" si="103"/>
        <v>0.28004812865427758</v>
      </c>
      <c r="Q111" s="12">
        <f t="shared" si="114"/>
        <v>8.401443859628327E-2</v>
      </c>
      <c r="R111" s="9">
        <f t="shared" si="115"/>
        <v>0.19436706250000002</v>
      </c>
      <c r="S111" s="13">
        <f t="shared" si="104"/>
        <v>0.43224627421779993</v>
      </c>
      <c r="T111" s="2">
        <f t="shared" si="116"/>
        <v>0.01</v>
      </c>
      <c r="U111" s="14">
        <f t="shared" si="105"/>
        <v>4.3224627421779996E-3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1.4272462742177999E-2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7535.666666666667</v>
      </c>
      <c r="AX111" s="1">
        <f t="shared" si="109"/>
        <v>14006127.368768575</v>
      </c>
    </row>
    <row r="112" spans="1:50" x14ac:dyDescent="0.15">
      <c r="C112" s="7">
        <v>7</v>
      </c>
      <c r="D112" s="8">
        <v>17.221032673871001</v>
      </c>
      <c r="E112" s="10">
        <f t="shared" si="110"/>
        <v>17.2930141959</v>
      </c>
      <c r="F112" s="7" t="s">
        <v>83</v>
      </c>
      <c r="G112" s="1">
        <v>8</v>
      </c>
      <c r="H112" s="9">
        <f t="shared" si="100"/>
        <v>17.221032673871001</v>
      </c>
      <c r="I112" s="9">
        <f t="shared" si="101"/>
        <v>290.37103267387096</v>
      </c>
      <c r="J112" s="9">
        <f t="shared" si="102"/>
        <v>0.1443239164965478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2.2921971259683951</v>
      </c>
      <c r="P112" s="9">
        <f t="shared" si="103"/>
        <v>0.33081886660188953</v>
      </c>
      <c r="Q112" s="12">
        <f t="shared" si="114"/>
        <v>9.924565998056685E-2</v>
      </c>
      <c r="R112" s="9">
        <f t="shared" si="115"/>
        <v>0.19436706250000002</v>
      </c>
      <c r="S112" s="13">
        <f t="shared" si="104"/>
        <v>0.51060945565592852</v>
      </c>
      <c r="T112" s="2">
        <f t="shared" si="116"/>
        <v>0.01</v>
      </c>
      <c r="U112" s="14">
        <f t="shared" si="105"/>
        <v>5.106094556559285E-3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1.5056094556559284E-2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7535.666666666667</v>
      </c>
      <c r="AX112" s="1">
        <f t="shared" si="109"/>
        <v>14775135.997532288</v>
      </c>
    </row>
    <row r="113" spans="1:53" x14ac:dyDescent="0.15">
      <c r="C113" s="7">
        <v>8</v>
      </c>
      <c r="D113" s="8">
        <v>17.7684377274194</v>
      </c>
      <c r="E113" s="10">
        <f t="shared" si="110"/>
        <v>17.221032673871001</v>
      </c>
      <c r="F113" s="7" t="s">
        <v>83</v>
      </c>
      <c r="G113" s="1">
        <v>9</v>
      </c>
      <c r="H113" s="9">
        <f t="shared" si="100"/>
        <v>17.7684377274194</v>
      </c>
      <c r="I113" s="9">
        <f t="shared" si="101"/>
        <v>290.91843772741936</v>
      </c>
      <c r="J113" s="9">
        <f t="shared" si="102"/>
        <v>0.15372356124404504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2.609268467699839</v>
      </c>
      <c r="P113" s="9">
        <f t="shared" si="103"/>
        <v>0.40110604109661174</v>
      </c>
      <c r="Q113" s="12">
        <f t="shared" si="114"/>
        <v>0.12033181232898352</v>
      </c>
      <c r="R113" s="9">
        <f t="shared" si="115"/>
        <v>0.19436706250000002</v>
      </c>
      <c r="S113" s="13">
        <f t="shared" si="104"/>
        <v>0.61909569852651092</v>
      </c>
      <c r="T113" s="2">
        <f t="shared" si="116"/>
        <v>0.01</v>
      </c>
      <c r="U113" s="14">
        <f t="shared" si="105"/>
        <v>6.1909569852651091E-3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1.6140956985265111E-2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7535.666666666667</v>
      </c>
      <c r="AX113" s="1">
        <f t="shared" si="109"/>
        <v>15839754.040579755</v>
      </c>
    </row>
    <row r="114" spans="1:53" x14ac:dyDescent="0.15">
      <c r="C114" s="7">
        <v>9</v>
      </c>
      <c r="D114" s="8">
        <v>10.397463974300001</v>
      </c>
      <c r="E114" s="10">
        <f t="shared" si="110"/>
        <v>17.7684377274194</v>
      </c>
      <c r="F114" s="7" t="s">
        <v>83</v>
      </c>
      <c r="G114" s="1">
        <v>10</v>
      </c>
      <c r="H114" s="9">
        <f t="shared" si="100"/>
        <v>10.397463974300001</v>
      </c>
      <c r="I114" s="9">
        <f t="shared" si="101"/>
        <v>283.5474639743</v>
      </c>
      <c r="J114" s="9">
        <f t="shared" si="102"/>
        <v>6.4399580987956298E-2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2.8560526349365607</v>
      </c>
      <c r="P114" s="9">
        <f t="shared" si="103"/>
        <v>0.18392859296946301</v>
      </c>
      <c r="Q114" s="12">
        <f t="shared" si="114"/>
        <v>5.5178577890838902E-2</v>
      </c>
      <c r="R114" s="9">
        <f t="shared" si="115"/>
        <v>0.19436706250000002</v>
      </c>
      <c r="S114" s="13">
        <f t="shared" si="104"/>
        <v>0.28388852093105488</v>
      </c>
      <c r="T114" s="2">
        <f t="shared" si="116"/>
        <v>0.01</v>
      </c>
      <c r="U114" s="14">
        <f t="shared" si="105"/>
        <v>2.8388852093105487E-3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1.2788885209310548E-2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7535.666666666667</v>
      </c>
      <c r="AX114" s="1">
        <f t="shared" si="109"/>
        <v>12550234.558806751</v>
      </c>
    </row>
    <row r="115" spans="1:53" x14ac:dyDescent="0.15">
      <c r="C115" s="7">
        <v>10</v>
      </c>
      <c r="D115" s="8">
        <v>8.4949231241612893</v>
      </c>
      <c r="E115" s="10">
        <f t="shared" si="110"/>
        <v>10.397463974300001</v>
      </c>
      <c r="F115" s="7" t="s">
        <v>83</v>
      </c>
      <c r="G115" s="1">
        <v>11</v>
      </c>
      <c r="H115" s="9">
        <f t="shared" si="100"/>
        <v>8.4949231241612893</v>
      </c>
      <c r="I115" s="9">
        <f t="shared" si="101"/>
        <v>281.64492312416127</v>
      </c>
      <c r="J115" s="9">
        <f t="shared" si="102"/>
        <v>5.1067196341597378E-2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2.5385178398687427</v>
      </c>
      <c r="O115" s="9">
        <f t="shared" si="113"/>
        <v>0.78149641043168838</v>
      </c>
      <c r="P115" s="9">
        <f t="shared" si="103"/>
        <v>3.9908830631768602E-2</v>
      </c>
      <c r="Q115" s="12">
        <f t="shared" si="114"/>
        <v>1.1972649189530581E-2</v>
      </c>
      <c r="R115" s="9">
        <f t="shared" si="115"/>
        <v>0.19436706250000002</v>
      </c>
      <c r="S115" s="13">
        <f t="shared" si="104"/>
        <v>6.1598138262395047E-2</v>
      </c>
      <c r="T115" s="2">
        <f t="shared" si="116"/>
        <v>0.01</v>
      </c>
      <c r="U115" s="14">
        <f t="shared" si="105"/>
        <v>6.1598138262395046E-4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6.1059813826239507E-3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7535.666666666667</v>
      </c>
      <c r="AX115" s="1">
        <f t="shared" si="109"/>
        <v>5992038.9705154728</v>
      </c>
    </row>
    <row r="116" spans="1:53" x14ac:dyDescent="0.15">
      <c r="C116" s="7">
        <v>11</v>
      </c>
      <c r="D116" s="8">
        <v>1.8235036741333299</v>
      </c>
      <c r="E116" s="10">
        <f t="shared" si="110"/>
        <v>8.4949231241612893</v>
      </c>
      <c r="F116" s="7" t="s">
        <v>85</v>
      </c>
      <c r="G116" s="1">
        <v>12</v>
      </c>
      <c r="H116" s="9">
        <f t="shared" si="100"/>
        <v>1.8235036741333299</v>
      </c>
      <c r="I116" s="9">
        <f t="shared" si="101"/>
        <v>274.97350367413333</v>
      </c>
      <c r="J116" s="9">
        <f t="shared" si="102"/>
        <v>2.2073450057828198E-2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1.3894777881332534</v>
      </c>
      <c r="P116" s="9">
        <f t="shared" si="103"/>
        <v>3.0670568562820959E-2</v>
      </c>
      <c r="Q116" s="12">
        <f t="shared" si="114"/>
        <v>9.2011705688462876E-3</v>
      </c>
      <c r="R116" s="9">
        <f t="shared" si="115"/>
        <v>0.19436706250000002</v>
      </c>
      <c r="S116" s="13">
        <f t="shared" si="104"/>
        <v>4.7339145071692824E-2</v>
      </c>
      <c r="T116" s="2">
        <f t="shared" si="116"/>
        <v>0.01</v>
      </c>
      <c r="U116" s="14">
        <f t="shared" si="105"/>
        <v>4.7339145071692828E-4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5.9633914507169284E-3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7535.666666666667</v>
      </c>
      <c r="AX116" s="1">
        <f t="shared" si="109"/>
        <v>5852109.8788183639</v>
      </c>
      <c r="AY116" s="1">
        <f>SUM(AX105:AX116)</f>
        <v>105684719.68707964</v>
      </c>
    </row>
    <row r="117" spans="1:53" x14ac:dyDescent="0.15">
      <c r="C117" s="7">
        <v>12</v>
      </c>
      <c r="D117" s="8">
        <v>-1.7711647118709699</v>
      </c>
      <c r="E117" s="10">
        <f t="shared" si="110"/>
        <v>1.8235036741333299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20">E122</f>
        <v>-0.280124886645161</v>
      </c>
      <c r="I121" s="9">
        <f t="shared" ref="I121:I132" si="121">H121+273.15</f>
        <v>272.86987511335479</v>
      </c>
      <c r="J121" s="9">
        <f t="shared" ref="J121:J132" si="122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4">Q121/R121</f>
        <v>1.6800199867343452E-2</v>
      </c>
      <c r="T121" s="2">
        <f>$B$122/100</f>
        <v>0.01</v>
      </c>
      <c r="U121" s="14">
        <f t="shared" ref="U121:U132" si="125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-6.79277356151613</v>
      </c>
      <c r="E122" s="10">
        <f t="shared" ref="E122:E133" si="130">D121</f>
        <v>-0.280124886645161</v>
      </c>
      <c r="F122" s="7" t="s">
        <v>83</v>
      </c>
      <c r="G122" s="1">
        <v>2</v>
      </c>
      <c r="H122" s="9">
        <f t="shared" si="120"/>
        <v>-6.79277356151613</v>
      </c>
      <c r="I122" s="9">
        <f t="shared" si="121"/>
        <v>266.35722643848385</v>
      </c>
      <c r="J122" s="9">
        <f t="shared" si="122"/>
        <v>7.0210661841923873E-3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0.56461698309776731</v>
      </c>
      <c r="P122" s="9">
        <f t="shared" si="123"/>
        <v>3.9642132070484585E-3</v>
      </c>
      <c r="Q122" s="12">
        <f t="shared" ref="Q122:Q132" si="134">P122*$B$123</f>
        <v>1.3081903583259914E-3</v>
      </c>
      <c r="R122" s="9">
        <f t="shared" ref="R122:R132" si="135">L122*$B$123</f>
        <v>9.3951000000000007E-2</v>
      </c>
      <c r="S122" s="13">
        <f t="shared" si="124"/>
        <v>1.3924177053208494E-2</v>
      </c>
      <c r="T122" s="2">
        <f t="shared" ref="T122:T132" si="136">$B$122/100</f>
        <v>0.01</v>
      </c>
      <c r="U122" s="14">
        <f t="shared" si="125"/>
        <v>1.3924177053208496E-4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5.6292417705320853E-3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0.75931047003571395</v>
      </c>
      <c r="E123" s="10">
        <f t="shared" si="130"/>
        <v>-6.79277356151613</v>
      </c>
      <c r="F123" s="7" t="s">
        <v>83</v>
      </c>
      <c r="G123" s="1">
        <v>3</v>
      </c>
      <c r="H123" s="9">
        <f t="shared" si="120"/>
        <v>0.75931047003571395</v>
      </c>
      <c r="I123" s="9">
        <f t="shared" si="121"/>
        <v>273.90931047003568</v>
      </c>
      <c r="J123" s="9">
        <f t="shared" si="122"/>
        <v>1.9236332762373839E-2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0.84535276989071895</v>
      </c>
      <c r="P123" s="9">
        <f t="shared" si="123"/>
        <v>1.6261487183212311E-2</v>
      </c>
      <c r="Q123" s="12">
        <f t="shared" si="134"/>
        <v>5.3662907704600631E-3</v>
      </c>
      <c r="R123" s="9">
        <f t="shared" si="135"/>
        <v>9.3951000000000007E-2</v>
      </c>
      <c r="S123" s="13">
        <f t="shared" si="124"/>
        <v>5.711797394876119E-2</v>
      </c>
      <c r="T123" s="2">
        <f t="shared" si="136"/>
        <v>0.01</v>
      </c>
      <c r="U123" s="14">
        <f t="shared" si="125"/>
        <v>5.7117973948761188E-4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6.0611797394876116E-3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5.4084982169677396</v>
      </c>
      <c r="E124" s="10">
        <f t="shared" si="130"/>
        <v>0.75931047003571395</v>
      </c>
      <c r="F124" s="7" t="s">
        <v>83</v>
      </c>
      <c r="G124" s="1">
        <v>4</v>
      </c>
      <c r="H124" s="9">
        <f t="shared" si="120"/>
        <v>5.4084982169677396</v>
      </c>
      <c r="I124" s="9">
        <f t="shared" si="121"/>
        <v>278.55849821696773</v>
      </c>
      <c r="J124" s="9">
        <f t="shared" si="122"/>
        <v>3.4816603772251674E-2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1.1137912827075067</v>
      </c>
      <c r="P124" s="9">
        <f t="shared" si="123"/>
        <v>3.8778429775015208E-2</v>
      </c>
      <c r="Q124" s="12">
        <f t="shared" si="134"/>
        <v>1.2796881825755019E-2</v>
      </c>
      <c r="R124" s="9">
        <f t="shared" si="135"/>
        <v>9.3951000000000007E-2</v>
      </c>
      <c r="S124" s="13">
        <f t="shared" si="124"/>
        <v>0.13620804276436674</v>
      </c>
      <c r="T124" s="2">
        <f t="shared" si="136"/>
        <v>0.01</v>
      </c>
      <c r="U124" s="14">
        <f t="shared" si="125"/>
        <v>1.3620804276436673E-3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6.8520804276436678E-3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5.9030772405666703</v>
      </c>
      <c r="E125" s="10">
        <f t="shared" si="130"/>
        <v>5.4084982169677396</v>
      </c>
      <c r="F125" s="7" t="s">
        <v>83</v>
      </c>
      <c r="G125" s="1">
        <v>5</v>
      </c>
      <c r="H125" s="9">
        <f t="shared" si="120"/>
        <v>5.9030772405666703</v>
      </c>
      <c r="I125" s="9">
        <f t="shared" si="121"/>
        <v>279.05307724056667</v>
      </c>
      <c r="J125" s="9">
        <f t="shared" si="122"/>
        <v>3.7041739808666783E-2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1.0212622102858671</v>
      </c>
      <c r="O125" s="9">
        <f t="shared" si="133"/>
        <v>0.3384506426466245</v>
      </c>
      <c r="P125" s="9">
        <f t="shared" si="123"/>
        <v>1.2536800642992327E-2</v>
      </c>
      <c r="Q125" s="12">
        <f t="shared" si="134"/>
        <v>4.1371442121874678E-3</v>
      </c>
      <c r="R125" s="9">
        <f t="shared" si="135"/>
        <v>9.3951000000000007E-2</v>
      </c>
      <c r="S125" s="13">
        <f t="shared" si="124"/>
        <v>4.4035126951149722E-2</v>
      </c>
      <c r="T125" s="2">
        <f t="shared" si="136"/>
        <v>0.01</v>
      </c>
      <c r="U125" s="14">
        <f t="shared" si="125"/>
        <v>4.4035126951149723E-4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5.9303512695114977E-3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12.3447676617097</v>
      </c>
      <c r="E126" s="10">
        <f t="shared" si="130"/>
        <v>5.9030772405666703</v>
      </c>
      <c r="F126" s="7" t="s">
        <v>85</v>
      </c>
      <c r="G126" s="1">
        <v>6</v>
      </c>
      <c r="H126" s="9">
        <f t="shared" si="120"/>
        <v>12.3447676617097</v>
      </c>
      <c r="I126" s="9">
        <f t="shared" si="121"/>
        <v>285.49476766170966</v>
      </c>
      <c r="J126" s="9">
        <f t="shared" si="122"/>
        <v>8.1396149182523928E-2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0.61061384200363211</v>
      </c>
      <c r="P126" s="9">
        <f t="shared" si="123"/>
        <v>4.9701615376641736E-2</v>
      </c>
      <c r="Q126" s="12">
        <f t="shared" si="134"/>
        <v>1.6401533074291774E-2</v>
      </c>
      <c r="R126" s="9">
        <f t="shared" si="135"/>
        <v>9.3951000000000007E-2</v>
      </c>
      <c r="S126" s="13">
        <f t="shared" si="124"/>
        <v>0.17457539647573492</v>
      </c>
      <c r="T126" s="2">
        <f t="shared" si="136"/>
        <v>0.01</v>
      </c>
      <c r="U126" s="14">
        <f t="shared" si="125"/>
        <v>1.7457539647573492E-3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7.2357539647573488E-3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17.2930141959</v>
      </c>
      <c r="E127" s="10">
        <f t="shared" si="130"/>
        <v>12.3447676617097</v>
      </c>
      <c r="F127" s="7" t="s">
        <v>83</v>
      </c>
      <c r="G127" s="1">
        <v>7</v>
      </c>
      <c r="H127" s="9">
        <f t="shared" si="120"/>
        <v>17.2930141959</v>
      </c>
      <c r="I127" s="9">
        <f t="shared" si="121"/>
        <v>290.44301419589999</v>
      </c>
      <c r="J127" s="9">
        <f t="shared" si="122"/>
        <v>0.14552830528559879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0.84561222662699043</v>
      </c>
      <c r="P127" s="9">
        <f t="shared" si="123"/>
        <v>0.12306051426980762</v>
      </c>
      <c r="Q127" s="12">
        <f t="shared" si="134"/>
        <v>4.0609969709036513E-2</v>
      </c>
      <c r="R127" s="9">
        <f t="shared" si="135"/>
        <v>9.3951000000000007E-2</v>
      </c>
      <c r="S127" s="13">
        <f t="shared" si="124"/>
        <v>0.43224627421779982</v>
      </c>
      <c r="T127" s="2">
        <f t="shared" si="136"/>
        <v>0.01</v>
      </c>
      <c r="U127" s="14">
        <f t="shared" si="125"/>
        <v>4.3224627421779979E-3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1.4272462742177999E-2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17.221032673871001</v>
      </c>
      <c r="E128" s="10">
        <f t="shared" si="130"/>
        <v>17.2930141959</v>
      </c>
      <c r="F128" s="7" t="s">
        <v>83</v>
      </c>
      <c r="G128" s="1">
        <v>8</v>
      </c>
      <c r="H128" s="9">
        <f t="shared" si="120"/>
        <v>17.221032673871001</v>
      </c>
      <c r="I128" s="9">
        <f t="shared" si="121"/>
        <v>290.37103267387096</v>
      </c>
      <c r="J128" s="9">
        <f t="shared" si="122"/>
        <v>0.1443239164965478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1.0072517123571829</v>
      </c>
      <c r="P128" s="9">
        <f t="shared" si="123"/>
        <v>0.14537051202524284</v>
      </c>
      <c r="Q128" s="12">
        <f t="shared" si="134"/>
        <v>4.7972268968330144E-2</v>
      </c>
      <c r="R128" s="9">
        <f t="shared" si="135"/>
        <v>9.3951000000000007E-2</v>
      </c>
      <c r="S128" s="13">
        <f t="shared" si="124"/>
        <v>0.51060945565592852</v>
      </c>
      <c r="T128" s="2">
        <f t="shared" si="136"/>
        <v>0.01</v>
      </c>
      <c r="U128" s="14">
        <f t="shared" si="125"/>
        <v>5.106094556559285E-3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1.5056094556559284E-2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17.7684377274194</v>
      </c>
      <c r="E129" s="10">
        <f t="shared" si="130"/>
        <v>17.221032673871001</v>
      </c>
      <c r="F129" s="7" t="s">
        <v>83</v>
      </c>
      <c r="G129" s="1">
        <v>9</v>
      </c>
      <c r="H129" s="9">
        <f t="shared" si="120"/>
        <v>17.7684377274194</v>
      </c>
      <c r="I129" s="9">
        <f t="shared" si="121"/>
        <v>290.91843772741936</v>
      </c>
      <c r="J129" s="9">
        <f t="shared" si="122"/>
        <v>0.15372356124404504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1.14658120033194</v>
      </c>
      <c r="P129" s="9">
        <f t="shared" si="123"/>
        <v>0.17625654537049765</v>
      </c>
      <c r="Q129" s="12">
        <f t="shared" si="134"/>
        <v>5.8164659972264228E-2</v>
      </c>
      <c r="R129" s="9">
        <f t="shared" si="135"/>
        <v>9.3951000000000007E-2</v>
      </c>
      <c r="S129" s="13">
        <f t="shared" si="124"/>
        <v>0.61909569852651092</v>
      </c>
      <c r="T129" s="2">
        <f t="shared" si="136"/>
        <v>0.01</v>
      </c>
      <c r="U129" s="14">
        <f t="shared" si="125"/>
        <v>6.1909569852651091E-3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1.6140956985265111E-2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10.397463974300001</v>
      </c>
      <c r="E130" s="10">
        <f t="shared" si="130"/>
        <v>17.7684377274194</v>
      </c>
      <c r="F130" s="7" t="s">
        <v>83</v>
      </c>
      <c r="G130" s="1">
        <v>10</v>
      </c>
      <c r="H130" s="9">
        <f t="shared" si="120"/>
        <v>10.397463974300001</v>
      </c>
      <c r="I130" s="9">
        <f t="shared" si="121"/>
        <v>283.5474639743</v>
      </c>
      <c r="J130" s="9">
        <f t="shared" si="122"/>
        <v>6.4399580987956298E-2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1.2550246549614423</v>
      </c>
      <c r="P130" s="9">
        <f t="shared" si="123"/>
        <v>8.082306190907132E-2</v>
      </c>
      <c r="Q130" s="12">
        <f t="shared" si="134"/>
        <v>2.6671610429993536E-2</v>
      </c>
      <c r="R130" s="9">
        <f t="shared" si="135"/>
        <v>9.3951000000000007E-2</v>
      </c>
      <c r="S130" s="13">
        <f t="shared" si="124"/>
        <v>0.28388852093105482</v>
      </c>
      <c r="T130" s="2">
        <f t="shared" si="136"/>
        <v>0.01</v>
      </c>
      <c r="U130" s="14">
        <f t="shared" si="125"/>
        <v>2.8388852093105483E-3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1.2788885209310548E-2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8.4949231241612893</v>
      </c>
      <c r="E131" s="10">
        <f t="shared" si="130"/>
        <v>10.397463974300001</v>
      </c>
      <c r="F131" s="7" t="s">
        <v>83</v>
      </c>
      <c r="G131" s="1">
        <v>11</v>
      </c>
      <c r="H131" s="9">
        <f t="shared" si="120"/>
        <v>8.4949231241612893</v>
      </c>
      <c r="I131" s="9">
        <f t="shared" si="121"/>
        <v>281.64492312416127</v>
      </c>
      <c r="J131" s="9">
        <f t="shared" si="122"/>
        <v>5.1067196341597378E-2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1.1154915133997525</v>
      </c>
      <c r="O131" s="9">
        <f t="shared" si="133"/>
        <v>0.34341007965261849</v>
      </c>
      <c r="P131" s="9">
        <f t="shared" si="123"/>
        <v>1.7536989963303863E-2</v>
      </c>
      <c r="Q131" s="12">
        <f t="shared" si="134"/>
        <v>5.7872066878902747E-3</v>
      </c>
      <c r="R131" s="9">
        <f t="shared" si="135"/>
        <v>9.3951000000000007E-2</v>
      </c>
      <c r="S131" s="13">
        <f t="shared" si="124"/>
        <v>6.1598138262395019E-2</v>
      </c>
      <c r="T131" s="2">
        <f t="shared" si="136"/>
        <v>0.01</v>
      </c>
      <c r="U131" s="14">
        <f t="shared" si="125"/>
        <v>6.1598138262395025E-4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6.1059813826239507E-3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1.8235036741333299</v>
      </c>
      <c r="E132" s="10">
        <f t="shared" si="130"/>
        <v>8.4949231241612893</v>
      </c>
      <c r="F132" s="7" t="s">
        <v>85</v>
      </c>
      <c r="G132" s="1">
        <v>12</v>
      </c>
      <c r="H132" s="9">
        <f t="shared" si="120"/>
        <v>1.8235036741333299</v>
      </c>
      <c r="I132" s="9">
        <f t="shared" si="121"/>
        <v>274.97350367413333</v>
      </c>
      <c r="J132" s="9">
        <f t="shared" si="122"/>
        <v>2.2073450057828198E-2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0.61057308968931456</v>
      </c>
      <c r="P132" s="9">
        <f t="shared" si="123"/>
        <v>1.3477454601910943E-2</v>
      </c>
      <c r="Q132" s="12">
        <f t="shared" si="134"/>
        <v>4.4475600186306115E-3</v>
      </c>
      <c r="R132" s="9">
        <f t="shared" si="135"/>
        <v>9.3951000000000007E-2</v>
      </c>
      <c r="S132" s="13">
        <f t="shared" si="124"/>
        <v>4.7339145071692811E-2</v>
      </c>
      <c r="T132" s="2">
        <f t="shared" si="136"/>
        <v>0.01</v>
      </c>
      <c r="U132" s="14">
        <f t="shared" si="125"/>
        <v>4.7339145071692812E-4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5.9633914507169284E-3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-1.7711647118709699</v>
      </c>
      <c r="E133" s="10">
        <f t="shared" si="130"/>
        <v>1.8235036741333299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2">E137</f>
        <v>-0.280124886645161</v>
      </c>
      <c r="I136" s="9">
        <f t="shared" ref="I136:I147" si="143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5">Q136/R136</f>
        <v>1.6800199867343449E-2</v>
      </c>
      <c r="T136" s="2">
        <f>$B$137/100</f>
        <v>0.01</v>
      </c>
      <c r="U136" s="14">
        <f t="shared" ref="U136:U147" si="146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-6.79277356151613</v>
      </c>
      <c r="E137" s="10">
        <f t="shared" ref="E137:E148" si="151">D136</f>
        <v>-0.280124886645161</v>
      </c>
      <c r="F137" s="7" t="s">
        <v>83</v>
      </c>
      <c r="G137" s="1">
        <v>2</v>
      </c>
      <c r="H137" s="9">
        <f t="shared" si="142"/>
        <v>-6.79277356151613</v>
      </c>
      <c r="I137" s="9">
        <f t="shared" si="143"/>
        <v>266.35722643848385</v>
      </c>
      <c r="J137" s="9">
        <f t="shared" ref="J137:J147" si="152">EXP(($C$15*(I137-$C$13))/($C$16*I137*$C$13))</f>
        <v>7.0210661841923873E-3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1.5053436766244428</v>
      </c>
      <c r="P137" s="9">
        <f t="shared" si="144"/>
        <v>1.0569117583535716E-2</v>
      </c>
      <c r="Q137" s="12">
        <f t="shared" ref="Q137:Q147" si="156">P137*$B$138</f>
        <v>2.7479705717192862E-3</v>
      </c>
      <c r="R137" s="9">
        <f t="shared" ref="R137:R147" si="157">L137*$B$138</f>
        <v>0.19735245833333334</v>
      </c>
      <c r="S137" s="13">
        <f t="shared" si="145"/>
        <v>1.3924177053208498E-2</v>
      </c>
      <c r="T137" s="2">
        <f t="shared" ref="T137:T147" si="158">$B$137/100</f>
        <v>0.01</v>
      </c>
      <c r="U137" s="14">
        <f t="shared" si="146"/>
        <v>1.3924177053208499E-4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5.6292417705320853E-3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0.75931047003571395</v>
      </c>
      <c r="E138" s="10">
        <f t="shared" si="151"/>
        <v>-6.79277356151613</v>
      </c>
      <c r="F138" s="7" t="s">
        <v>83</v>
      </c>
      <c r="G138" s="1">
        <v>3</v>
      </c>
      <c r="H138" s="9">
        <f t="shared" si="142"/>
        <v>0.75931047003571395</v>
      </c>
      <c r="I138" s="9">
        <f t="shared" si="143"/>
        <v>273.90931047003568</v>
      </c>
      <c r="J138" s="9">
        <f t="shared" si="152"/>
        <v>1.9236332762373839E-2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2.2538224757075738</v>
      </c>
      <c r="P138" s="9">
        <f t="shared" si="144"/>
        <v>4.3355279130028117E-2</v>
      </c>
      <c r="Q138" s="12">
        <f t="shared" si="156"/>
        <v>1.127237257380731E-2</v>
      </c>
      <c r="R138" s="9">
        <f t="shared" si="157"/>
        <v>0.19735245833333334</v>
      </c>
      <c r="S138" s="13">
        <f t="shared" si="145"/>
        <v>5.7117973948761176E-2</v>
      </c>
      <c r="T138" s="2">
        <f t="shared" si="158"/>
        <v>0.01</v>
      </c>
      <c r="U138" s="14">
        <f t="shared" si="146"/>
        <v>5.7117973948761177E-4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6.0611797394876116E-3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5.4084982169677396</v>
      </c>
      <c r="E139" s="10">
        <f t="shared" si="151"/>
        <v>0.75931047003571395</v>
      </c>
      <c r="F139" s="7" t="s">
        <v>83</v>
      </c>
      <c r="G139" s="1">
        <v>4</v>
      </c>
      <c r="H139" s="9">
        <f t="shared" si="142"/>
        <v>5.4084982169677396</v>
      </c>
      <c r="I139" s="9">
        <f t="shared" si="143"/>
        <v>278.55849821696773</v>
      </c>
      <c r="J139" s="9">
        <f t="shared" si="152"/>
        <v>3.4816603772251674E-2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2.9695151132442126</v>
      </c>
      <c r="P139" s="9">
        <f t="shared" si="144"/>
        <v>0.10338843109353681</v>
      </c>
      <c r="Q139" s="12">
        <f t="shared" si="156"/>
        <v>2.6880992084319572E-2</v>
      </c>
      <c r="R139" s="9">
        <f t="shared" si="157"/>
        <v>0.19735245833333334</v>
      </c>
      <c r="S139" s="13">
        <f t="shared" si="145"/>
        <v>0.13620804276436674</v>
      </c>
      <c r="T139" s="2">
        <f t="shared" si="158"/>
        <v>0.01</v>
      </c>
      <c r="U139" s="14">
        <f t="shared" si="146"/>
        <v>1.3620804276436673E-3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6.8520804276436678E-3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5.9030772405666703</v>
      </c>
      <c r="E140" s="10">
        <f t="shared" si="151"/>
        <v>5.4084982169677396</v>
      </c>
      <c r="F140" s="7" t="s">
        <v>83</v>
      </c>
      <c r="G140" s="1">
        <v>5</v>
      </c>
      <c r="H140" s="9">
        <f t="shared" si="142"/>
        <v>5.9030772405666703</v>
      </c>
      <c r="I140" s="9">
        <f t="shared" si="143"/>
        <v>279.05307724056667</v>
      </c>
      <c r="J140" s="9">
        <f t="shared" si="152"/>
        <v>3.7041739808666783E-2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3.6251745988173427</v>
      </c>
      <c r="P140" s="9">
        <f t="shared" si="144"/>
        <v>0.13428277425037999</v>
      </c>
      <c r="Q140" s="12">
        <f t="shared" si="156"/>
        <v>3.4913521305098796E-2</v>
      </c>
      <c r="R140" s="9">
        <f t="shared" si="157"/>
        <v>0.19735245833333334</v>
      </c>
      <c r="S140" s="13">
        <f t="shared" si="145"/>
        <v>0.17690948265832579</v>
      </c>
      <c r="T140" s="2">
        <f t="shared" si="158"/>
        <v>0.01</v>
      </c>
      <c r="U140" s="14">
        <f t="shared" si="146"/>
        <v>1.7690948265832579E-3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7.2590948265832582E-3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12.3447676617097</v>
      </c>
      <c r="E141" s="10">
        <f t="shared" si="151"/>
        <v>5.9030772405666703</v>
      </c>
      <c r="F141" s="7" t="s">
        <v>85</v>
      </c>
      <c r="G141" s="1">
        <v>6</v>
      </c>
      <c r="H141" s="9">
        <f t="shared" si="142"/>
        <v>12.3447676617097</v>
      </c>
      <c r="I141" s="9">
        <f t="shared" si="143"/>
        <v>285.49476766170966</v>
      </c>
      <c r="J141" s="9">
        <f t="shared" si="152"/>
        <v>8.1396149182523928E-2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4.2499397412336295</v>
      </c>
      <c r="P141" s="9">
        <f t="shared" si="144"/>
        <v>0.34592872919418965</v>
      </c>
      <c r="Q141" s="12">
        <f t="shared" si="156"/>
        <v>8.994146959048932E-2</v>
      </c>
      <c r="R141" s="9">
        <f t="shared" si="157"/>
        <v>0.19735245833333334</v>
      </c>
      <c r="S141" s="13">
        <f t="shared" si="145"/>
        <v>0.45574030518827324</v>
      </c>
      <c r="T141" s="2">
        <f t="shared" si="158"/>
        <v>0.01</v>
      </c>
      <c r="U141" s="14">
        <f t="shared" si="146"/>
        <v>4.5574030518827323E-3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1.0047403051882734E-2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17.2930141959</v>
      </c>
      <c r="E142" s="10">
        <f t="shared" si="151"/>
        <v>12.3447676617097</v>
      </c>
      <c r="F142" s="7" t="s">
        <v>83</v>
      </c>
      <c r="G142" s="1">
        <v>7</v>
      </c>
      <c r="H142" s="9">
        <f t="shared" si="142"/>
        <v>17.2930141959</v>
      </c>
      <c r="I142" s="9">
        <f t="shared" si="143"/>
        <v>290.44301419589999</v>
      </c>
      <c r="J142" s="9">
        <f t="shared" si="152"/>
        <v>0.14552830528559879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4.6630589287061071</v>
      </c>
      <c r="P142" s="9">
        <f t="shared" si="144"/>
        <v>0.67860706334147958</v>
      </c>
      <c r="Q142" s="12">
        <f t="shared" si="156"/>
        <v>0.17643783646878469</v>
      </c>
      <c r="R142" s="9">
        <f t="shared" si="157"/>
        <v>0.19735245833333334</v>
      </c>
      <c r="S142" s="13">
        <f t="shared" si="145"/>
        <v>0.89402401145050181</v>
      </c>
      <c r="T142" s="2">
        <f t="shared" si="158"/>
        <v>0.01</v>
      </c>
      <c r="U142" s="14">
        <f t="shared" si="146"/>
        <v>8.9402401145050187E-3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1.8890240114505019E-2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17.221032673871001</v>
      </c>
      <c r="E143" s="10">
        <f t="shared" si="151"/>
        <v>17.2930141959</v>
      </c>
      <c r="F143" s="7" t="s">
        <v>83</v>
      </c>
      <c r="G143" s="1">
        <v>8</v>
      </c>
      <c r="H143" s="9">
        <f t="shared" si="142"/>
        <v>17.221032673871001</v>
      </c>
      <c r="I143" s="9">
        <f t="shared" si="143"/>
        <v>290.37103267387096</v>
      </c>
      <c r="J143" s="9">
        <f t="shared" si="152"/>
        <v>0.1443239164965478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4.7434997820312947</v>
      </c>
      <c r="P143" s="9">
        <f t="shared" si="144"/>
        <v>0.68460046644327732</v>
      </c>
      <c r="Q143" s="12">
        <f t="shared" si="156"/>
        <v>0.17799612127525211</v>
      </c>
      <c r="R143" s="9">
        <f t="shared" si="157"/>
        <v>0.19735245833333334</v>
      </c>
      <c r="S143" s="13">
        <f t="shared" si="145"/>
        <v>0.90191995974335482</v>
      </c>
      <c r="T143" s="2">
        <f t="shared" si="158"/>
        <v>0.01</v>
      </c>
      <c r="U143" s="14">
        <f t="shared" si="146"/>
        <v>9.0191995974335491E-3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1.896919959743355E-2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17.7684377274194</v>
      </c>
      <c r="E144" s="10">
        <f t="shared" si="151"/>
        <v>17.221032673871001</v>
      </c>
      <c r="F144" s="7" t="s">
        <v>83</v>
      </c>
      <c r="G144" s="1">
        <v>9</v>
      </c>
      <c r="H144" s="9">
        <f t="shared" si="142"/>
        <v>17.7684377274194</v>
      </c>
      <c r="I144" s="9">
        <f t="shared" si="143"/>
        <v>290.91843772741936</v>
      </c>
      <c r="J144" s="9">
        <f t="shared" si="152"/>
        <v>0.15372356124404504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4.8179472322546841</v>
      </c>
      <c r="P144" s="9">
        <f t="shared" si="144"/>
        <v>0.74063200642808025</v>
      </c>
      <c r="Q144" s="12">
        <f t="shared" si="156"/>
        <v>0.19256432167130086</v>
      </c>
      <c r="R144" s="9">
        <f t="shared" si="157"/>
        <v>0.19735245833333334</v>
      </c>
      <c r="S144" s="13">
        <f t="shared" si="145"/>
        <v>0.97573814533414527</v>
      </c>
      <c r="T144" s="2">
        <f t="shared" si="158"/>
        <v>0.01</v>
      </c>
      <c r="U144" s="14">
        <f t="shared" si="146"/>
        <v>9.7573814533414537E-3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1.9707381453341454E-2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10.397463974300001</v>
      </c>
      <c r="E145" s="10">
        <f t="shared" si="151"/>
        <v>17.7684377274194</v>
      </c>
      <c r="F145" s="7" t="s">
        <v>83</v>
      </c>
      <c r="G145" s="1">
        <v>10</v>
      </c>
      <c r="H145" s="9">
        <f t="shared" si="142"/>
        <v>10.397463974300001</v>
      </c>
      <c r="I145" s="9">
        <f t="shared" si="143"/>
        <v>283.5474639743</v>
      </c>
      <c r="J145" s="9">
        <f t="shared" si="152"/>
        <v>6.4399580987956298E-2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4.8363631424932709</v>
      </c>
      <c r="P145" s="9">
        <f t="shared" si="144"/>
        <v>0.31145975988216223</v>
      </c>
      <c r="Q145" s="12">
        <f t="shared" si="156"/>
        <v>8.0979537569362187E-2</v>
      </c>
      <c r="R145" s="9">
        <f t="shared" si="157"/>
        <v>0.19735245833333334</v>
      </c>
      <c r="S145" s="13">
        <f t="shared" si="145"/>
        <v>0.41032951022371195</v>
      </c>
      <c r="T145" s="2">
        <f t="shared" si="158"/>
        <v>0.01</v>
      </c>
      <c r="U145" s="14">
        <f t="shared" si="146"/>
        <v>4.1032951022371197E-3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1.4053295102237118E-2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8.4949231241612893</v>
      </c>
      <c r="E146" s="10">
        <f t="shared" si="151"/>
        <v>10.397463974300001</v>
      </c>
      <c r="F146" s="7" t="s">
        <v>83</v>
      </c>
      <c r="G146" s="1">
        <v>11</v>
      </c>
      <c r="H146" s="9">
        <f t="shared" si="142"/>
        <v>8.4949231241612893</v>
      </c>
      <c r="I146" s="9">
        <f t="shared" si="143"/>
        <v>281.64492312416127</v>
      </c>
      <c r="J146" s="9">
        <f t="shared" si="152"/>
        <v>5.1067196341597378E-2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5.283951299277776</v>
      </c>
      <c r="P146" s="9">
        <f t="shared" si="144"/>
        <v>0.26983657845965675</v>
      </c>
      <c r="Q146" s="12">
        <f t="shared" si="156"/>
        <v>7.0157510399510764E-2</v>
      </c>
      <c r="R146" s="9">
        <f t="shared" si="157"/>
        <v>0.19735245833333334</v>
      </c>
      <c r="S146" s="13">
        <f t="shared" si="145"/>
        <v>0.35549347087946043</v>
      </c>
      <c r="T146" s="2">
        <f t="shared" si="158"/>
        <v>0.01</v>
      </c>
      <c r="U146" s="14">
        <f t="shared" si="146"/>
        <v>3.5549347087946042E-3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9.0449347087946039E-3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1.8235036741333299</v>
      </c>
      <c r="E147" s="10">
        <f t="shared" si="151"/>
        <v>8.4949231241612893</v>
      </c>
      <c r="F147" s="7" t="s">
        <v>85</v>
      </c>
      <c r="G147" s="1">
        <v>12</v>
      </c>
      <c r="H147" s="9">
        <f t="shared" si="142"/>
        <v>1.8235036741333299</v>
      </c>
      <c r="I147" s="9">
        <f t="shared" si="143"/>
        <v>274.97350367413333</v>
      </c>
      <c r="J147" s="9">
        <f t="shared" si="152"/>
        <v>2.2073450057828198E-2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5.773162637484786</v>
      </c>
      <c r="P147" s="9">
        <f t="shared" si="144"/>
        <v>0.12743361715424015</v>
      </c>
      <c r="Q147" s="12">
        <f t="shared" si="156"/>
        <v>3.3132740460102436E-2</v>
      </c>
      <c r="R147" s="9">
        <f t="shared" si="157"/>
        <v>0.19735245833333334</v>
      </c>
      <c r="S147" s="13">
        <f t="shared" si="145"/>
        <v>0.16788612992162677</v>
      </c>
      <c r="T147" s="2">
        <f t="shared" si="158"/>
        <v>0.01</v>
      </c>
      <c r="U147" s="14">
        <f t="shared" si="146"/>
        <v>1.6788612992162677E-3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7.1688612992162675E-3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-1.7711647118709699</v>
      </c>
      <c r="E148" s="10">
        <f t="shared" si="151"/>
        <v>1.8235036741333299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2385988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91971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6108077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29437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10610028.315416675</v>
      </c>
      <c r="J13" s="6" t="s">
        <v>37</v>
      </c>
      <c r="K13" s="6">
        <f>I13/(10000*1000)</f>
        <v>1.0610028315416675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0.74585923922580599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0.74585923922580599</v>
      </c>
      <c r="I27" s="9">
        <f t="shared" si="1"/>
        <v>273.89585923922579</v>
      </c>
      <c r="J27" s="9">
        <f t="shared" si="2"/>
        <v>1.9202779961721133E-2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1.5282530607834239</v>
      </c>
      <c r="Q27" s="12">
        <f t="shared" si="6"/>
        <v>0.15282530607834241</v>
      </c>
      <c r="R27" s="9">
        <f t="shared" si="7"/>
        <v>4.0532094166666672</v>
      </c>
      <c r="S27" s="13">
        <f t="shared" si="8"/>
        <v>3.7704764389900419E-2</v>
      </c>
      <c r="T27" s="2">
        <f t="shared" si="9"/>
        <v>0.34</v>
      </c>
      <c r="U27" s="14">
        <f t="shared" si="10"/>
        <v>1.2819619892566143E-2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2.5719619892566145E-2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5.58933601825</v>
      </c>
      <c r="E28" s="10">
        <f t="shared" si="18"/>
        <v>0.74585923922580599</v>
      </c>
      <c r="F28" s="7" t="s">
        <v>83</v>
      </c>
      <c r="G28" s="1">
        <v>3</v>
      </c>
      <c r="H28" s="9">
        <f t="shared" si="0"/>
        <v>5.58933601825</v>
      </c>
      <c r="I28" s="9">
        <f t="shared" si="1"/>
        <v>278.73933601824996</v>
      </c>
      <c r="J28" s="9">
        <f t="shared" si="2"/>
        <v>3.5615168863198023E-2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118.5888316036053</v>
      </c>
      <c r="P28" s="9">
        <f t="shared" si="5"/>
        <v>4.2235612628517574</v>
      </c>
      <c r="Q28" s="12">
        <f t="shared" si="6"/>
        <v>0.42235612628517577</v>
      </c>
      <c r="R28" s="9">
        <f t="shared" si="7"/>
        <v>4.0532094166666672</v>
      </c>
      <c r="S28" s="13">
        <f t="shared" si="8"/>
        <v>0.10420288785189853</v>
      </c>
      <c r="T28" s="2">
        <f t="shared" si="9"/>
        <v>0.34</v>
      </c>
      <c r="U28" s="14">
        <f t="shared" si="10"/>
        <v>3.5428981869645507E-2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4.8328981869645508E-2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8.9254255429032305</v>
      </c>
      <c r="E29" s="10">
        <f t="shared" si="18"/>
        <v>5.58933601825</v>
      </c>
      <c r="F29" s="7" t="s">
        <v>83</v>
      </c>
      <c r="G29" s="1">
        <v>4</v>
      </c>
      <c r="H29" s="9">
        <f t="shared" si="0"/>
        <v>8.9254255429032305</v>
      </c>
      <c r="I29" s="9">
        <f t="shared" si="1"/>
        <v>282.07542554290319</v>
      </c>
      <c r="J29" s="9">
        <f t="shared" si="2"/>
        <v>5.3833970884306852E-2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154.89736450742024</v>
      </c>
      <c r="P29" s="9">
        <f t="shared" si="5"/>
        <v>8.3387402109483268</v>
      </c>
      <c r="Q29" s="12">
        <f t="shared" si="6"/>
        <v>0.83387402109483277</v>
      </c>
      <c r="R29" s="9">
        <f t="shared" si="7"/>
        <v>4.0532094166666672</v>
      </c>
      <c r="S29" s="13">
        <f t="shared" si="8"/>
        <v>0.20573178816420626</v>
      </c>
      <c r="T29" s="2">
        <f t="shared" si="9"/>
        <v>0.34</v>
      </c>
      <c r="U29" s="14">
        <f t="shared" si="10"/>
        <v>6.9948807975830127E-2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8.2848807975830122E-2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8.2975143448666699</v>
      </c>
      <c r="E30" s="10">
        <f t="shared" si="18"/>
        <v>8.9254255429032305</v>
      </c>
      <c r="F30" s="7" t="s">
        <v>83</v>
      </c>
      <c r="G30" s="1">
        <v>5</v>
      </c>
      <c r="H30" s="9">
        <f t="shared" si="0"/>
        <v>8.2975143448666699</v>
      </c>
      <c r="I30" s="9">
        <f t="shared" si="1"/>
        <v>281.44751434486665</v>
      </c>
      <c r="J30" s="9">
        <f t="shared" si="2"/>
        <v>4.9843791859375507E-2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139.23069308164833</v>
      </c>
      <c r="O30" s="9">
        <f t="shared" si="19"/>
        <v>47.86002538149026</v>
      </c>
      <c r="P30" s="9">
        <f t="shared" si="5"/>
        <v>2.3855251434994296</v>
      </c>
      <c r="Q30" s="12">
        <f t="shared" si="6"/>
        <v>0.23855251434994296</v>
      </c>
      <c r="R30" s="9">
        <f t="shared" si="7"/>
        <v>4.0532094166666672</v>
      </c>
      <c r="S30" s="13">
        <f t="shared" si="8"/>
        <v>5.8855215664165454E-2</v>
      </c>
      <c r="T30" s="2">
        <f t="shared" si="9"/>
        <v>0.34</v>
      </c>
      <c r="U30" s="14">
        <f t="shared" si="10"/>
        <v>2.0010773325816255E-2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3.2910773325816253E-2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14.924966096322599</v>
      </c>
      <c r="E31" s="10">
        <f t="shared" si="18"/>
        <v>8.2975143448666699</v>
      </c>
      <c r="F31" s="7" t="s">
        <v>85</v>
      </c>
      <c r="G31" s="1">
        <v>6</v>
      </c>
      <c r="H31" s="9">
        <f t="shared" si="0"/>
        <v>14.924966096322599</v>
      </c>
      <c r="I31" s="9">
        <f t="shared" si="1"/>
        <v>288.07496609632256</v>
      </c>
      <c r="J31" s="9">
        <f t="shared" si="2"/>
        <v>0.11047570110596032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86.006594404657491</v>
      </c>
      <c r="P31" s="9">
        <f t="shared" si="5"/>
        <v>9.5016388165904999</v>
      </c>
      <c r="Q31" s="12">
        <f t="shared" si="6"/>
        <v>0.95016388165905008</v>
      </c>
      <c r="R31" s="9">
        <f t="shared" si="7"/>
        <v>4.0532094166666672</v>
      </c>
      <c r="S31" s="13">
        <f t="shared" si="8"/>
        <v>0.234422597991608</v>
      </c>
      <c r="T31" s="2">
        <f t="shared" si="9"/>
        <v>0.34</v>
      </c>
      <c r="U31" s="14">
        <f t="shared" si="10"/>
        <v>7.9703683317146723E-2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0.10520368331714672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18.5620838226667</v>
      </c>
      <c r="E32" s="10">
        <f t="shared" si="18"/>
        <v>14.924966096322599</v>
      </c>
      <c r="F32" s="7" t="s">
        <v>83</v>
      </c>
      <c r="G32" s="1">
        <v>7</v>
      </c>
      <c r="H32" s="9">
        <f t="shared" si="0"/>
        <v>18.5620838226667</v>
      </c>
      <c r="I32" s="9">
        <f t="shared" si="1"/>
        <v>291.71208382266667</v>
      </c>
      <c r="J32" s="9">
        <f t="shared" si="2"/>
        <v>0.16837837795256874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117.03704975473366</v>
      </c>
      <c r="P32" s="9">
        <f t="shared" si="5"/>
        <v>19.706508598056136</v>
      </c>
      <c r="Q32" s="12">
        <f t="shared" si="6"/>
        <v>1.9706508598056136</v>
      </c>
      <c r="R32" s="9">
        <f t="shared" si="7"/>
        <v>4.0532094166666672</v>
      </c>
      <c r="S32" s="13">
        <f t="shared" si="8"/>
        <v>0.48619517454547512</v>
      </c>
      <c r="T32" s="2">
        <f t="shared" si="9"/>
        <v>0.34</v>
      </c>
      <c r="U32" s="14">
        <f t="shared" si="10"/>
        <v>0.16530635934546156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0.19095635934546157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18.297173239354802</v>
      </c>
      <c r="E33" s="10">
        <f t="shared" si="18"/>
        <v>18.5620838226667</v>
      </c>
      <c r="F33" s="7" t="s">
        <v>83</v>
      </c>
      <c r="G33" s="1">
        <v>8</v>
      </c>
      <c r="H33" s="9">
        <f t="shared" si="0"/>
        <v>18.297173239354802</v>
      </c>
      <c r="I33" s="9">
        <f t="shared" si="1"/>
        <v>291.44717323935475</v>
      </c>
      <c r="J33" s="9">
        <f t="shared" si="2"/>
        <v>0.16334666612330759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137.86263532334419</v>
      </c>
      <c r="P33" s="9">
        <f t="shared" si="5"/>
        <v>22.519401863041615</v>
      </c>
      <c r="Q33" s="12">
        <f t="shared" si="6"/>
        <v>2.2519401863041617</v>
      </c>
      <c r="R33" s="9">
        <f t="shared" si="7"/>
        <v>4.0532094166666672</v>
      </c>
      <c r="S33" s="13">
        <f t="shared" si="8"/>
        <v>0.55559433397254432</v>
      </c>
      <c r="T33" s="2">
        <f t="shared" si="9"/>
        <v>0.34</v>
      </c>
      <c r="U33" s="14">
        <f t="shared" si="10"/>
        <v>0.18890207355066507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0.21455207355066508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17.554006128387101</v>
      </c>
      <c r="E34" s="10">
        <f t="shared" si="18"/>
        <v>18.297173239354802</v>
      </c>
      <c r="F34" s="7" t="s">
        <v>83</v>
      </c>
      <c r="G34" s="1">
        <v>9</v>
      </c>
      <c r="H34" s="9">
        <f t="shared" si="0"/>
        <v>17.554006128387101</v>
      </c>
      <c r="I34" s="9">
        <f t="shared" si="1"/>
        <v>290.70400612838705</v>
      </c>
      <c r="J34" s="9">
        <f t="shared" si="2"/>
        <v>0.14997492875428481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155.87532762696924</v>
      </c>
      <c r="P34" s="9">
        <f t="shared" si="5"/>
        <v>23.377391155405515</v>
      </c>
      <c r="Q34" s="12">
        <f t="shared" si="6"/>
        <v>2.3377391155405518</v>
      </c>
      <c r="R34" s="9">
        <f t="shared" si="7"/>
        <v>4.0532094166666672</v>
      </c>
      <c r="S34" s="13">
        <f t="shared" si="8"/>
        <v>0.57676248010473963</v>
      </c>
      <c r="T34" s="2">
        <f t="shared" si="9"/>
        <v>0.34</v>
      </c>
      <c r="U34" s="14">
        <f t="shared" si="10"/>
        <v>0.19609924323561148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0.22174924323561149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13.6778458396667</v>
      </c>
      <c r="E35" s="10">
        <f t="shared" si="18"/>
        <v>17.554006128387101</v>
      </c>
      <c r="F35" s="7" t="s">
        <v>83</v>
      </c>
      <c r="G35" s="1">
        <v>10</v>
      </c>
      <c r="H35" s="9">
        <f t="shared" si="0"/>
        <v>13.6778458396667</v>
      </c>
      <c r="I35" s="9">
        <f t="shared" si="1"/>
        <v>286.82784583966668</v>
      </c>
      <c r="J35" s="9">
        <f t="shared" si="2"/>
        <v>9.5376882959628373E-2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173.03003063823039</v>
      </c>
      <c r="P35" s="9">
        <f t="shared" si="5"/>
        <v>16.503064980683412</v>
      </c>
      <c r="Q35" s="12">
        <f t="shared" si="6"/>
        <v>1.6503064980683413</v>
      </c>
      <c r="R35" s="9">
        <f t="shared" si="7"/>
        <v>4.0532094166666672</v>
      </c>
      <c r="S35" s="13">
        <f t="shared" si="8"/>
        <v>0.40716043224471299</v>
      </c>
      <c r="T35" s="2">
        <f t="shared" si="9"/>
        <v>0.34</v>
      </c>
      <c r="U35" s="14">
        <f t="shared" si="10"/>
        <v>0.13843454696320243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0.16408454696320243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12.903233291451601</v>
      </c>
      <c r="E36" s="10">
        <f t="shared" si="18"/>
        <v>13.6778458396667</v>
      </c>
      <c r="F36" s="7" t="s">
        <v>83</v>
      </c>
      <c r="G36" s="1">
        <v>11</v>
      </c>
      <c r="H36" s="9">
        <f t="shared" si="0"/>
        <v>12.903233291451601</v>
      </c>
      <c r="I36" s="9">
        <f t="shared" si="1"/>
        <v>286.05323329145159</v>
      </c>
      <c r="J36" s="9">
        <f t="shared" si="2"/>
        <v>8.7000298829210829E-2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148.70061737466963</v>
      </c>
      <c r="O36" s="9">
        <f t="shared" si="19"/>
        <v>48.358442449544015</v>
      </c>
      <c r="P36" s="9">
        <f t="shared" si="5"/>
        <v>4.2071989440255235</v>
      </c>
      <c r="Q36" s="12">
        <f t="shared" si="6"/>
        <v>0.42071989440255236</v>
      </c>
      <c r="R36" s="9">
        <f t="shared" si="7"/>
        <v>4.0532094166666672</v>
      </c>
      <c r="S36" s="13">
        <f t="shared" si="8"/>
        <v>0.10379919988159646</v>
      </c>
      <c r="T36" s="2">
        <f t="shared" si="9"/>
        <v>0.34</v>
      </c>
      <c r="U36" s="14">
        <f t="shared" si="10"/>
        <v>3.5291727959742801E-2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6.0791727959742803E-2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6.5760986104999999</v>
      </c>
      <c r="E37" s="10">
        <f t="shared" si="18"/>
        <v>12.903233291451601</v>
      </c>
      <c r="F37" s="7" t="s">
        <v>85</v>
      </c>
      <c r="G37" s="1">
        <v>12</v>
      </c>
      <c r="H37" s="9">
        <f t="shared" si="0"/>
        <v>6.5760986104999999</v>
      </c>
      <c r="I37" s="9">
        <f t="shared" si="1"/>
        <v>279.7260986105</v>
      </c>
      <c r="J37" s="9">
        <f t="shared" si="2"/>
        <v>4.0285684197839421E-2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84.683337672185161</v>
      </c>
      <c r="P37" s="9">
        <f t="shared" si="5"/>
        <v>3.4115261982806495</v>
      </c>
      <c r="Q37" s="12">
        <f t="shared" si="6"/>
        <v>0.341152619828065</v>
      </c>
      <c r="R37" s="9">
        <f t="shared" si="7"/>
        <v>4.0532094166666672</v>
      </c>
      <c r="S37" s="13">
        <f t="shared" si="8"/>
        <v>8.4168515553441764E-2</v>
      </c>
      <c r="T37" s="2">
        <f t="shared" si="9"/>
        <v>0.34</v>
      </c>
      <c r="U37" s="14">
        <f t="shared" si="10"/>
        <v>2.86172952881702E-2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4.1517295288170199E-2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4.3940413888709697</v>
      </c>
      <c r="E38" s="10">
        <f t="shared" si="18"/>
        <v>6.5760986104999999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198832.33333333334</v>
      </c>
      <c r="AU42" s="1">
        <f t="shared" ref="AU42:AU53" si="38">AT42*10000*AS42*0.67*AR42*AQ42</f>
        <v>1055216877.5028285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0.74585923922580599</v>
      </c>
      <c r="E43" s="10">
        <f t="shared" ref="E43:E54" si="40">D42</f>
        <v>5.7840900427419397</v>
      </c>
      <c r="F43" s="7" t="s">
        <v>83</v>
      </c>
      <c r="G43" s="1">
        <v>2</v>
      </c>
      <c r="H43" s="9">
        <f t="shared" si="20"/>
        <v>0.74585923922580599</v>
      </c>
      <c r="I43" s="9">
        <f t="shared" si="21"/>
        <v>273.89585923922579</v>
      </c>
      <c r="J43" s="9">
        <f t="shared" si="22"/>
        <v>1.9202779961721133E-2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115.56457156446919</v>
      </c>
      <c r="P43" s="9">
        <f t="shared" si="25"/>
        <v>2.2191610391230769</v>
      </c>
      <c r="Q43" s="12">
        <f t="shared" si="26"/>
        <v>0.53259864938953849</v>
      </c>
      <c r="R43" s="9">
        <f t="shared" si="27"/>
        <v>14.125500000000001</v>
      </c>
      <c r="S43" s="13">
        <f t="shared" si="28"/>
        <v>3.7704764389900426E-2</v>
      </c>
      <c r="T43" s="2">
        <f t="shared" si="29"/>
        <v>0.43</v>
      </c>
      <c r="U43" s="14">
        <f t="shared" si="30"/>
        <v>1.6213048687657182E-2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2.4633048687657179E-2</v>
      </c>
      <c r="AR43" s="9">
        <f t="shared" si="35"/>
        <v>136.875</v>
      </c>
      <c r="AS43" s="1">
        <f t="shared" si="36"/>
        <v>0.24</v>
      </c>
      <c r="AT43" s="1">
        <f t="shared" si="37"/>
        <v>198832.33333333334</v>
      </c>
      <c r="AU43" s="1">
        <f t="shared" si="38"/>
        <v>1077991535.9117355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5.58933601825</v>
      </c>
      <c r="E44" s="10">
        <f t="shared" si="40"/>
        <v>0.74585923922580599</v>
      </c>
      <c r="F44" s="7" t="s">
        <v>83</v>
      </c>
      <c r="G44" s="1">
        <v>3</v>
      </c>
      <c r="H44" s="9">
        <f t="shared" si="20"/>
        <v>5.58933601825</v>
      </c>
      <c r="I44" s="9">
        <f t="shared" si="21"/>
        <v>278.73933601824996</v>
      </c>
      <c r="J44" s="9">
        <f t="shared" si="22"/>
        <v>3.5615168863198023E-2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172.20166052534611</v>
      </c>
      <c r="P44" s="9">
        <f t="shared" si="25"/>
        <v>6.1329912181333031</v>
      </c>
      <c r="Q44" s="12">
        <f t="shared" si="26"/>
        <v>1.4719178923519927</v>
      </c>
      <c r="R44" s="9">
        <f t="shared" si="27"/>
        <v>14.125500000000001</v>
      </c>
      <c r="S44" s="13">
        <f t="shared" si="28"/>
        <v>0.10420288785189852</v>
      </c>
      <c r="T44" s="2">
        <f t="shared" si="29"/>
        <v>0.43</v>
      </c>
      <c r="U44" s="14">
        <f t="shared" si="30"/>
        <v>4.4807241776316363E-2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5.322724177631636E-2</v>
      </c>
      <c r="AR44" s="9">
        <f t="shared" si="35"/>
        <v>136.875</v>
      </c>
      <c r="AS44" s="1">
        <f t="shared" si="36"/>
        <v>0.24</v>
      </c>
      <c r="AT44" s="1">
        <f t="shared" si="37"/>
        <v>198832.33333333334</v>
      </c>
      <c r="AU44" s="1">
        <f t="shared" si="38"/>
        <v>2329330682.6266732</v>
      </c>
    </row>
    <row r="45" spans="1:48" x14ac:dyDescent="0.15">
      <c r="C45" s="7">
        <v>3</v>
      </c>
      <c r="D45" s="7">
        <f t="shared" si="39"/>
        <v>8.9254255429032305</v>
      </c>
      <c r="E45" s="10">
        <f t="shared" si="40"/>
        <v>5.58933601825</v>
      </c>
      <c r="F45" s="7" t="s">
        <v>83</v>
      </c>
      <c r="G45" s="1">
        <v>4</v>
      </c>
      <c r="H45" s="9">
        <f t="shared" si="20"/>
        <v>8.9254255429032305</v>
      </c>
      <c r="I45" s="9">
        <f t="shared" si="21"/>
        <v>282.07542554290319</v>
      </c>
      <c r="J45" s="9">
        <f t="shared" si="22"/>
        <v>5.3833970884306852E-2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224.92491930721283</v>
      </c>
      <c r="P45" s="9">
        <f t="shared" si="25"/>
        <v>12.108601557139563</v>
      </c>
      <c r="Q45" s="12">
        <f t="shared" si="26"/>
        <v>2.906064373713495</v>
      </c>
      <c r="R45" s="9">
        <f t="shared" si="27"/>
        <v>14.125500000000001</v>
      </c>
      <c r="S45" s="13">
        <f t="shared" si="28"/>
        <v>0.2057317881642062</v>
      </c>
      <c r="T45" s="2">
        <f t="shared" si="29"/>
        <v>0.43</v>
      </c>
      <c r="U45" s="14">
        <f t="shared" si="30"/>
        <v>8.8464668910608668E-2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9.6884668910608679E-2</v>
      </c>
      <c r="AR45" s="9">
        <f t="shared" si="35"/>
        <v>136.875</v>
      </c>
      <c r="AS45" s="1">
        <f t="shared" si="36"/>
        <v>0.24</v>
      </c>
      <c r="AT45" s="1">
        <f t="shared" si="37"/>
        <v>198832.33333333334</v>
      </c>
      <c r="AU45" s="1">
        <f t="shared" si="38"/>
        <v>4239867113.8736858</v>
      </c>
    </row>
    <row r="46" spans="1:48" x14ac:dyDescent="0.15">
      <c r="C46" s="7">
        <v>4</v>
      </c>
      <c r="D46" s="7">
        <f t="shared" si="39"/>
        <v>8.2975143448666699</v>
      </c>
      <c r="E46" s="10">
        <f t="shared" si="40"/>
        <v>8.9254255429032305</v>
      </c>
      <c r="F46" s="7" t="s">
        <v>83</v>
      </c>
      <c r="G46" s="1">
        <v>5</v>
      </c>
      <c r="H46" s="9">
        <f t="shared" si="20"/>
        <v>8.2975143448666699</v>
      </c>
      <c r="I46" s="9">
        <f t="shared" si="21"/>
        <v>281.44751434486665</v>
      </c>
      <c r="J46" s="9">
        <f t="shared" si="22"/>
        <v>4.9843791859375507E-2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202.1755018625696</v>
      </c>
      <c r="O46" s="9">
        <f t="shared" si="41"/>
        <v>69.497065887503709</v>
      </c>
      <c r="P46" s="9">
        <f t="shared" si="25"/>
        <v>3.4639972869340405</v>
      </c>
      <c r="Q46" s="12">
        <f t="shared" si="26"/>
        <v>0.83135934886416973</v>
      </c>
      <c r="R46" s="9">
        <f t="shared" si="27"/>
        <v>14.125500000000001</v>
      </c>
      <c r="S46" s="13">
        <f t="shared" si="28"/>
        <v>5.8855215664165496E-2</v>
      </c>
      <c r="T46" s="2">
        <f t="shared" si="29"/>
        <v>0.43</v>
      </c>
      <c r="U46" s="14">
        <f t="shared" si="30"/>
        <v>2.5307742735591162E-2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3.3727742735591162E-2</v>
      </c>
      <c r="AR46" s="9">
        <f t="shared" si="35"/>
        <v>136.875</v>
      </c>
      <c r="AS46" s="1">
        <f t="shared" si="36"/>
        <v>0.24</v>
      </c>
      <c r="AT46" s="1">
        <f t="shared" si="37"/>
        <v>198832.33333333334</v>
      </c>
      <c r="AU46" s="1">
        <f t="shared" si="38"/>
        <v>1475993558.7101617</v>
      </c>
    </row>
    <row r="47" spans="1:48" x14ac:dyDescent="0.15">
      <c r="C47" s="7">
        <v>5</v>
      </c>
      <c r="D47" s="7">
        <f t="shared" si="39"/>
        <v>14.924966096322599</v>
      </c>
      <c r="E47" s="10">
        <f t="shared" si="40"/>
        <v>8.2975143448666699</v>
      </c>
      <c r="F47" s="7" t="s">
        <v>85</v>
      </c>
      <c r="G47" s="1">
        <v>6</v>
      </c>
      <c r="H47" s="9">
        <f t="shared" si="20"/>
        <v>14.924966096322599</v>
      </c>
      <c r="I47" s="9">
        <f t="shared" si="21"/>
        <v>288.07496609632256</v>
      </c>
      <c r="J47" s="9">
        <f t="shared" si="22"/>
        <v>0.11047570110596032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124.88931860056965</v>
      </c>
      <c r="P47" s="9">
        <f t="shared" si="25"/>
        <v>13.797235033043583</v>
      </c>
      <c r="Q47" s="12">
        <f t="shared" si="26"/>
        <v>3.3113364079304599</v>
      </c>
      <c r="R47" s="9">
        <f t="shared" si="27"/>
        <v>14.125500000000001</v>
      </c>
      <c r="S47" s="13">
        <f t="shared" si="28"/>
        <v>0.23442259799160806</v>
      </c>
      <c r="T47" s="2">
        <f t="shared" si="29"/>
        <v>0.43</v>
      </c>
      <c r="U47" s="14">
        <f t="shared" si="30"/>
        <v>0.10080171713639147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0.11502171713639148</v>
      </c>
      <c r="AR47" s="9">
        <f t="shared" si="35"/>
        <v>136.875</v>
      </c>
      <c r="AS47" s="1">
        <f t="shared" si="36"/>
        <v>0.24</v>
      </c>
      <c r="AT47" s="1">
        <f t="shared" si="37"/>
        <v>198832.33333333334</v>
      </c>
      <c r="AU47" s="1">
        <f t="shared" si="38"/>
        <v>5033580661.9499931</v>
      </c>
    </row>
    <row r="48" spans="1:48" x14ac:dyDescent="0.15">
      <c r="C48" s="7">
        <v>6</v>
      </c>
      <c r="D48" s="7">
        <f t="shared" si="39"/>
        <v>18.5620838226667</v>
      </c>
      <c r="E48" s="10">
        <f t="shared" si="40"/>
        <v>14.924966096322599</v>
      </c>
      <c r="F48" s="7" t="s">
        <v>83</v>
      </c>
      <c r="G48" s="1">
        <v>7</v>
      </c>
      <c r="H48" s="9">
        <f t="shared" si="20"/>
        <v>18.5620838226667</v>
      </c>
      <c r="I48" s="9">
        <f t="shared" si="21"/>
        <v>291.71208382266667</v>
      </c>
      <c r="J48" s="9">
        <f t="shared" si="22"/>
        <v>0.16837837795256874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169.94833356752605</v>
      </c>
      <c r="P48" s="9">
        <f t="shared" si="25"/>
        <v>28.615624741842126</v>
      </c>
      <c r="Q48" s="12">
        <f t="shared" si="26"/>
        <v>6.8677499380421096</v>
      </c>
      <c r="R48" s="9">
        <f t="shared" si="27"/>
        <v>14.125500000000001</v>
      </c>
      <c r="S48" s="13">
        <f t="shared" si="28"/>
        <v>0.48619517454547517</v>
      </c>
      <c r="T48" s="2">
        <f t="shared" si="29"/>
        <v>0.43</v>
      </c>
      <c r="U48" s="14">
        <f t="shared" si="30"/>
        <v>0.20906392505455432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0.22466392505455429</v>
      </c>
      <c r="AR48" s="9">
        <f t="shared" si="35"/>
        <v>136.875</v>
      </c>
      <c r="AS48" s="1">
        <f t="shared" si="36"/>
        <v>0.24</v>
      </c>
      <c r="AT48" s="1">
        <f t="shared" si="37"/>
        <v>198832.33333333334</v>
      </c>
      <c r="AU48" s="1">
        <f t="shared" si="38"/>
        <v>9831743228.5541439</v>
      </c>
    </row>
    <row r="49" spans="1:48" x14ac:dyDescent="0.15">
      <c r="C49" s="7">
        <v>7</v>
      </c>
      <c r="D49" s="7">
        <f t="shared" si="39"/>
        <v>18.297173239354802</v>
      </c>
      <c r="E49" s="10">
        <f t="shared" si="40"/>
        <v>18.5620838226667</v>
      </c>
      <c r="F49" s="7" t="s">
        <v>83</v>
      </c>
      <c r="G49" s="1">
        <v>8</v>
      </c>
      <c r="H49" s="9">
        <f t="shared" si="20"/>
        <v>18.297173239354802</v>
      </c>
      <c r="I49" s="9">
        <f t="shared" si="21"/>
        <v>291.44717323935475</v>
      </c>
      <c r="J49" s="9">
        <f t="shared" si="22"/>
        <v>0.16334666612330759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200.18895882568393</v>
      </c>
      <c r="P49" s="9">
        <f t="shared" si="25"/>
        <v>32.700199018871565</v>
      </c>
      <c r="Q49" s="12">
        <f t="shared" si="26"/>
        <v>7.8480477645291753</v>
      </c>
      <c r="R49" s="9">
        <f t="shared" si="27"/>
        <v>14.125500000000001</v>
      </c>
      <c r="S49" s="13">
        <f t="shared" si="28"/>
        <v>0.55559433397254432</v>
      </c>
      <c r="T49" s="2">
        <f t="shared" si="29"/>
        <v>0.43</v>
      </c>
      <c r="U49" s="14">
        <f t="shared" si="30"/>
        <v>0.23890556360819407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0.25450556360819404</v>
      </c>
      <c r="AR49" s="9">
        <f t="shared" si="35"/>
        <v>136.875</v>
      </c>
      <c r="AS49" s="1">
        <f t="shared" si="36"/>
        <v>0.24</v>
      </c>
      <c r="AT49" s="1">
        <f t="shared" si="37"/>
        <v>198832.33333333334</v>
      </c>
      <c r="AU49" s="1">
        <f t="shared" si="38"/>
        <v>11137673086.707668</v>
      </c>
    </row>
    <row r="50" spans="1:48" x14ac:dyDescent="0.15">
      <c r="C50" s="7">
        <v>8</v>
      </c>
      <c r="D50" s="7">
        <f t="shared" si="39"/>
        <v>17.554006128387101</v>
      </c>
      <c r="E50" s="10">
        <f t="shared" si="40"/>
        <v>18.297173239354802</v>
      </c>
      <c r="F50" s="7" t="s">
        <v>83</v>
      </c>
      <c r="G50" s="1">
        <v>9</v>
      </c>
      <c r="H50" s="9">
        <f t="shared" si="20"/>
        <v>17.554006128387101</v>
      </c>
      <c r="I50" s="9">
        <f t="shared" si="21"/>
        <v>290.70400612838705</v>
      </c>
      <c r="J50" s="9">
        <f t="shared" si="22"/>
        <v>0.14997492875428481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226.34500980681236</v>
      </c>
      <c r="P50" s="9">
        <f t="shared" si="25"/>
        <v>33.946076719664582</v>
      </c>
      <c r="Q50" s="12">
        <f t="shared" si="26"/>
        <v>8.1470584127194989</v>
      </c>
      <c r="R50" s="9">
        <f t="shared" si="27"/>
        <v>14.125500000000001</v>
      </c>
      <c r="S50" s="13">
        <f t="shared" si="28"/>
        <v>0.57676248010473952</v>
      </c>
      <c r="T50" s="2">
        <f t="shared" si="29"/>
        <v>0.43</v>
      </c>
      <c r="U50" s="14">
        <f t="shared" si="30"/>
        <v>0.248007866445038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0.26360786644503797</v>
      </c>
      <c r="AR50" s="9">
        <f t="shared" si="35"/>
        <v>136.875</v>
      </c>
      <c r="AS50" s="1">
        <f t="shared" si="36"/>
        <v>0.24</v>
      </c>
      <c r="AT50" s="1">
        <f t="shared" si="37"/>
        <v>198832.33333333334</v>
      </c>
      <c r="AU50" s="1">
        <f t="shared" si="38"/>
        <v>11536008085.344671</v>
      </c>
    </row>
    <row r="51" spans="1:48" x14ac:dyDescent="0.15">
      <c r="C51" s="7">
        <v>9</v>
      </c>
      <c r="D51" s="7">
        <f t="shared" si="39"/>
        <v>13.6778458396667</v>
      </c>
      <c r="E51" s="10">
        <f t="shared" si="40"/>
        <v>17.554006128387101</v>
      </c>
      <c r="F51" s="7" t="s">
        <v>83</v>
      </c>
      <c r="G51" s="1">
        <v>10</v>
      </c>
      <c r="H51" s="9">
        <f t="shared" si="20"/>
        <v>13.6778458396667</v>
      </c>
      <c r="I51" s="9">
        <f t="shared" si="21"/>
        <v>286.82784583966668</v>
      </c>
      <c r="J51" s="9">
        <f t="shared" si="22"/>
        <v>9.5376882959628373E-2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251.25518308714777</v>
      </c>
      <c r="P51" s="9">
        <f t="shared" si="25"/>
        <v>23.963936190302892</v>
      </c>
      <c r="Q51" s="12">
        <f t="shared" si="26"/>
        <v>5.7513446856726942</v>
      </c>
      <c r="R51" s="9">
        <f t="shared" si="27"/>
        <v>14.125500000000001</v>
      </c>
      <c r="S51" s="13">
        <f t="shared" si="28"/>
        <v>0.40716043224471304</v>
      </c>
      <c r="T51" s="2">
        <f t="shared" si="29"/>
        <v>0.43</v>
      </c>
      <c r="U51" s="14">
        <f t="shared" si="30"/>
        <v>0.17507898586522661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0.19067898586522658</v>
      </c>
      <c r="AR51" s="9">
        <f t="shared" si="35"/>
        <v>136.875</v>
      </c>
      <c r="AS51" s="1">
        <f t="shared" si="36"/>
        <v>0.24</v>
      </c>
      <c r="AT51" s="1">
        <f t="shared" si="37"/>
        <v>198832.33333333334</v>
      </c>
      <c r="AU51" s="1">
        <f t="shared" si="38"/>
        <v>8344494238.0170069</v>
      </c>
    </row>
    <row r="52" spans="1:48" x14ac:dyDescent="0.15">
      <c r="C52" s="7">
        <v>10</v>
      </c>
      <c r="D52" s="7">
        <f t="shared" si="39"/>
        <v>12.903233291451601</v>
      </c>
      <c r="E52" s="10">
        <f t="shared" si="40"/>
        <v>13.6778458396667</v>
      </c>
      <c r="F52" s="7" t="s">
        <v>83</v>
      </c>
      <c r="G52" s="1">
        <v>11</v>
      </c>
      <c r="H52" s="9">
        <f t="shared" si="20"/>
        <v>12.903233291451601</v>
      </c>
      <c r="I52" s="9">
        <f t="shared" si="21"/>
        <v>286.05323329145159</v>
      </c>
      <c r="J52" s="9">
        <f t="shared" si="22"/>
        <v>8.7000298829210829E-2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215.92668455200263</v>
      </c>
      <c r="O52" s="9">
        <f t="shared" si="41"/>
        <v>70.220812344842244</v>
      </c>
      <c r="P52" s="9">
        <f t="shared" si="25"/>
        <v>6.109231658031212</v>
      </c>
      <c r="Q52" s="12">
        <f t="shared" si="26"/>
        <v>1.4662155979274909</v>
      </c>
      <c r="R52" s="9">
        <f t="shared" si="27"/>
        <v>14.125500000000001</v>
      </c>
      <c r="S52" s="13">
        <f t="shared" si="28"/>
        <v>0.10379919988159646</v>
      </c>
      <c r="T52" s="2">
        <f t="shared" si="29"/>
        <v>0.43</v>
      </c>
      <c r="U52" s="14">
        <f t="shared" si="30"/>
        <v>4.4633655949086477E-2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5.8853655949086474E-2</v>
      </c>
      <c r="AR52" s="9">
        <f t="shared" si="35"/>
        <v>136.875</v>
      </c>
      <c r="AS52" s="1">
        <f t="shared" si="36"/>
        <v>0.24</v>
      </c>
      <c r="AT52" s="1">
        <f t="shared" si="37"/>
        <v>198832.33333333334</v>
      </c>
      <c r="AU52" s="1">
        <f t="shared" si="38"/>
        <v>2575553833.186965</v>
      </c>
    </row>
    <row r="53" spans="1:48" x14ac:dyDescent="0.15">
      <c r="C53" s="7">
        <v>11</v>
      </c>
      <c r="D53" s="7">
        <f t="shared" si="39"/>
        <v>6.5760986104999999</v>
      </c>
      <c r="E53" s="10">
        <f t="shared" si="40"/>
        <v>12.903233291451601</v>
      </c>
      <c r="F53" s="7" t="s">
        <v>85</v>
      </c>
      <c r="G53" s="1">
        <v>12</v>
      </c>
      <c r="H53" s="9">
        <f t="shared" si="20"/>
        <v>6.5760986104999999</v>
      </c>
      <c r="I53" s="9">
        <f t="shared" si="21"/>
        <v>279.7260986105</v>
      </c>
      <c r="J53" s="9">
        <f t="shared" si="22"/>
        <v>4.0285684197839421E-2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122.96783068681106</v>
      </c>
      <c r="P53" s="9">
        <f t="shared" si="25"/>
        <v>4.9538431935422578</v>
      </c>
      <c r="Q53" s="12">
        <f t="shared" si="26"/>
        <v>1.1889223664501418</v>
      </c>
      <c r="R53" s="9">
        <f t="shared" si="27"/>
        <v>14.125500000000001</v>
      </c>
      <c r="S53" s="13">
        <f t="shared" si="28"/>
        <v>8.4168515553441778E-2</v>
      </c>
      <c r="T53" s="2">
        <f t="shared" si="29"/>
        <v>0.43</v>
      </c>
      <c r="U53" s="14">
        <f t="shared" si="30"/>
        <v>3.6192461687979967E-2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4.4612461687979964E-2</v>
      </c>
      <c r="AR53" s="9">
        <f t="shared" si="35"/>
        <v>136.875</v>
      </c>
      <c r="AS53" s="1">
        <f t="shared" si="36"/>
        <v>0.24</v>
      </c>
      <c r="AT53" s="1">
        <f t="shared" si="37"/>
        <v>198832.33333333334</v>
      </c>
      <c r="AU53" s="1">
        <f t="shared" si="38"/>
        <v>1952330655.6823494</v>
      </c>
      <c r="AV53" s="1">
        <f>SUM(AU42:AU53)</f>
        <v>60589783558.067879</v>
      </c>
    </row>
    <row r="54" spans="1:48" x14ac:dyDescent="0.15">
      <c r="C54" s="7">
        <v>12</v>
      </c>
      <c r="D54" s="7">
        <f t="shared" si="39"/>
        <v>4.3940413888709697</v>
      </c>
      <c r="E54" s="10">
        <f t="shared" si="40"/>
        <v>6.5760986104999999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5.7840900427419397</v>
      </c>
      <c r="E58" s="7"/>
      <c r="F58" s="7"/>
      <c r="G58" s="1">
        <v>1</v>
      </c>
      <c r="H58" s="9">
        <f t="shared" ref="H58:H69" si="42">E59</f>
        <v>5.7840900427419397</v>
      </c>
      <c r="I58" s="9">
        <f t="shared" ref="I58:I69" si="43">H58+273.15</f>
        <v>278.9340900427419</v>
      </c>
      <c r="J58" s="9">
        <f t="shared" ref="J58:J69" si="44">EXP(($C$15*(I58-$C$13))/($C$16*I58*$C$13))</f>
        <v>3.6494483347661644E-2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3.6409329553183769E-3</v>
      </c>
      <c r="Q58" s="12">
        <f t="shared" ref="Q58:Q69" si="48">P58*$B$60</f>
        <v>6.9177726151049162E-4</v>
      </c>
      <c r="R58" s="9">
        <f t="shared" ref="R58:R69" si="49">L58*$B$60</f>
        <v>1.8955666666666669E-2</v>
      </c>
      <c r="S58" s="13">
        <f t="shared" ref="S58:S69" si="50">Q58/R58</f>
        <v>3.6494483347661644E-2</v>
      </c>
      <c r="T58" s="2">
        <f t="shared" ref="T58:T69" si="51">$B$59/100</f>
        <v>0.01</v>
      </c>
      <c r="U58" s="14">
        <f t="shared" ref="U58:U69" si="52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1.2364944833476617E-2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7664.25</v>
      </c>
      <c r="AU58" s="1">
        <f t="shared" ref="AU58:AU69" si="59">AT58*10000*AS58*0.67*AR58*AQ58</f>
        <v>1203582.0757027629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0.74585923922580599</v>
      </c>
      <c r="E59" s="10">
        <f t="shared" ref="E59:E70" si="61">D58</f>
        <v>5.7840900427419397</v>
      </c>
      <c r="F59" s="7" t="s">
        <v>83</v>
      </c>
      <c r="G59" s="1">
        <v>2</v>
      </c>
      <c r="H59" s="9">
        <f t="shared" si="42"/>
        <v>0.74585923922580599</v>
      </c>
      <c r="I59" s="9">
        <f t="shared" si="43"/>
        <v>273.89585923922579</v>
      </c>
      <c r="J59" s="9">
        <f t="shared" si="44"/>
        <v>1.9202779961721133E-2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0.19589240037801497</v>
      </c>
      <c r="P59" s="9">
        <f t="shared" si="47"/>
        <v>3.7616786606323991E-3</v>
      </c>
      <c r="Q59" s="12">
        <f t="shared" si="48"/>
        <v>7.1471894552015581E-4</v>
      </c>
      <c r="R59" s="9">
        <f t="shared" si="49"/>
        <v>1.8955666666666669E-2</v>
      </c>
      <c r="S59" s="13">
        <f t="shared" si="50"/>
        <v>3.7704764389900419E-2</v>
      </c>
      <c r="T59" s="2">
        <f t="shared" si="51"/>
        <v>0.01</v>
      </c>
      <c r="U59" s="14">
        <f t="shared" si="52"/>
        <v>3.7704764389900419E-4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1.2377047643899004E-2</v>
      </c>
      <c r="AR59" s="9">
        <f t="shared" si="56"/>
        <v>9.9766666666666666</v>
      </c>
      <c r="AS59" s="1">
        <f t="shared" si="57"/>
        <v>0.19</v>
      </c>
      <c r="AT59" s="1">
        <f t="shared" si="58"/>
        <v>7664.25</v>
      </c>
      <c r="AU59" s="1">
        <f t="shared" si="59"/>
        <v>1204760.1420739589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5.58933601825</v>
      </c>
      <c r="E60" s="10">
        <f t="shared" si="61"/>
        <v>0.74585923922580599</v>
      </c>
      <c r="F60" s="7" t="s">
        <v>83</v>
      </c>
      <c r="G60" s="1">
        <v>3</v>
      </c>
      <c r="H60" s="9">
        <f t="shared" si="42"/>
        <v>5.58933601825</v>
      </c>
      <c r="I60" s="9">
        <f t="shared" si="43"/>
        <v>278.73933601824996</v>
      </c>
      <c r="J60" s="9">
        <f t="shared" si="44"/>
        <v>3.5615168863198023E-2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0.29189738838404927</v>
      </c>
      <c r="P60" s="9">
        <f t="shared" si="47"/>
        <v>1.0395974778024411E-2</v>
      </c>
      <c r="Q60" s="12">
        <f t="shared" si="48"/>
        <v>1.9752352078246382E-3</v>
      </c>
      <c r="R60" s="9">
        <f t="shared" si="49"/>
        <v>1.8955666666666669E-2</v>
      </c>
      <c r="S60" s="13">
        <f t="shared" si="50"/>
        <v>0.10420288785189853</v>
      </c>
      <c r="T60" s="2">
        <f t="shared" si="51"/>
        <v>0.01</v>
      </c>
      <c r="U60" s="14">
        <f t="shared" si="52"/>
        <v>1.0420288785189854E-3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1.3042028878518986E-2</v>
      </c>
      <c r="AR60" s="9">
        <f t="shared" si="56"/>
        <v>9.9766666666666666</v>
      </c>
      <c r="AS60" s="1">
        <f t="shared" si="57"/>
        <v>0.19</v>
      </c>
      <c r="AT60" s="1">
        <f t="shared" si="58"/>
        <v>7664.25</v>
      </c>
      <c r="AU60" s="1">
        <f t="shared" si="59"/>
        <v>1269488.2508885188</v>
      </c>
    </row>
    <row r="61" spans="1:48" x14ac:dyDescent="0.15">
      <c r="C61" s="7">
        <v>3</v>
      </c>
      <c r="D61" s="7">
        <f t="shared" si="60"/>
        <v>8.9254255429032305</v>
      </c>
      <c r="E61" s="10">
        <f t="shared" si="61"/>
        <v>5.58933601825</v>
      </c>
      <c r="F61" s="7" t="s">
        <v>83</v>
      </c>
      <c r="G61" s="1">
        <v>4</v>
      </c>
      <c r="H61" s="9">
        <f t="shared" si="42"/>
        <v>8.9254255429032305</v>
      </c>
      <c r="I61" s="9">
        <f t="shared" si="43"/>
        <v>282.07542554290319</v>
      </c>
      <c r="J61" s="9">
        <f t="shared" si="44"/>
        <v>5.3833970884306852E-2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0.38126808027269155</v>
      </c>
      <c r="P61" s="9">
        <f t="shared" si="47"/>
        <v>2.0525174732515646E-2</v>
      </c>
      <c r="Q61" s="12">
        <f t="shared" si="48"/>
        <v>3.8997831991779727E-3</v>
      </c>
      <c r="R61" s="9">
        <f t="shared" si="49"/>
        <v>1.8955666666666669E-2</v>
      </c>
      <c r="S61" s="13">
        <f t="shared" si="50"/>
        <v>0.20573178816420626</v>
      </c>
      <c r="T61" s="2">
        <f t="shared" si="51"/>
        <v>0.01</v>
      </c>
      <c r="U61" s="14">
        <f t="shared" si="52"/>
        <v>2.0573178816420627E-3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1.4057317881642063E-2</v>
      </c>
      <c r="AR61" s="9">
        <f t="shared" si="56"/>
        <v>9.9766666666666666</v>
      </c>
      <c r="AS61" s="1">
        <f t="shared" si="57"/>
        <v>0.19</v>
      </c>
      <c r="AT61" s="1">
        <f t="shared" si="58"/>
        <v>7664.25</v>
      </c>
      <c r="AU61" s="1">
        <f t="shared" si="59"/>
        <v>1368314.7044048083</v>
      </c>
    </row>
    <row r="62" spans="1:48" x14ac:dyDescent="0.15">
      <c r="C62" s="7">
        <v>4</v>
      </c>
      <c r="D62" s="7">
        <f t="shared" si="60"/>
        <v>8.2975143448666699</v>
      </c>
      <c r="E62" s="10">
        <f t="shared" si="61"/>
        <v>8.9254255429032305</v>
      </c>
      <c r="F62" s="7" t="s">
        <v>83</v>
      </c>
      <c r="G62" s="1">
        <v>5</v>
      </c>
      <c r="H62" s="9">
        <f t="shared" si="42"/>
        <v>8.2975143448666699</v>
      </c>
      <c r="I62" s="9">
        <f t="shared" si="43"/>
        <v>281.44751434486665</v>
      </c>
      <c r="J62" s="9">
        <f t="shared" si="44"/>
        <v>4.9843791859375507E-2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0.34270576026316713</v>
      </c>
      <c r="O62" s="9">
        <f t="shared" si="62"/>
        <v>0.11780381194367545</v>
      </c>
      <c r="P62" s="9">
        <f t="shared" si="47"/>
        <v>5.8717886827615732E-3</v>
      </c>
      <c r="Q62" s="12">
        <f t="shared" si="48"/>
        <v>1.1156398497246989E-3</v>
      </c>
      <c r="R62" s="9">
        <f t="shared" si="49"/>
        <v>1.8955666666666669E-2</v>
      </c>
      <c r="S62" s="13">
        <f t="shared" si="50"/>
        <v>5.885521566416544E-2</v>
      </c>
      <c r="T62" s="2">
        <f t="shared" si="51"/>
        <v>0.01</v>
      </c>
      <c r="U62" s="14">
        <f t="shared" si="52"/>
        <v>5.885521566416544E-4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1.2588552156641654E-2</v>
      </c>
      <c r="AR62" s="9">
        <f t="shared" si="56"/>
        <v>9.9766666666666666</v>
      </c>
      <c r="AS62" s="1">
        <f t="shared" si="57"/>
        <v>0.19</v>
      </c>
      <c r="AT62" s="1">
        <f t="shared" si="58"/>
        <v>7664.25</v>
      </c>
      <c r="AU62" s="1">
        <f t="shared" si="59"/>
        <v>1225347.6209422918</v>
      </c>
    </row>
    <row r="63" spans="1:48" x14ac:dyDescent="0.15">
      <c r="C63" s="7">
        <v>5</v>
      </c>
      <c r="D63" s="7">
        <f t="shared" si="60"/>
        <v>14.924966096322599</v>
      </c>
      <c r="E63" s="10">
        <f t="shared" si="61"/>
        <v>8.2975143448666699</v>
      </c>
      <c r="F63" s="7" t="s">
        <v>85</v>
      </c>
      <c r="G63" s="1">
        <v>6</v>
      </c>
      <c r="H63" s="9">
        <f t="shared" si="42"/>
        <v>14.924966096322599</v>
      </c>
      <c r="I63" s="9">
        <f t="shared" si="43"/>
        <v>288.07496609632256</v>
      </c>
      <c r="J63" s="9">
        <f t="shared" si="44"/>
        <v>0.11047570110596032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0.21169868992758054</v>
      </c>
      <c r="P63" s="9">
        <f t="shared" si="47"/>
        <v>2.3387561192962758E-2</v>
      </c>
      <c r="Q63" s="12">
        <f t="shared" si="48"/>
        <v>4.4436366266629237E-3</v>
      </c>
      <c r="R63" s="9">
        <f t="shared" si="49"/>
        <v>1.8955666666666669E-2</v>
      </c>
      <c r="S63" s="13">
        <f t="shared" si="50"/>
        <v>0.23442259799160794</v>
      </c>
      <c r="T63" s="2">
        <f t="shared" si="51"/>
        <v>0.01</v>
      </c>
      <c r="U63" s="14">
        <f t="shared" si="52"/>
        <v>2.3442259799160794E-3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1.854422597991608E-2</v>
      </c>
      <c r="AR63" s="9">
        <f t="shared" si="56"/>
        <v>9.9766666666666666</v>
      </c>
      <c r="AS63" s="1">
        <f t="shared" si="57"/>
        <v>0.19</v>
      </c>
      <c r="AT63" s="1">
        <f t="shared" si="58"/>
        <v>7664.25</v>
      </c>
      <c r="AU63" s="1">
        <f t="shared" si="59"/>
        <v>1805062.4808920387</v>
      </c>
    </row>
    <row r="64" spans="1:48" x14ac:dyDescent="0.15">
      <c r="C64" s="7">
        <v>6</v>
      </c>
      <c r="D64" s="7">
        <f t="shared" si="60"/>
        <v>18.5620838226667</v>
      </c>
      <c r="E64" s="10">
        <f t="shared" si="61"/>
        <v>14.924966096322599</v>
      </c>
      <c r="F64" s="7" t="s">
        <v>83</v>
      </c>
      <c r="G64" s="1">
        <v>7</v>
      </c>
      <c r="H64" s="9">
        <f t="shared" si="42"/>
        <v>18.5620838226667</v>
      </c>
      <c r="I64" s="9">
        <f t="shared" si="43"/>
        <v>291.71208382266667</v>
      </c>
      <c r="J64" s="9">
        <f t="shared" si="44"/>
        <v>0.16837837795256874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0.28807779540128448</v>
      </c>
      <c r="P64" s="9">
        <f t="shared" si="47"/>
        <v>4.8506071913820246E-2</v>
      </c>
      <c r="Q64" s="12">
        <f t="shared" si="48"/>
        <v>9.2161536636258465E-3</v>
      </c>
      <c r="R64" s="9">
        <f t="shared" si="49"/>
        <v>1.8955666666666669E-2</v>
      </c>
      <c r="S64" s="13">
        <f t="shared" si="50"/>
        <v>0.48619517454547517</v>
      </c>
      <c r="T64" s="2">
        <f t="shared" si="51"/>
        <v>0.01</v>
      </c>
      <c r="U64" s="14">
        <f t="shared" si="52"/>
        <v>4.8619517454547515E-3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2.496195174545475E-2</v>
      </c>
      <c r="AR64" s="9">
        <f t="shared" si="56"/>
        <v>9.9766666666666666</v>
      </c>
      <c r="AS64" s="1">
        <f t="shared" si="57"/>
        <v>0.19</v>
      </c>
      <c r="AT64" s="1">
        <f t="shared" si="58"/>
        <v>7664.25</v>
      </c>
      <c r="AU64" s="1">
        <f t="shared" si="59"/>
        <v>2429752.6677229269</v>
      </c>
    </row>
    <row r="65" spans="1:48" x14ac:dyDescent="0.15">
      <c r="C65" s="7">
        <v>7</v>
      </c>
      <c r="D65" s="7">
        <f t="shared" si="60"/>
        <v>18.297173239354802</v>
      </c>
      <c r="E65" s="10">
        <f t="shared" si="61"/>
        <v>18.5620838226667</v>
      </c>
      <c r="F65" s="7" t="s">
        <v>83</v>
      </c>
      <c r="G65" s="1">
        <v>8</v>
      </c>
      <c r="H65" s="9">
        <f t="shared" si="42"/>
        <v>18.297173239354802</v>
      </c>
      <c r="I65" s="9">
        <f t="shared" si="43"/>
        <v>291.44717323935475</v>
      </c>
      <c r="J65" s="9">
        <f t="shared" si="44"/>
        <v>0.16334666612330759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0.33933839015413092</v>
      </c>
      <c r="P65" s="9">
        <f t="shared" si="47"/>
        <v>5.5429794719327512E-2</v>
      </c>
      <c r="Q65" s="12">
        <f t="shared" si="48"/>
        <v>1.0531660996672227E-2</v>
      </c>
      <c r="R65" s="9">
        <f t="shared" si="49"/>
        <v>1.8955666666666669E-2</v>
      </c>
      <c r="S65" s="13">
        <f t="shared" si="50"/>
        <v>0.55559433397254432</v>
      </c>
      <c r="T65" s="2">
        <f t="shared" si="51"/>
        <v>0.01</v>
      </c>
      <c r="U65" s="14">
        <f t="shared" si="52"/>
        <v>5.5559433397254429E-3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2.5655943339725443E-2</v>
      </c>
      <c r="AR65" s="9">
        <f t="shared" si="56"/>
        <v>9.9766666666666666</v>
      </c>
      <c r="AS65" s="1">
        <f t="shared" si="57"/>
        <v>0.19</v>
      </c>
      <c r="AT65" s="1">
        <f t="shared" si="58"/>
        <v>7664.25</v>
      </c>
      <c r="AU65" s="1">
        <f t="shared" si="59"/>
        <v>2497304.5941408421</v>
      </c>
    </row>
    <row r="66" spans="1:48" x14ac:dyDescent="0.15">
      <c r="C66" s="7">
        <v>8</v>
      </c>
      <c r="D66" s="7">
        <f t="shared" si="60"/>
        <v>17.554006128387101</v>
      </c>
      <c r="E66" s="10">
        <f t="shared" si="61"/>
        <v>18.297173239354802</v>
      </c>
      <c r="F66" s="7" t="s">
        <v>83</v>
      </c>
      <c r="G66" s="1">
        <v>9</v>
      </c>
      <c r="H66" s="9">
        <f t="shared" si="42"/>
        <v>17.554006128387101</v>
      </c>
      <c r="I66" s="9">
        <f t="shared" si="43"/>
        <v>290.70400612838705</v>
      </c>
      <c r="J66" s="9">
        <f t="shared" si="44"/>
        <v>0.14997492875428481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0.38367526210147007</v>
      </c>
      <c r="P66" s="9">
        <f t="shared" si="47"/>
        <v>5.7541670098449522E-2</v>
      </c>
      <c r="Q66" s="12">
        <f t="shared" si="48"/>
        <v>1.093291731870541E-2</v>
      </c>
      <c r="R66" s="9">
        <f t="shared" si="49"/>
        <v>1.8955666666666669E-2</v>
      </c>
      <c r="S66" s="13">
        <f t="shared" si="50"/>
        <v>0.57676248010473952</v>
      </c>
      <c r="T66" s="2">
        <f t="shared" si="51"/>
        <v>0.01</v>
      </c>
      <c r="U66" s="14">
        <f t="shared" si="52"/>
        <v>5.7676248010473949E-3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2.5867624801047394E-2</v>
      </c>
      <c r="AR66" s="9">
        <f t="shared" si="56"/>
        <v>9.9766666666666666</v>
      </c>
      <c r="AS66" s="1">
        <f t="shared" si="57"/>
        <v>0.19</v>
      </c>
      <c r="AT66" s="1">
        <f t="shared" si="58"/>
        <v>7664.25</v>
      </c>
      <c r="AU66" s="1">
        <f t="shared" si="59"/>
        <v>2517909.2968739988</v>
      </c>
    </row>
    <row r="67" spans="1:48" x14ac:dyDescent="0.15">
      <c r="C67" s="7">
        <v>9</v>
      </c>
      <c r="D67" s="7">
        <f t="shared" si="60"/>
        <v>13.6778458396667</v>
      </c>
      <c r="E67" s="10">
        <f t="shared" si="61"/>
        <v>17.554006128387101</v>
      </c>
      <c r="F67" s="7" t="s">
        <v>83</v>
      </c>
      <c r="G67" s="1">
        <v>10</v>
      </c>
      <c r="H67" s="9">
        <f t="shared" si="42"/>
        <v>13.6778458396667</v>
      </c>
      <c r="I67" s="9">
        <f t="shared" si="43"/>
        <v>286.82784583966668</v>
      </c>
      <c r="J67" s="9">
        <f t="shared" si="44"/>
        <v>9.5376882959628373E-2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0.42590025866968723</v>
      </c>
      <c r="P67" s="9">
        <f t="shared" si="47"/>
        <v>4.0621039123614207E-2</v>
      </c>
      <c r="Q67" s="12">
        <f t="shared" si="48"/>
        <v>7.7179974334866995E-3</v>
      </c>
      <c r="R67" s="9">
        <f t="shared" si="49"/>
        <v>1.8955666666666669E-2</v>
      </c>
      <c r="S67" s="13">
        <f t="shared" si="50"/>
        <v>0.40716043224471304</v>
      </c>
      <c r="T67" s="2">
        <f t="shared" si="51"/>
        <v>0.01</v>
      </c>
      <c r="U67" s="14">
        <f t="shared" si="52"/>
        <v>4.0716043224471301E-3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2.4171604322447131E-2</v>
      </c>
      <c r="AR67" s="9">
        <f t="shared" si="56"/>
        <v>9.9766666666666666</v>
      </c>
      <c r="AS67" s="1">
        <f t="shared" si="57"/>
        <v>0.19</v>
      </c>
      <c r="AT67" s="1">
        <f t="shared" si="58"/>
        <v>7664.25</v>
      </c>
      <c r="AU67" s="1">
        <f t="shared" si="59"/>
        <v>2352821.6336810729</v>
      </c>
    </row>
    <row r="68" spans="1:48" x14ac:dyDescent="0.15">
      <c r="C68" s="7">
        <v>10</v>
      </c>
      <c r="D68" s="7">
        <f t="shared" si="60"/>
        <v>12.903233291451601</v>
      </c>
      <c r="E68" s="10">
        <f t="shared" si="61"/>
        <v>13.6778458396667</v>
      </c>
      <c r="F68" s="7" t="s">
        <v>83</v>
      </c>
      <c r="G68" s="1">
        <v>11</v>
      </c>
      <c r="H68" s="9">
        <f t="shared" si="42"/>
        <v>12.903233291451601</v>
      </c>
      <c r="I68" s="9">
        <f t="shared" si="43"/>
        <v>286.05323329145159</v>
      </c>
      <c r="J68" s="9">
        <f t="shared" si="44"/>
        <v>8.7000298829210829E-2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0.36601525856876937</v>
      </c>
      <c r="O68" s="9">
        <f t="shared" si="62"/>
        <v>0.11903062764397038</v>
      </c>
      <c r="P68" s="9">
        <f t="shared" si="47"/>
        <v>1.0355700174853946E-2</v>
      </c>
      <c r="Q68" s="12">
        <f t="shared" si="48"/>
        <v>1.9675830332222498E-3</v>
      </c>
      <c r="R68" s="9">
        <f t="shared" si="49"/>
        <v>1.8955666666666669E-2</v>
      </c>
      <c r="S68" s="13">
        <f t="shared" si="50"/>
        <v>0.10379919988159651</v>
      </c>
      <c r="T68" s="2">
        <f t="shared" si="51"/>
        <v>0.01</v>
      </c>
      <c r="U68" s="14">
        <f t="shared" si="52"/>
        <v>1.0379919988159651E-3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1.7237991998815965E-2</v>
      </c>
      <c r="AR68" s="9">
        <f t="shared" si="56"/>
        <v>9.9766666666666666</v>
      </c>
      <c r="AS68" s="1">
        <f t="shared" si="57"/>
        <v>0.19</v>
      </c>
      <c r="AT68" s="1">
        <f t="shared" si="58"/>
        <v>7664.25</v>
      </c>
      <c r="AU68" s="1">
        <f t="shared" si="59"/>
        <v>1677915.9527434031</v>
      </c>
    </row>
    <row r="69" spans="1:48" x14ac:dyDescent="0.15">
      <c r="C69" s="7">
        <v>11</v>
      </c>
      <c r="D69" s="7">
        <f t="shared" si="60"/>
        <v>6.5760986104999999</v>
      </c>
      <c r="E69" s="10">
        <f t="shared" si="61"/>
        <v>12.903233291451601</v>
      </c>
      <c r="F69" s="7" t="s">
        <v>85</v>
      </c>
      <c r="G69" s="1">
        <v>12</v>
      </c>
      <c r="H69" s="9">
        <f t="shared" si="42"/>
        <v>6.5760986104999999</v>
      </c>
      <c r="I69" s="9">
        <f t="shared" si="43"/>
        <v>279.7260986105</v>
      </c>
      <c r="J69" s="9">
        <f t="shared" si="44"/>
        <v>4.0285684197839421E-2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0.20844159413578311</v>
      </c>
      <c r="P69" s="9">
        <f t="shared" si="47"/>
        <v>8.397212235048376E-3</v>
      </c>
      <c r="Q69" s="12">
        <f t="shared" si="48"/>
        <v>1.5954703246591915E-3</v>
      </c>
      <c r="R69" s="9">
        <f t="shared" si="49"/>
        <v>1.8955666666666669E-2</v>
      </c>
      <c r="S69" s="13">
        <f t="shared" si="50"/>
        <v>8.4168515553441792E-2</v>
      </c>
      <c r="T69" s="2">
        <f t="shared" si="51"/>
        <v>0.01</v>
      </c>
      <c r="U69" s="14">
        <f t="shared" si="52"/>
        <v>8.4168515553441792E-4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1.2841685155534419E-2</v>
      </c>
      <c r="AR69" s="9">
        <f t="shared" si="56"/>
        <v>9.9766666666666666</v>
      </c>
      <c r="AS69" s="1">
        <f t="shared" si="57"/>
        <v>0.19</v>
      </c>
      <c r="AT69" s="1">
        <f t="shared" si="58"/>
        <v>7664.25</v>
      </c>
      <c r="AU69" s="1">
        <f t="shared" si="59"/>
        <v>1249987.1437496536</v>
      </c>
      <c r="AV69" s="1">
        <f>SUM(AU58:AU69)</f>
        <v>20802246.563816279</v>
      </c>
    </row>
    <row r="70" spans="1:48" x14ac:dyDescent="0.15">
      <c r="C70" s="7">
        <v>12</v>
      </c>
      <c r="D70" s="7">
        <f t="shared" si="60"/>
        <v>4.3940413888709697</v>
      </c>
      <c r="E70" s="10">
        <f t="shared" si="61"/>
        <v>6.5760986104999999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5.7840900427419397</v>
      </c>
      <c r="E73" s="7"/>
      <c r="F73" s="7"/>
      <c r="G73" s="1">
        <v>1</v>
      </c>
      <c r="H73" s="9">
        <f t="shared" ref="H73:H84" si="63">E74</f>
        <v>5.7840900427419397</v>
      </c>
      <c r="I73" s="9">
        <f t="shared" ref="I73:I84" si="64">H73+273.15</f>
        <v>278.9340900427419</v>
      </c>
      <c r="J73" s="9">
        <f t="shared" ref="J73:J84" si="65">EXP(($C$15*(I73-$C$13))/($C$16*I73*$C$13))</f>
        <v>3.6494483347661644E-2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3.9961459265689505E-3</v>
      </c>
      <c r="Q73" s="12">
        <f t="shared" ref="Q73:Q84" si="69">P73*$B$75</f>
        <v>7.1930626678241101E-4</v>
      </c>
      <c r="R73" s="9">
        <f t="shared" ref="R73:R84" si="70">L73*$B$75</f>
        <v>1.9710000000000002E-2</v>
      </c>
      <c r="S73" s="13">
        <f t="shared" ref="S73:S84" si="71">Q73/R73</f>
        <v>3.6494483347661644E-2</v>
      </c>
      <c r="T73" s="2">
        <f t="shared" ref="T73:T84" si="72">$B$74/100</f>
        <v>0.01</v>
      </c>
      <c r="U73" s="14">
        <f t="shared" ref="U73:U84" si="73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1.2964944833476617E-2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3750</v>
      </c>
      <c r="AU73" s="1">
        <f t="shared" ref="AU73:AU84" si="80">AT73*10000*AS73*0.67*AR73*AQ73</f>
        <v>642041.89495290816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0.74585923922580599</v>
      </c>
      <c r="E74" s="10">
        <f t="shared" ref="E74:E85" si="82">D73</f>
        <v>5.7840900427419397</v>
      </c>
      <c r="F74" s="7" t="s">
        <v>83</v>
      </c>
      <c r="G74" s="1">
        <v>2</v>
      </c>
      <c r="H74" s="9">
        <f t="shared" si="63"/>
        <v>0.74585923922580599</v>
      </c>
      <c r="I74" s="9">
        <f t="shared" si="64"/>
        <v>273.89585923922579</v>
      </c>
      <c r="J74" s="9">
        <f t="shared" si="65"/>
        <v>1.9202779961721133E-2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0.21500385407343109</v>
      </c>
      <c r="P74" s="9">
        <f t="shared" si="68"/>
        <v>4.1286717006940969E-3</v>
      </c>
      <c r="Q74" s="12">
        <f t="shared" si="69"/>
        <v>7.4316090612493743E-4</v>
      </c>
      <c r="R74" s="9">
        <f t="shared" si="70"/>
        <v>1.9710000000000002E-2</v>
      </c>
      <c r="S74" s="13">
        <f t="shared" si="71"/>
        <v>3.7704764389900426E-2</v>
      </c>
      <c r="T74" s="2">
        <f t="shared" si="72"/>
        <v>0.01</v>
      </c>
      <c r="U74" s="14">
        <f t="shared" si="73"/>
        <v>3.7704764389900425E-4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1.2977047643899004E-2</v>
      </c>
      <c r="AR74" s="9">
        <f t="shared" si="77"/>
        <v>10.950000000000001</v>
      </c>
      <c r="AS74" s="1">
        <f t="shared" si="78"/>
        <v>0.18</v>
      </c>
      <c r="AT74" s="1">
        <f t="shared" si="79"/>
        <v>3750</v>
      </c>
      <c r="AU74" s="1">
        <f t="shared" si="80"/>
        <v>642641.24276638916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5.58933601825</v>
      </c>
      <c r="E75" s="10">
        <f t="shared" si="82"/>
        <v>0.74585923922580599</v>
      </c>
      <c r="F75" s="7" t="s">
        <v>83</v>
      </c>
      <c r="G75" s="1">
        <v>3</v>
      </c>
      <c r="H75" s="9">
        <f t="shared" si="63"/>
        <v>5.58933601825</v>
      </c>
      <c r="I75" s="9">
        <f t="shared" si="64"/>
        <v>278.73933601824996</v>
      </c>
      <c r="J75" s="9">
        <f t="shared" si="65"/>
        <v>3.5615168863198023E-2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0.32037518237273699</v>
      </c>
      <c r="P75" s="9">
        <f t="shared" si="68"/>
        <v>1.1410216219782891E-2</v>
      </c>
      <c r="Q75" s="12">
        <f t="shared" si="69"/>
        <v>2.0538389195609201E-3</v>
      </c>
      <c r="R75" s="9">
        <f t="shared" si="70"/>
        <v>1.9710000000000002E-2</v>
      </c>
      <c r="S75" s="13">
        <f t="shared" si="71"/>
        <v>0.10420288785189853</v>
      </c>
      <c r="T75" s="2">
        <f t="shared" si="72"/>
        <v>0.01</v>
      </c>
      <c r="U75" s="14">
        <f t="shared" si="73"/>
        <v>1.0420288785189854E-3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1.3642028878518985E-2</v>
      </c>
      <c r="AR75" s="9">
        <f t="shared" si="77"/>
        <v>10.950000000000001</v>
      </c>
      <c r="AS75" s="1">
        <f t="shared" si="78"/>
        <v>0.18</v>
      </c>
      <c r="AT75" s="1">
        <f t="shared" si="79"/>
        <v>3750</v>
      </c>
      <c r="AU75" s="1">
        <f t="shared" si="80"/>
        <v>675572.0278539682</v>
      </c>
    </row>
    <row r="76" spans="1:48" x14ac:dyDescent="0.15">
      <c r="C76" s="7">
        <v>3</v>
      </c>
      <c r="D76" s="7">
        <f t="shared" si="81"/>
        <v>8.9254255429032305</v>
      </c>
      <c r="E76" s="10">
        <f t="shared" si="82"/>
        <v>5.58933601825</v>
      </c>
      <c r="F76" s="7" t="s">
        <v>83</v>
      </c>
      <c r="G76" s="1">
        <v>4</v>
      </c>
      <c r="H76" s="9">
        <f t="shared" si="63"/>
        <v>8.9254255429032305</v>
      </c>
      <c r="I76" s="9">
        <f t="shared" si="64"/>
        <v>282.07542554290319</v>
      </c>
      <c r="J76" s="9">
        <f t="shared" si="65"/>
        <v>5.3833970884306852E-2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0.41846496615295414</v>
      </c>
      <c r="P76" s="9">
        <f t="shared" si="68"/>
        <v>2.2527630803980587E-2</v>
      </c>
      <c r="Q76" s="12">
        <f t="shared" si="69"/>
        <v>4.0549735447165053E-3</v>
      </c>
      <c r="R76" s="9">
        <f t="shared" si="70"/>
        <v>1.9710000000000002E-2</v>
      </c>
      <c r="S76" s="13">
        <f t="shared" si="71"/>
        <v>0.20573178816420623</v>
      </c>
      <c r="T76" s="2">
        <f t="shared" si="72"/>
        <v>0.01</v>
      </c>
      <c r="U76" s="14">
        <f t="shared" si="73"/>
        <v>2.0573178816420622E-3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1.4657317881642063E-2</v>
      </c>
      <c r="AR76" s="9">
        <f t="shared" si="77"/>
        <v>10.950000000000001</v>
      </c>
      <c r="AS76" s="1">
        <f t="shared" si="78"/>
        <v>0.18</v>
      </c>
      <c r="AT76" s="1">
        <f t="shared" si="79"/>
        <v>3750</v>
      </c>
      <c r="AU76" s="1">
        <f t="shared" si="80"/>
        <v>725850.53531100228</v>
      </c>
    </row>
    <row r="77" spans="1:48" x14ac:dyDescent="0.15">
      <c r="C77" s="7">
        <v>4</v>
      </c>
      <c r="D77" s="7">
        <f t="shared" si="81"/>
        <v>8.2975143448666699</v>
      </c>
      <c r="E77" s="10">
        <f t="shared" si="82"/>
        <v>8.9254255429032305</v>
      </c>
      <c r="F77" s="7" t="s">
        <v>83</v>
      </c>
      <c r="G77" s="1">
        <v>5</v>
      </c>
      <c r="H77" s="9">
        <f t="shared" si="63"/>
        <v>8.2975143448666699</v>
      </c>
      <c r="I77" s="9">
        <f t="shared" si="64"/>
        <v>281.44751434486665</v>
      </c>
      <c r="J77" s="9">
        <f t="shared" si="65"/>
        <v>4.9843791859375507E-2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0.37614046858152489</v>
      </c>
      <c r="O77" s="9">
        <f t="shared" si="83"/>
        <v>0.12929686676744873</v>
      </c>
      <c r="P77" s="9">
        <f t="shared" si="68"/>
        <v>6.4446461152261204E-3</v>
      </c>
      <c r="Q77" s="12">
        <f t="shared" si="69"/>
        <v>1.1600363007407016E-3</v>
      </c>
      <c r="R77" s="9">
        <f t="shared" si="70"/>
        <v>1.9710000000000002E-2</v>
      </c>
      <c r="S77" s="13">
        <f t="shared" si="71"/>
        <v>5.8855215664165475E-2</v>
      </c>
      <c r="T77" s="2">
        <f t="shared" si="72"/>
        <v>0.01</v>
      </c>
      <c r="U77" s="14">
        <f t="shared" si="73"/>
        <v>5.8855215664165472E-4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1.3188552156641655E-2</v>
      </c>
      <c r="AR77" s="9">
        <f t="shared" si="77"/>
        <v>10.950000000000001</v>
      </c>
      <c r="AS77" s="1">
        <f t="shared" si="78"/>
        <v>0.18</v>
      </c>
      <c r="AT77" s="1">
        <f t="shared" si="79"/>
        <v>3750</v>
      </c>
      <c r="AU77" s="1">
        <f t="shared" si="80"/>
        <v>653115.23705611029</v>
      </c>
    </row>
    <row r="78" spans="1:48" x14ac:dyDescent="0.15">
      <c r="C78" s="7">
        <v>5</v>
      </c>
      <c r="D78" s="7">
        <f t="shared" si="81"/>
        <v>14.924966096322599</v>
      </c>
      <c r="E78" s="10">
        <f t="shared" si="82"/>
        <v>8.2975143448666699</v>
      </c>
      <c r="F78" s="7" t="s">
        <v>85</v>
      </c>
      <c r="G78" s="1">
        <v>6</v>
      </c>
      <c r="H78" s="9">
        <f t="shared" si="63"/>
        <v>14.924966096322599</v>
      </c>
      <c r="I78" s="9">
        <f t="shared" si="64"/>
        <v>288.07496609632256</v>
      </c>
      <c r="J78" s="9">
        <f t="shared" si="65"/>
        <v>0.11047570110596032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0.23235222065222261</v>
      </c>
      <c r="P78" s="9">
        <f t="shared" si="68"/>
        <v>2.5669274480081085E-2</v>
      </c>
      <c r="Q78" s="12">
        <f t="shared" si="69"/>
        <v>4.620469406414595E-3</v>
      </c>
      <c r="R78" s="9">
        <f t="shared" si="70"/>
        <v>1.9710000000000002E-2</v>
      </c>
      <c r="S78" s="13">
        <f t="shared" si="71"/>
        <v>0.23442259799160806</v>
      </c>
      <c r="T78" s="2">
        <f t="shared" si="72"/>
        <v>0.01</v>
      </c>
      <c r="U78" s="14">
        <f t="shared" si="73"/>
        <v>2.3442259799160807E-3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2.0344225979916083E-2</v>
      </c>
      <c r="AR78" s="9">
        <f t="shared" si="77"/>
        <v>10.950000000000001</v>
      </c>
      <c r="AS78" s="1">
        <f t="shared" si="78"/>
        <v>0.18</v>
      </c>
      <c r="AT78" s="1">
        <f t="shared" si="79"/>
        <v>3750</v>
      </c>
      <c r="AU78" s="1">
        <f t="shared" si="80"/>
        <v>1007474.043836167</v>
      </c>
    </row>
    <row r="79" spans="1:48" x14ac:dyDescent="0.15">
      <c r="C79" s="7">
        <v>6</v>
      </c>
      <c r="D79" s="7">
        <f t="shared" si="81"/>
        <v>18.5620838226667</v>
      </c>
      <c r="E79" s="10">
        <f t="shared" si="82"/>
        <v>14.924966096322599</v>
      </c>
      <c r="F79" s="7" t="s">
        <v>83</v>
      </c>
      <c r="G79" s="1">
        <v>7</v>
      </c>
      <c r="H79" s="9">
        <f t="shared" si="63"/>
        <v>18.5620838226667</v>
      </c>
      <c r="I79" s="9">
        <f t="shared" si="64"/>
        <v>291.71208382266667</v>
      </c>
      <c r="J79" s="9">
        <f t="shared" si="65"/>
        <v>0.16837837795256874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0.31618294617214154</v>
      </c>
      <c r="P79" s="9">
        <f t="shared" si="68"/>
        <v>5.3238371612729547E-2</v>
      </c>
      <c r="Q79" s="12">
        <f t="shared" si="69"/>
        <v>9.5829068902913185E-3</v>
      </c>
      <c r="R79" s="9">
        <f t="shared" si="70"/>
        <v>1.9710000000000002E-2</v>
      </c>
      <c r="S79" s="13">
        <f t="shared" si="71"/>
        <v>0.48619517454547528</v>
      </c>
      <c r="T79" s="2">
        <f t="shared" si="72"/>
        <v>0.01</v>
      </c>
      <c r="U79" s="14">
        <f t="shared" si="73"/>
        <v>4.8619517454547533E-3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2.6461951745454754E-2</v>
      </c>
      <c r="AR79" s="9">
        <f t="shared" si="77"/>
        <v>10.950000000000001</v>
      </c>
      <c r="AS79" s="1">
        <f t="shared" si="78"/>
        <v>0.18</v>
      </c>
      <c r="AT79" s="1">
        <f t="shared" si="79"/>
        <v>3750</v>
      </c>
      <c r="AU79" s="1">
        <f t="shared" si="80"/>
        <v>1310432.2356185697</v>
      </c>
    </row>
    <row r="80" spans="1:48" x14ac:dyDescent="0.15">
      <c r="C80" s="7">
        <v>7</v>
      </c>
      <c r="D80" s="7">
        <f t="shared" si="81"/>
        <v>18.297173239354802</v>
      </c>
      <c r="E80" s="10">
        <f t="shared" si="82"/>
        <v>18.5620838226667</v>
      </c>
      <c r="F80" s="7" t="s">
        <v>83</v>
      </c>
      <c r="G80" s="1">
        <v>8</v>
      </c>
      <c r="H80" s="9">
        <f t="shared" si="63"/>
        <v>18.297173239354802</v>
      </c>
      <c r="I80" s="9">
        <f t="shared" si="64"/>
        <v>291.44717323935475</v>
      </c>
      <c r="J80" s="9">
        <f t="shared" si="65"/>
        <v>0.16334666612330759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0.37244457455941199</v>
      </c>
      <c r="P80" s="9">
        <f t="shared" si="68"/>
        <v>6.0837579569993611E-2</v>
      </c>
      <c r="Q80" s="12">
        <f t="shared" si="69"/>
        <v>1.0950764322598849E-2</v>
      </c>
      <c r="R80" s="9">
        <f t="shared" si="70"/>
        <v>1.9710000000000002E-2</v>
      </c>
      <c r="S80" s="13">
        <f t="shared" si="71"/>
        <v>0.55559433397254432</v>
      </c>
      <c r="T80" s="2">
        <f t="shared" si="72"/>
        <v>0.01</v>
      </c>
      <c r="U80" s="14">
        <f t="shared" si="73"/>
        <v>5.5559433397254429E-3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2.7155943339725444E-2</v>
      </c>
      <c r="AR80" s="9">
        <f t="shared" si="77"/>
        <v>10.950000000000001</v>
      </c>
      <c r="AS80" s="1">
        <f t="shared" si="78"/>
        <v>0.18</v>
      </c>
      <c r="AT80" s="1">
        <f t="shared" si="79"/>
        <v>3750</v>
      </c>
      <c r="AU80" s="1">
        <f t="shared" si="80"/>
        <v>1344799.6536052963</v>
      </c>
    </row>
    <row r="81" spans="1:48" x14ac:dyDescent="0.15">
      <c r="C81" s="7">
        <v>8</v>
      </c>
      <c r="D81" s="7">
        <f t="shared" si="81"/>
        <v>17.554006128387101</v>
      </c>
      <c r="E81" s="10">
        <f t="shared" si="82"/>
        <v>18.297173239354802</v>
      </c>
      <c r="F81" s="7" t="s">
        <v>83</v>
      </c>
      <c r="G81" s="1">
        <v>9</v>
      </c>
      <c r="H81" s="9">
        <f t="shared" si="63"/>
        <v>17.554006128387101</v>
      </c>
      <c r="I81" s="9">
        <f t="shared" si="64"/>
        <v>290.70400612838705</v>
      </c>
      <c r="J81" s="9">
        <f t="shared" si="65"/>
        <v>0.14997492875428481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0.42110699498941839</v>
      </c>
      <c r="P81" s="9">
        <f t="shared" si="68"/>
        <v>6.3155491571468991E-2</v>
      </c>
      <c r="Q81" s="12">
        <f t="shared" si="69"/>
        <v>1.1367988482864418E-2</v>
      </c>
      <c r="R81" s="9">
        <f t="shared" si="70"/>
        <v>1.9710000000000002E-2</v>
      </c>
      <c r="S81" s="13">
        <f t="shared" si="71"/>
        <v>0.57676248010473952</v>
      </c>
      <c r="T81" s="2">
        <f t="shared" si="72"/>
        <v>0.01</v>
      </c>
      <c r="U81" s="14">
        <f t="shared" si="73"/>
        <v>5.7676248010473949E-3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2.7367624801047395E-2</v>
      </c>
      <c r="AR81" s="9">
        <f t="shared" si="77"/>
        <v>10.950000000000001</v>
      </c>
      <c r="AS81" s="1">
        <f t="shared" si="78"/>
        <v>0.18</v>
      </c>
      <c r="AT81" s="1">
        <f t="shared" si="79"/>
        <v>3750</v>
      </c>
      <c r="AU81" s="1">
        <f t="shared" si="80"/>
        <v>1355282.4106319686</v>
      </c>
    </row>
    <row r="82" spans="1:48" x14ac:dyDescent="0.15">
      <c r="C82" s="7">
        <v>9</v>
      </c>
      <c r="D82" s="7">
        <f t="shared" si="81"/>
        <v>13.6778458396667</v>
      </c>
      <c r="E82" s="10">
        <f t="shared" si="82"/>
        <v>17.554006128387101</v>
      </c>
      <c r="F82" s="7" t="s">
        <v>83</v>
      </c>
      <c r="G82" s="1">
        <v>10</v>
      </c>
      <c r="H82" s="9">
        <f t="shared" si="63"/>
        <v>13.6778458396667</v>
      </c>
      <c r="I82" s="9">
        <f t="shared" si="64"/>
        <v>286.82784583966668</v>
      </c>
      <c r="J82" s="9">
        <f t="shared" si="65"/>
        <v>9.5376882959628373E-2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0.46745150341794944</v>
      </c>
      <c r="P82" s="9">
        <f t="shared" si="68"/>
        <v>4.4584067330796083E-2</v>
      </c>
      <c r="Q82" s="12">
        <f t="shared" si="69"/>
        <v>8.0251321195432945E-3</v>
      </c>
      <c r="R82" s="9">
        <f t="shared" si="70"/>
        <v>1.9710000000000002E-2</v>
      </c>
      <c r="S82" s="13">
        <f t="shared" si="71"/>
        <v>0.40716043224471304</v>
      </c>
      <c r="T82" s="2">
        <f t="shared" si="72"/>
        <v>0.01</v>
      </c>
      <c r="U82" s="14">
        <f t="shared" si="73"/>
        <v>4.0716043224471301E-3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2.5671604322447132E-2</v>
      </c>
      <c r="AR82" s="9">
        <f t="shared" si="77"/>
        <v>10.950000000000001</v>
      </c>
      <c r="AS82" s="1">
        <f t="shared" si="78"/>
        <v>0.18</v>
      </c>
      <c r="AT82" s="1">
        <f t="shared" si="79"/>
        <v>3750</v>
      </c>
      <c r="AU82" s="1">
        <f t="shared" si="80"/>
        <v>1271293.1445035255</v>
      </c>
    </row>
    <row r="83" spans="1:48" x14ac:dyDescent="0.15">
      <c r="C83" s="7">
        <v>10</v>
      </c>
      <c r="D83" s="7">
        <f t="shared" si="81"/>
        <v>12.903233291451601</v>
      </c>
      <c r="E83" s="10">
        <f t="shared" si="82"/>
        <v>13.6778458396667</v>
      </c>
      <c r="F83" s="7" t="s">
        <v>83</v>
      </c>
      <c r="G83" s="1">
        <v>11</v>
      </c>
      <c r="H83" s="9">
        <f t="shared" si="63"/>
        <v>12.903233291451601</v>
      </c>
      <c r="I83" s="9">
        <f t="shared" si="64"/>
        <v>286.05323329145159</v>
      </c>
      <c r="J83" s="9">
        <f t="shared" si="65"/>
        <v>8.7000298829210829E-2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0.40172406428279572</v>
      </c>
      <c r="O83" s="9">
        <f t="shared" si="83"/>
        <v>0.13064337180435759</v>
      </c>
      <c r="P83" s="9">
        <f t="shared" si="68"/>
        <v>1.1366012387034807E-2</v>
      </c>
      <c r="Q83" s="12">
        <f t="shared" si="69"/>
        <v>2.0458822296662653E-3</v>
      </c>
      <c r="R83" s="9">
        <f t="shared" si="70"/>
        <v>1.9710000000000002E-2</v>
      </c>
      <c r="S83" s="13">
        <f t="shared" si="71"/>
        <v>0.1037991998815964</v>
      </c>
      <c r="T83" s="2">
        <f t="shared" si="72"/>
        <v>0.01</v>
      </c>
      <c r="U83" s="14">
        <f t="shared" si="73"/>
        <v>1.037991998815964E-3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1.9037991998815965E-2</v>
      </c>
      <c r="AR83" s="9">
        <f t="shared" si="77"/>
        <v>10.950000000000001</v>
      </c>
      <c r="AS83" s="1">
        <f t="shared" si="78"/>
        <v>0.18</v>
      </c>
      <c r="AT83" s="1">
        <f t="shared" si="79"/>
        <v>3750</v>
      </c>
      <c r="AU83" s="1">
        <f t="shared" si="80"/>
        <v>942787.54102036508</v>
      </c>
    </row>
    <row r="84" spans="1:48" x14ac:dyDescent="0.15">
      <c r="C84" s="7">
        <v>11</v>
      </c>
      <c r="D84" s="7">
        <f t="shared" si="81"/>
        <v>6.5760986104999999</v>
      </c>
      <c r="E84" s="10">
        <f t="shared" si="82"/>
        <v>12.903233291451601</v>
      </c>
      <c r="F84" s="7" t="s">
        <v>85</v>
      </c>
      <c r="G84" s="1">
        <v>12</v>
      </c>
      <c r="H84" s="9">
        <f t="shared" si="63"/>
        <v>6.5760986104999999</v>
      </c>
      <c r="I84" s="9">
        <f t="shared" si="64"/>
        <v>279.7260986105</v>
      </c>
      <c r="J84" s="9">
        <f t="shared" si="65"/>
        <v>4.0285684197839421E-2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0.2287773594173228</v>
      </c>
      <c r="P84" s="9">
        <f t="shared" si="68"/>
        <v>9.2164524531018702E-3</v>
      </c>
      <c r="Q84" s="12">
        <f t="shared" si="69"/>
        <v>1.6589614415583366E-3</v>
      </c>
      <c r="R84" s="9">
        <f t="shared" si="70"/>
        <v>1.9710000000000002E-2</v>
      </c>
      <c r="S84" s="13">
        <f t="shared" si="71"/>
        <v>8.4168515553441722E-2</v>
      </c>
      <c r="T84" s="2">
        <f t="shared" si="72"/>
        <v>0.01</v>
      </c>
      <c r="U84" s="14">
        <f t="shared" si="73"/>
        <v>8.4168515553441727E-4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1.3441685155534417E-2</v>
      </c>
      <c r="AR84" s="9">
        <f t="shared" si="77"/>
        <v>10.950000000000001</v>
      </c>
      <c r="AS84" s="1">
        <f t="shared" si="78"/>
        <v>0.18</v>
      </c>
      <c r="AT84" s="1">
        <f t="shared" si="79"/>
        <v>3750</v>
      </c>
      <c r="AU84" s="1">
        <f t="shared" si="80"/>
        <v>665650.73121915327</v>
      </c>
      <c r="AV84" s="1">
        <f>SUM(AU73:AU84)</f>
        <v>11236940.698375424</v>
      </c>
    </row>
    <row r="85" spans="1:48" x14ac:dyDescent="0.15">
      <c r="C85" s="7">
        <v>12</v>
      </c>
      <c r="D85" s="7">
        <f t="shared" si="81"/>
        <v>4.3940413888709697</v>
      </c>
      <c r="E85" s="10">
        <f t="shared" si="82"/>
        <v>6.5760986104999999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5.7840900427419397</v>
      </c>
      <c r="E89" s="7"/>
      <c r="F89" s="7"/>
      <c r="G89" s="1">
        <v>1</v>
      </c>
      <c r="H89" s="9">
        <f t="shared" ref="H89:H100" si="84">E90</f>
        <v>5.7840900427419397</v>
      </c>
      <c r="I89" s="9">
        <f t="shared" ref="I89:I100" si="85">H89+273.15</f>
        <v>278.9340900427419</v>
      </c>
      <c r="J89" s="9">
        <f t="shared" ref="J89:J100" si="86">EXP(($C$15*(I89-$C$13))/($C$16*I89*$C$13))</f>
        <v>3.6494483347661644E-2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0.19361327014226562</v>
      </c>
      <c r="Q89" s="12">
        <f t="shared" ref="Q89:Q100" si="90">P89*$B$91</f>
        <v>8.7125971564019536E-2</v>
      </c>
      <c r="R89" s="9">
        <f t="shared" ref="R89:R100" si="91">L89*$B$91</f>
        <v>2.3873737500000001</v>
      </c>
      <c r="S89" s="13">
        <f t="shared" ref="S89:S100" si="92">Q89/R89</f>
        <v>3.6494483347661644E-2</v>
      </c>
      <c r="T89" s="2">
        <f t="shared" ref="T89:T100" si="93">$B$90/100</f>
        <v>0.51</v>
      </c>
      <c r="U89" s="14">
        <f t="shared" ref="U89:U100" si="94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3.594857423195319E-2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509006.41666666669</v>
      </c>
      <c r="AN89" s="1">
        <f t="shared" ref="AN89:AN100" si="99">AM89*10000*AK89*AJ89</f>
        <v>1903455166.598397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0.74585923922580599</v>
      </c>
      <c r="E90" s="10">
        <f t="shared" ref="E90:E101" si="101">D89</f>
        <v>5.7840900427419397</v>
      </c>
      <c r="F90" s="7" t="s">
        <v>83</v>
      </c>
      <c r="G90" s="1">
        <v>2</v>
      </c>
      <c r="H90" s="9">
        <f t="shared" si="84"/>
        <v>0.74585923922580599</v>
      </c>
      <c r="I90" s="9">
        <f t="shared" si="85"/>
        <v>273.89585923922579</v>
      </c>
      <c r="J90" s="9">
        <f t="shared" si="86"/>
        <v>1.9202779961721133E-2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10.416936729857735</v>
      </c>
      <c r="P90" s="9">
        <f t="shared" si="89"/>
        <v>0.20003414389862897</v>
      </c>
      <c r="Q90" s="12">
        <f t="shared" si="90"/>
        <v>9.0015364754383043E-2</v>
      </c>
      <c r="R90" s="9">
        <f t="shared" si="91"/>
        <v>2.3873737500000001</v>
      </c>
      <c r="S90" s="13">
        <f t="shared" si="92"/>
        <v>3.7704764389900426E-2</v>
      </c>
      <c r="T90" s="2">
        <f t="shared" si="93"/>
        <v>0.51</v>
      </c>
      <c r="U90" s="14">
        <f t="shared" si="94"/>
        <v>1.9229429838849219E-2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3.6134673096413036E-2</v>
      </c>
      <c r="AK90" s="9">
        <f t="shared" si="96"/>
        <v>10.4025</v>
      </c>
      <c r="AL90" s="1">
        <f t="shared" si="97"/>
        <v>0.45</v>
      </c>
      <c r="AM90" s="17">
        <f t="shared" si="98"/>
        <v>509006.41666666669</v>
      </c>
      <c r="AN90" s="1">
        <f t="shared" si="99"/>
        <v>1913308988.4153225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5.58933601825</v>
      </c>
      <c r="E91" s="10">
        <f t="shared" si="101"/>
        <v>0.74585923922580599</v>
      </c>
      <c r="F91" s="7" t="s">
        <v>83</v>
      </c>
      <c r="G91" s="1">
        <v>3</v>
      </c>
      <c r="H91" s="9">
        <f t="shared" si="84"/>
        <v>5.58933601825</v>
      </c>
      <c r="I91" s="9">
        <f t="shared" si="85"/>
        <v>278.73933601824996</v>
      </c>
      <c r="J91" s="9">
        <f t="shared" si="86"/>
        <v>3.5615168863198023E-2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15.522177585959106</v>
      </c>
      <c r="P91" s="9">
        <f t="shared" si="89"/>
        <v>0.552824975848481</v>
      </c>
      <c r="Q91" s="12">
        <f t="shared" si="90"/>
        <v>0.24877123913181645</v>
      </c>
      <c r="R91" s="9">
        <f t="shared" si="91"/>
        <v>2.3873737500000001</v>
      </c>
      <c r="S91" s="13">
        <f t="shared" si="92"/>
        <v>0.10420288785189853</v>
      </c>
      <c r="T91" s="2">
        <f t="shared" si="93"/>
        <v>0.51</v>
      </c>
      <c r="U91" s="14">
        <f t="shared" si="94"/>
        <v>5.3143472804468253E-2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4.6359757050547179E-2</v>
      </c>
      <c r="AK91" s="9">
        <f t="shared" si="96"/>
        <v>10.4025</v>
      </c>
      <c r="AL91" s="1">
        <f t="shared" si="97"/>
        <v>0.45</v>
      </c>
      <c r="AM91" s="17">
        <f t="shared" si="98"/>
        <v>509006.41666666669</v>
      </c>
      <c r="AN91" s="1">
        <f t="shared" si="99"/>
        <v>2454720971.9843163</v>
      </c>
    </row>
    <row r="92" spans="1:48" x14ac:dyDescent="0.15">
      <c r="C92" s="7">
        <v>3</v>
      </c>
      <c r="D92" s="7">
        <f t="shared" si="100"/>
        <v>8.9254255429032305</v>
      </c>
      <c r="E92" s="10">
        <f t="shared" si="101"/>
        <v>5.58933601825</v>
      </c>
      <c r="F92" s="7" t="s">
        <v>83</v>
      </c>
      <c r="G92" s="1">
        <v>4</v>
      </c>
      <c r="H92" s="9">
        <f t="shared" si="84"/>
        <v>8.9254255429032305</v>
      </c>
      <c r="I92" s="9">
        <f t="shared" si="85"/>
        <v>282.07542554290319</v>
      </c>
      <c r="J92" s="9">
        <f t="shared" si="86"/>
        <v>5.3833970884306852E-2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20.274627610110628</v>
      </c>
      <c r="P92" s="9">
        <f t="shared" si="89"/>
        <v>1.0914637124528592</v>
      </c>
      <c r="Q92" s="12">
        <f t="shared" si="90"/>
        <v>0.49115867060378665</v>
      </c>
      <c r="R92" s="9">
        <f t="shared" si="91"/>
        <v>2.3873737500000001</v>
      </c>
      <c r="S92" s="13">
        <f t="shared" si="92"/>
        <v>0.20573178816420623</v>
      </c>
      <c r="T92" s="2">
        <f t="shared" si="93"/>
        <v>0.51</v>
      </c>
      <c r="U92" s="14">
        <f t="shared" si="94"/>
        <v>0.10492321196374518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6.1971348407069179E-2</v>
      </c>
      <c r="AK92" s="9">
        <f t="shared" si="96"/>
        <v>10.4025</v>
      </c>
      <c r="AL92" s="1">
        <f t="shared" si="97"/>
        <v>0.45</v>
      </c>
      <c r="AM92" s="17">
        <f t="shared" si="98"/>
        <v>509006.41666666669</v>
      </c>
      <c r="AN92" s="1">
        <f t="shared" si="99"/>
        <v>3281345250.1728349</v>
      </c>
    </row>
    <row r="93" spans="1:48" x14ac:dyDescent="0.15">
      <c r="C93" s="7">
        <v>4</v>
      </c>
      <c r="D93" s="7">
        <f t="shared" si="100"/>
        <v>8.2975143448666699</v>
      </c>
      <c r="E93" s="10">
        <f t="shared" si="101"/>
        <v>8.9254255429032305</v>
      </c>
      <c r="F93" s="7" t="s">
        <v>83</v>
      </c>
      <c r="G93" s="1">
        <v>5</v>
      </c>
      <c r="H93" s="9">
        <f t="shared" si="84"/>
        <v>8.2975143448666699</v>
      </c>
      <c r="I93" s="9">
        <f t="shared" si="85"/>
        <v>281.44751434486665</v>
      </c>
      <c r="J93" s="9">
        <f t="shared" si="86"/>
        <v>4.9843791859375507E-2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18.224005702774878</v>
      </c>
      <c r="O93" s="9">
        <f t="shared" si="102"/>
        <v>6.2644331948828906</v>
      </c>
      <c r="P93" s="9">
        <f t="shared" si="89"/>
        <v>0.31224310428270552</v>
      </c>
      <c r="Q93" s="12">
        <f t="shared" si="90"/>
        <v>0.14050939692721748</v>
      </c>
      <c r="R93" s="9">
        <f t="shared" si="91"/>
        <v>2.3873737500000001</v>
      </c>
      <c r="S93" s="13">
        <f t="shared" si="92"/>
        <v>5.8855215664165475E-2</v>
      </c>
      <c r="T93" s="2">
        <f t="shared" si="93"/>
        <v>0.51</v>
      </c>
      <c r="U93" s="14">
        <f t="shared" si="94"/>
        <v>3.0016159988724391E-2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3.1960872236600407E-2</v>
      </c>
      <c r="AK93" s="9">
        <f t="shared" si="96"/>
        <v>10.4025</v>
      </c>
      <c r="AL93" s="1">
        <f t="shared" si="97"/>
        <v>0.45</v>
      </c>
      <c r="AM93" s="17">
        <f t="shared" si="98"/>
        <v>509006.41666666669</v>
      </c>
      <c r="AN93" s="1">
        <f t="shared" si="99"/>
        <v>1692308768.4983523</v>
      </c>
    </row>
    <row r="94" spans="1:48" x14ac:dyDescent="0.15">
      <c r="C94" s="7">
        <v>5</v>
      </c>
      <c r="D94" s="7">
        <f t="shared" si="100"/>
        <v>14.924966096322599</v>
      </c>
      <c r="E94" s="10">
        <f t="shared" si="101"/>
        <v>8.2975143448666699</v>
      </c>
      <c r="F94" s="7" t="s">
        <v>85</v>
      </c>
      <c r="G94" s="1">
        <v>6</v>
      </c>
      <c r="H94" s="9">
        <f t="shared" si="84"/>
        <v>14.924966096322599</v>
      </c>
      <c r="I94" s="9">
        <f t="shared" si="85"/>
        <v>288.07496609632256</v>
      </c>
      <c r="J94" s="9">
        <f t="shared" si="86"/>
        <v>0.11047570110596032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11.257465090600185</v>
      </c>
      <c r="P94" s="9">
        <f t="shared" si="89"/>
        <v>1.2436763485599285</v>
      </c>
      <c r="Q94" s="12">
        <f t="shared" si="90"/>
        <v>0.55965435685196785</v>
      </c>
      <c r="R94" s="9">
        <f t="shared" si="91"/>
        <v>2.3873737500000001</v>
      </c>
      <c r="S94" s="13">
        <f t="shared" si="92"/>
        <v>0.23442259799160808</v>
      </c>
      <c r="T94" s="2">
        <f t="shared" si="93"/>
        <v>0.51</v>
      </c>
      <c r="U94" s="14">
        <f t="shared" si="94"/>
        <v>0.11955552497572013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6.2174990780179629E-2</v>
      </c>
      <c r="AK94" s="9">
        <f t="shared" si="96"/>
        <v>10.4025</v>
      </c>
      <c r="AL94" s="1">
        <f t="shared" si="97"/>
        <v>0.45</v>
      </c>
      <c r="AM94" s="17">
        <f t="shared" si="98"/>
        <v>509006.41666666669</v>
      </c>
      <c r="AN94" s="1">
        <f t="shared" si="99"/>
        <v>3292127990.1150188</v>
      </c>
    </row>
    <row r="95" spans="1:48" x14ac:dyDescent="0.15">
      <c r="C95" s="7">
        <v>6</v>
      </c>
      <c r="D95" s="7">
        <f t="shared" si="100"/>
        <v>18.5620838226667</v>
      </c>
      <c r="E95" s="10">
        <f t="shared" si="101"/>
        <v>14.924966096322599</v>
      </c>
      <c r="F95" s="7" t="s">
        <v>83</v>
      </c>
      <c r="G95" s="1">
        <v>7</v>
      </c>
      <c r="H95" s="9">
        <f t="shared" si="84"/>
        <v>18.5620838226667</v>
      </c>
      <c r="I95" s="9">
        <f t="shared" si="85"/>
        <v>291.71208382266667</v>
      </c>
      <c r="J95" s="9">
        <f t="shared" si="86"/>
        <v>0.16837837795256874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15.319063742040258</v>
      </c>
      <c r="P95" s="9">
        <f t="shared" si="89"/>
        <v>2.5793991046367468</v>
      </c>
      <c r="Q95" s="12">
        <f t="shared" si="90"/>
        <v>1.1607295970865361</v>
      </c>
      <c r="R95" s="9">
        <f t="shared" si="91"/>
        <v>2.3873737500000001</v>
      </c>
      <c r="S95" s="13">
        <f t="shared" si="92"/>
        <v>0.48619517454547539</v>
      </c>
      <c r="T95" s="2">
        <f t="shared" si="93"/>
        <v>0.51</v>
      </c>
      <c r="U95" s="14">
        <f t="shared" si="94"/>
        <v>0.24795953901819245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0.12121480101398503</v>
      </c>
      <c r="AK95" s="9">
        <f t="shared" si="96"/>
        <v>10.4025</v>
      </c>
      <c r="AL95" s="1">
        <f t="shared" si="97"/>
        <v>0.45</v>
      </c>
      <c r="AM95" s="17">
        <f t="shared" si="98"/>
        <v>509006.41666666669</v>
      </c>
      <c r="AN95" s="1">
        <f t="shared" si="99"/>
        <v>6418250074.9412994</v>
      </c>
    </row>
    <row r="96" spans="1:48" x14ac:dyDescent="0.15">
      <c r="C96" s="7">
        <v>7</v>
      </c>
      <c r="D96" s="7">
        <f t="shared" si="100"/>
        <v>18.297173239354802</v>
      </c>
      <c r="E96" s="10">
        <f t="shared" si="101"/>
        <v>18.5620838226667</v>
      </c>
      <c r="F96" s="7" t="s">
        <v>83</v>
      </c>
      <c r="G96" s="1">
        <v>8</v>
      </c>
      <c r="H96" s="9">
        <f t="shared" si="84"/>
        <v>18.297173239354802</v>
      </c>
      <c r="I96" s="9">
        <f t="shared" si="85"/>
        <v>291.44717323935475</v>
      </c>
      <c r="J96" s="9">
        <f t="shared" si="86"/>
        <v>0.16334666612330759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18.044939637403512</v>
      </c>
      <c r="P96" s="9">
        <f t="shared" si="89"/>
        <v>2.9475807301661905</v>
      </c>
      <c r="Q96" s="12">
        <f t="shared" si="90"/>
        <v>1.3264113285747858</v>
      </c>
      <c r="R96" s="9">
        <f t="shared" si="91"/>
        <v>2.3873737500000001</v>
      </c>
      <c r="S96" s="13">
        <f t="shared" si="92"/>
        <v>0.55559433397254443</v>
      </c>
      <c r="T96" s="2">
        <f t="shared" si="93"/>
        <v>0.51</v>
      </c>
      <c r="U96" s="14">
        <f t="shared" si="94"/>
        <v>0.28335311032599764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0.13188596276328829</v>
      </c>
      <c r="AK96" s="9">
        <f t="shared" si="96"/>
        <v>10.4025</v>
      </c>
      <c r="AL96" s="1">
        <f t="shared" si="97"/>
        <v>0.45</v>
      </c>
      <c r="AM96" s="17">
        <f t="shared" si="98"/>
        <v>509006.41666666669</v>
      </c>
      <c r="AN96" s="1">
        <f t="shared" si="99"/>
        <v>6983281606.7694492</v>
      </c>
    </row>
    <row r="97" spans="1:50" x14ac:dyDescent="0.15">
      <c r="C97" s="7">
        <v>8</v>
      </c>
      <c r="D97" s="7">
        <f t="shared" si="100"/>
        <v>17.554006128387101</v>
      </c>
      <c r="E97" s="10">
        <f t="shared" si="101"/>
        <v>18.297173239354802</v>
      </c>
      <c r="F97" s="7" t="s">
        <v>83</v>
      </c>
      <c r="G97" s="1">
        <v>9</v>
      </c>
      <c r="H97" s="9">
        <f t="shared" si="84"/>
        <v>17.554006128387101</v>
      </c>
      <c r="I97" s="9">
        <f t="shared" si="85"/>
        <v>290.70400612838705</v>
      </c>
      <c r="J97" s="9">
        <f t="shared" si="86"/>
        <v>0.14997492875428481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20.40263390723732</v>
      </c>
      <c r="P97" s="9">
        <f t="shared" si="89"/>
        <v>3.0598835666376725</v>
      </c>
      <c r="Q97" s="12">
        <f t="shared" si="90"/>
        <v>1.3769476049869527</v>
      </c>
      <c r="R97" s="9">
        <f t="shared" si="91"/>
        <v>2.3873737500000001</v>
      </c>
      <c r="S97" s="13">
        <f t="shared" si="92"/>
        <v>0.57676248010473963</v>
      </c>
      <c r="T97" s="2">
        <f t="shared" si="93"/>
        <v>0.51</v>
      </c>
      <c r="U97" s="14">
        <f t="shared" si="94"/>
        <v>0.29414886485341724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0.1351408827533053</v>
      </c>
      <c r="AK97" s="9">
        <f t="shared" si="96"/>
        <v>10.4025</v>
      </c>
      <c r="AL97" s="1">
        <f t="shared" si="97"/>
        <v>0.45</v>
      </c>
      <c r="AM97" s="17">
        <f t="shared" si="98"/>
        <v>509006.41666666669</v>
      </c>
      <c r="AN97" s="1">
        <f t="shared" si="99"/>
        <v>7155627642.8566122</v>
      </c>
    </row>
    <row r="98" spans="1:50" x14ac:dyDescent="0.15">
      <c r="C98" s="7">
        <v>9</v>
      </c>
      <c r="D98" s="7">
        <f t="shared" si="100"/>
        <v>13.6778458396667</v>
      </c>
      <c r="E98" s="10">
        <f t="shared" si="101"/>
        <v>17.554006128387101</v>
      </c>
      <c r="F98" s="7" t="s">
        <v>83</v>
      </c>
      <c r="G98" s="1">
        <v>10</v>
      </c>
      <c r="H98" s="9">
        <f t="shared" si="84"/>
        <v>13.6778458396667</v>
      </c>
      <c r="I98" s="9">
        <f t="shared" si="85"/>
        <v>286.82784583966668</v>
      </c>
      <c r="J98" s="9">
        <f t="shared" si="86"/>
        <v>9.5376882959628373E-2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22.648025340599645</v>
      </c>
      <c r="P98" s="9">
        <f t="shared" si="89"/>
        <v>2.1600980621770698</v>
      </c>
      <c r="Q98" s="12">
        <f t="shared" si="90"/>
        <v>0.97204412797968143</v>
      </c>
      <c r="R98" s="9">
        <f t="shared" si="91"/>
        <v>2.3873737500000001</v>
      </c>
      <c r="S98" s="13">
        <f t="shared" si="92"/>
        <v>0.40716043224471299</v>
      </c>
      <c r="T98" s="2">
        <f t="shared" si="93"/>
        <v>0.51</v>
      </c>
      <c r="U98" s="14">
        <f t="shared" si="94"/>
        <v>0.20765182044480363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0.10585602386410829</v>
      </c>
      <c r="AK98" s="9">
        <f t="shared" si="96"/>
        <v>10.4025</v>
      </c>
      <c r="AL98" s="1">
        <f t="shared" si="97"/>
        <v>0.45</v>
      </c>
      <c r="AM98" s="17">
        <f t="shared" si="98"/>
        <v>509006.41666666669</v>
      </c>
      <c r="AN98" s="1">
        <f t="shared" si="99"/>
        <v>5605012155.4084368</v>
      </c>
    </row>
    <row r="99" spans="1:50" x14ac:dyDescent="0.15">
      <c r="C99" s="7">
        <v>10</v>
      </c>
      <c r="D99" s="7">
        <f t="shared" si="100"/>
        <v>12.903233291451601</v>
      </c>
      <c r="E99" s="10">
        <f t="shared" si="101"/>
        <v>13.6778458396667</v>
      </c>
      <c r="F99" s="7" t="s">
        <v>83</v>
      </c>
      <c r="G99" s="1">
        <v>11</v>
      </c>
      <c r="H99" s="9">
        <f t="shared" si="84"/>
        <v>12.903233291451601</v>
      </c>
      <c r="I99" s="9">
        <f t="shared" si="85"/>
        <v>286.05323329145159</v>
      </c>
      <c r="J99" s="9">
        <f t="shared" si="86"/>
        <v>8.7000298829210829E-2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19.463530914501447</v>
      </c>
      <c r="O99" s="9">
        <f t="shared" si="102"/>
        <v>6.3296713639211291</v>
      </c>
      <c r="P99" s="9">
        <f t="shared" si="89"/>
        <v>0.55068330015183675</v>
      </c>
      <c r="Q99" s="12">
        <f t="shared" si="90"/>
        <v>0.24780748506832653</v>
      </c>
      <c r="R99" s="9">
        <f t="shared" si="91"/>
        <v>2.3873737500000001</v>
      </c>
      <c r="S99" s="13">
        <f t="shared" si="92"/>
        <v>0.10379919988159647</v>
      </c>
      <c r="T99" s="2">
        <f t="shared" si="93"/>
        <v>0.51</v>
      </c>
      <c r="U99" s="14">
        <f t="shared" si="94"/>
        <v>5.2937591939614198E-2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4.6297683969793682E-2</v>
      </c>
      <c r="AK99" s="9">
        <f t="shared" si="96"/>
        <v>10.4025</v>
      </c>
      <c r="AL99" s="1">
        <f t="shared" si="97"/>
        <v>0.45</v>
      </c>
      <c r="AM99" s="17">
        <f t="shared" si="98"/>
        <v>509006.41666666669</v>
      </c>
      <c r="AN99" s="1">
        <f t="shared" si="99"/>
        <v>2451434240.0682034</v>
      </c>
    </row>
    <row r="100" spans="1:50" x14ac:dyDescent="0.15">
      <c r="C100" s="7">
        <v>11</v>
      </c>
      <c r="D100" s="7">
        <f t="shared" si="100"/>
        <v>6.5760986104999999</v>
      </c>
      <c r="E100" s="10">
        <f t="shared" si="101"/>
        <v>12.903233291451601</v>
      </c>
      <c r="F100" s="7" t="s">
        <v>85</v>
      </c>
      <c r="G100" s="1">
        <v>12</v>
      </c>
      <c r="H100" s="9">
        <f t="shared" si="84"/>
        <v>6.5760986104999999</v>
      </c>
      <c r="I100" s="9">
        <f t="shared" si="85"/>
        <v>279.7260986105</v>
      </c>
      <c r="J100" s="9">
        <f t="shared" si="86"/>
        <v>4.0285684197839421E-2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11.084263063769292</v>
      </c>
      <c r="P100" s="9">
        <f t="shared" si="89"/>
        <v>0.44653712135278573</v>
      </c>
      <c r="Q100" s="12">
        <f t="shared" si="90"/>
        <v>0.20094170460875357</v>
      </c>
      <c r="R100" s="9">
        <f t="shared" si="91"/>
        <v>2.3873737500000001</v>
      </c>
      <c r="S100" s="13">
        <f t="shared" si="92"/>
        <v>8.416851555344175E-2</v>
      </c>
      <c r="T100" s="2">
        <f t="shared" si="93"/>
        <v>0.51</v>
      </c>
      <c r="U100" s="14">
        <f t="shared" si="94"/>
        <v>4.2925942932255295E-2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4.3279171794074971E-2</v>
      </c>
      <c r="AK100" s="9">
        <f t="shared" si="96"/>
        <v>10.4025</v>
      </c>
      <c r="AL100" s="1">
        <f t="shared" si="97"/>
        <v>0.45</v>
      </c>
      <c r="AM100" s="17">
        <f t="shared" si="98"/>
        <v>509006.41666666669</v>
      </c>
      <c r="AN100" s="1">
        <f t="shared" si="99"/>
        <v>2291605854.1289101</v>
      </c>
      <c r="AO100" s="1">
        <f>SUM(AN89:AN100)</f>
        <v>45442478709.957153</v>
      </c>
    </row>
    <row r="101" spans="1:50" x14ac:dyDescent="0.15">
      <c r="C101" s="7">
        <v>12</v>
      </c>
      <c r="D101" s="7">
        <f t="shared" si="100"/>
        <v>4.3940413888709697</v>
      </c>
      <c r="E101" s="10">
        <f t="shared" si="101"/>
        <v>6.5760986104999999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5.7840900427419397</v>
      </c>
      <c r="E105" s="7"/>
      <c r="F105" s="7"/>
      <c r="G105" s="1">
        <v>1</v>
      </c>
      <c r="H105" s="9">
        <f t="shared" ref="H105:H116" si="103">E106</f>
        <v>5.7840900427419397</v>
      </c>
      <c r="I105" s="9">
        <f t="shared" ref="I105:I116" si="104">H105+273.15</f>
        <v>278.9340900427419</v>
      </c>
      <c r="J105" s="9">
        <f t="shared" ref="J105:J116" si="105">EXP(($C$15*(I105-$C$13))/($C$16*I105*$C$13))</f>
        <v>3.6494483347661644E-2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2.364441841913387E-2</v>
      </c>
      <c r="Q105" s="12">
        <f t="shared" ref="Q105:Q116" si="109">P105*$B$107</f>
        <v>7.0933255257401608E-3</v>
      </c>
      <c r="R105" s="9">
        <f t="shared" ref="R105:R116" si="110">L105*$B$107</f>
        <v>0.19436706250000002</v>
      </c>
      <c r="S105" s="13">
        <f t="shared" ref="S105:S116" si="111">Q105/R105</f>
        <v>3.6494483347661644E-2</v>
      </c>
      <c r="T105" s="2">
        <f t="shared" ref="T105:T116" si="112">$B$106/100</f>
        <v>0.01</v>
      </c>
      <c r="U105" s="14">
        <f t="shared" ref="U105:U116" si="113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5.8549448334766167E-3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2453.0833333333335</v>
      </c>
      <c r="AX105" s="1">
        <f t="shared" ref="AX105:AX116" si="120">AW105*10000*AV105*0.67*AU105*AT105</f>
        <v>1870391.7709346795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0.74585923922580599</v>
      </c>
      <c r="E106" s="10">
        <f t="shared" ref="E106:E117" si="122">D105</f>
        <v>5.7840900427419397</v>
      </c>
      <c r="F106" s="7" t="s">
        <v>83</v>
      </c>
      <c r="G106" s="1">
        <v>2</v>
      </c>
      <c r="H106" s="9">
        <f t="shared" si="103"/>
        <v>0.74585923922580599</v>
      </c>
      <c r="I106" s="9">
        <f t="shared" si="104"/>
        <v>273.89585923922579</v>
      </c>
      <c r="J106" s="9">
        <f t="shared" si="105"/>
        <v>1.9202779961721133E-2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1.2721359982475331</v>
      </c>
      <c r="P106" s="9">
        <f t="shared" si="108"/>
        <v>2.4428547655731839E-2</v>
      </c>
      <c r="Q106" s="12">
        <f t="shared" si="109"/>
        <v>7.3285642967195509E-3</v>
      </c>
      <c r="R106" s="9">
        <f t="shared" si="110"/>
        <v>0.19436706250000002</v>
      </c>
      <c r="S106" s="13">
        <f t="shared" si="111"/>
        <v>3.7704764389900426E-2</v>
      </c>
      <c r="T106" s="2">
        <f t="shared" si="112"/>
        <v>0.01</v>
      </c>
      <c r="U106" s="14">
        <f t="shared" si="113"/>
        <v>3.7704764389900425E-4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5.8670476438990047E-3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2453.0833333333335</v>
      </c>
      <c r="AX106" s="1">
        <f t="shared" si="120"/>
        <v>1874258.07500125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5.58933601825</v>
      </c>
      <c r="E107" s="10">
        <f t="shared" si="122"/>
        <v>0.74585923922580599</v>
      </c>
      <c r="F107" s="7" t="s">
        <v>83</v>
      </c>
      <c r="G107" s="1">
        <v>3</v>
      </c>
      <c r="H107" s="9">
        <f t="shared" si="103"/>
        <v>5.58933601825</v>
      </c>
      <c r="I107" s="9">
        <f t="shared" si="104"/>
        <v>278.73933601824996</v>
      </c>
      <c r="J107" s="9">
        <f t="shared" si="105"/>
        <v>3.5615168863198023E-2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1.8955976589251349</v>
      </c>
      <c r="P107" s="9">
        <f t="shared" si="108"/>
        <v>6.7512030719301536E-2</v>
      </c>
      <c r="Q107" s="12">
        <f t="shared" si="109"/>
        <v>2.0253609215790461E-2</v>
      </c>
      <c r="R107" s="9">
        <f t="shared" si="110"/>
        <v>0.19436706250000002</v>
      </c>
      <c r="S107" s="13">
        <f t="shared" si="111"/>
        <v>0.10420288785189856</v>
      </c>
      <c r="T107" s="2">
        <f t="shared" si="112"/>
        <v>0.01</v>
      </c>
      <c r="U107" s="14">
        <f t="shared" si="113"/>
        <v>1.0420288785189856E-3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6.5320288785189855E-3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2453.0833333333335</v>
      </c>
      <c r="AX107" s="1">
        <f t="shared" si="120"/>
        <v>2086689.6972340853</v>
      </c>
    </row>
    <row r="108" spans="1:50" x14ac:dyDescent="0.15">
      <c r="C108" s="7">
        <v>3</v>
      </c>
      <c r="D108" s="7">
        <f t="shared" si="121"/>
        <v>8.9254255429032305</v>
      </c>
      <c r="E108" s="10">
        <f t="shared" si="122"/>
        <v>5.58933601825</v>
      </c>
      <c r="F108" s="7" t="s">
        <v>83</v>
      </c>
      <c r="G108" s="1">
        <v>4</v>
      </c>
      <c r="H108" s="9">
        <f t="shared" si="103"/>
        <v>8.9254255429032305</v>
      </c>
      <c r="I108" s="9">
        <f t="shared" si="104"/>
        <v>282.07542554290319</v>
      </c>
      <c r="J108" s="9">
        <f t="shared" si="105"/>
        <v>5.3833970884306852E-2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2.4759758365391669</v>
      </c>
      <c r="P108" s="9">
        <f t="shared" si="108"/>
        <v>0.1332916110944968</v>
      </c>
      <c r="Q108" s="12">
        <f t="shared" si="109"/>
        <v>3.998748332834904E-2</v>
      </c>
      <c r="R108" s="9">
        <f t="shared" si="110"/>
        <v>0.19436706250000002</v>
      </c>
      <c r="S108" s="13">
        <f t="shared" si="111"/>
        <v>0.20573178816420626</v>
      </c>
      <c r="T108" s="2">
        <f t="shared" si="112"/>
        <v>0.01</v>
      </c>
      <c r="U108" s="14">
        <f t="shared" si="113"/>
        <v>2.0573178816420627E-3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7.5473178816420627E-3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2453.0833333333335</v>
      </c>
      <c r="AX108" s="1">
        <f t="shared" si="120"/>
        <v>2411028.9097411097</v>
      </c>
    </row>
    <row r="109" spans="1:50" x14ac:dyDescent="0.15">
      <c r="C109" s="7">
        <v>4</v>
      </c>
      <c r="D109" s="7">
        <f t="shared" si="121"/>
        <v>8.2975143448666699</v>
      </c>
      <c r="E109" s="10">
        <f t="shared" si="122"/>
        <v>8.9254255429032305</v>
      </c>
      <c r="F109" s="7" t="s">
        <v>83</v>
      </c>
      <c r="G109" s="1">
        <v>5</v>
      </c>
      <c r="H109" s="9">
        <f t="shared" si="103"/>
        <v>8.2975143448666699</v>
      </c>
      <c r="I109" s="9">
        <f t="shared" si="104"/>
        <v>281.44751434486665</v>
      </c>
      <c r="J109" s="9">
        <f t="shared" si="105"/>
        <v>4.9843791859375507E-2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2.2255500141724367</v>
      </c>
      <c r="O109" s="9">
        <f t="shared" si="123"/>
        <v>0.76502441960556711</v>
      </c>
      <c r="P109" s="9">
        <f t="shared" si="108"/>
        <v>3.8131717938159435E-2</v>
      </c>
      <c r="Q109" s="12">
        <f t="shared" si="109"/>
        <v>1.1439515381447831E-2</v>
      </c>
      <c r="R109" s="9">
        <f t="shared" si="110"/>
        <v>0.19436706250000002</v>
      </c>
      <c r="S109" s="13">
        <f t="shared" si="111"/>
        <v>5.8855215664165475E-2</v>
      </c>
      <c r="T109" s="2">
        <f t="shared" si="112"/>
        <v>0.01</v>
      </c>
      <c r="U109" s="14">
        <f t="shared" si="113"/>
        <v>5.8855215664165472E-4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6.0785521566416546E-3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2453.0833333333335</v>
      </c>
      <c r="AX109" s="1">
        <f t="shared" si="120"/>
        <v>1941824.2624548899</v>
      </c>
    </row>
    <row r="110" spans="1:50" x14ac:dyDescent="0.15">
      <c r="C110" s="7">
        <v>5</v>
      </c>
      <c r="D110" s="7">
        <f t="shared" si="121"/>
        <v>14.924966096322599</v>
      </c>
      <c r="E110" s="10">
        <f t="shared" si="122"/>
        <v>8.2975143448666699</v>
      </c>
      <c r="F110" s="7" t="s">
        <v>85</v>
      </c>
      <c r="G110" s="1">
        <v>6</v>
      </c>
      <c r="H110" s="9">
        <f t="shared" si="103"/>
        <v>14.924966096322599</v>
      </c>
      <c r="I110" s="9">
        <f t="shared" si="104"/>
        <v>288.07496609632256</v>
      </c>
      <c r="J110" s="9">
        <f t="shared" si="105"/>
        <v>0.11047570110596032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1.3747829100007412</v>
      </c>
      <c r="P110" s="9">
        <f t="shared" si="108"/>
        <v>0.15188010585082423</v>
      </c>
      <c r="Q110" s="12">
        <f t="shared" si="109"/>
        <v>4.5564031755247265E-2</v>
      </c>
      <c r="R110" s="9">
        <f t="shared" si="110"/>
        <v>0.19436706250000002</v>
      </c>
      <c r="S110" s="13">
        <f t="shared" si="111"/>
        <v>0.23442259799160808</v>
      </c>
      <c r="T110" s="2">
        <f t="shared" si="112"/>
        <v>0.01</v>
      </c>
      <c r="U110" s="14">
        <f t="shared" si="113"/>
        <v>2.3442259799160807E-3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7.8342259799160808E-3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2453.0833333333335</v>
      </c>
      <c r="AX110" s="1">
        <f t="shared" si="120"/>
        <v>2502683.1543648965</v>
      </c>
    </row>
    <row r="111" spans="1:50" x14ac:dyDescent="0.15">
      <c r="C111" s="7">
        <v>6</v>
      </c>
      <c r="D111" s="7">
        <f t="shared" si="121"/>
        <v>18.5620838226667</v>
      </c>
      <c r="E111" s="10">
        <f t="shared" si="122"/>
        <v>14.924966096322599</v>
      </c>
      <c r="F111" s="7" t="s">
        <v>83</v>
      </c>
      <c r="G111" s="1">
        <v>7</v>
      </c>
      <c r="H111" s="9">
        <f t="shared" si="103"/>
        <v>18.5620838226667</v>
      </c>
      <c r="I111" s="9">
        <f t="shared" si="104"/>
        <v>291.71208382266667</v>
      </c>
      <c r="J111" s="9">
        <f t="shared" si="105"/>
        <v>0.16837837795256874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1.8707930124832504</v>
      </c>
      <c r="P111" s="9">
        <f t="shared" si="108"/>
        <v>0.3150010929269294</v>
      </c>
      <c r="Q111" s="12">
        <f t="shared" si="109"/>
        <v>9.4500327878078813E-2</v>
      </c>
      <c r="R111" s="9">
        <f t="shared" si="110"/>
        <v>0.19436706250000002</v>
      </c>
      <c r="S111" s="13">
        <f t="shared" si="111"/>
        <v>0.48619517454547528</v>
      </c>
      <c r="T111" s="2">
        <f t="shared" si="112"/>
        <v>0.01</v>
      </c>
      <c r="U111" s="14">
        <f t="shared" si="113"/>
        <v>4.8619517454547533E-3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1.4811951745454754E-2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2453.0833333333335</v>
      </c>
      <c r="AX111" s="1">
        <f t="shared" si="120"/>
        <v>4731752.9787432076</v>
      </c>
    </row>
    <row r="112" spans="1:50" x14ac:dyDescent="0.15">
      <c r="C112" s="7">
        <v>7</v>
      </c>
      <c r="D112" s="7">
        <f t="shared" si="121"/>
        <v>18.297173239354802</v>
      </c>
      <c r="E112" s="10">
        <f t="shared" si="122"/>
        <v>18.5620838226667</v>
      </c>
      <c r="F112" s="7" t="s">
        <v>83</v>
      </c>
      <c r="G112" s="1">
        <v>8</v>
      </c>
      <c r="H112" s="9">
        <f t="shared" si="103"/>
        <v>18.297173239354802</v>
      </c>
      <c r="I112" s="9">
        <f t="shared" si="104"/>
        <v>291.44717323935475</v>
      </c>
      <c r="J112" s="9">
        <f t="shared" si="105"/>
        <v>0.16334666612330759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2.2036821278896546</v>
      </c>
      <c r="P112" s="9">
        <f t="shared" si="108"/>
        <v>0.35996412878629142</v>
      </c>
      <c r="Q112" s="12">
        <f t="shared" si="109"/>
        <v>0.10798923863588743</v>
      </c>
      <c r="R112" s="9">
        <f t="shared" si="110"/>
        <v>0.19436706250000002</v>
      </c>
      <c r="S112" s="13">
        <f t="shared" si="111"/>
        <v>0.55559433397254443</v>
      </c>
      <c r="T112" s="2">
        <f t="shared" si="112"/>
        <v>0.01</v>
      </c>
      <c r="U112" s="14">
        <f t="shared" si="113"/>
        <v>5.5559433397254446E-3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1.5505943339725443E-2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2453.0833333333335</v>
      </c>
      <c r="AX112" s="1">
        <f t="shared" si="120"/>
        <v>4953452.107247374</v>
      </c>
    </row>
    <row r="113" spans="1:53" x14ac:dyDescent="0.15">
      <c r="C113" s="7">
        <v>8</v>
      </c>
      <c r="D113" s="7">
        <f t="shared" si="121"/>
        <v>17.554006128387101</v>
      </c>
      <c r="E113" s="10">
        <f t="shared" si="122"/>
        <v>18.297173239354802</v>
      </c>
      <c r="F113" s="7" t="s">
        <v>83</v>
      </c>
      <c r="G113" s="1">
        <v>9</v>
      </c>
      <c r="H113" s="9">
        <f t="shared" si="103"/>
        <v>17.554006128387101</v>
      </c>
      <c r="I113" s="9">
        <f t="shared" si="104"/>
        <v>290.70400612838705</v>
      </c>
      <c r="J113" s="9">
        <f t="shared" si="105"/>
        <v>0.14997492875428481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2.4916082074366965</v>
      </c>
      <c r="P113" s="9">
        <f t="shared" si="108"/>
        <v>0.37367876339390987</v>
      </c>
      <c r="Q113" s="12">
        <f t="shared" si="109"/>
        <v>0.11210362901817296</v>
      </c>
      <c r="R113" s="9">
        <f t="shared" si="110"/>
        <v>0.19436706250000002</v>
      </c>
      <c r="S113" s="13">
        <f t="shared" si="111"/>
        <v>0.57676248010473974</v>
      </c>
      <c r="T113" s="2">
        <f t="shared" si="112"/>
        <v>0.01</v>
      </c>
      <c r="U113" s="14">
        <f t="shared" si="113"/>
        <v>5.7676248010473975E-3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1.5717624801047398E-2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2453.0833333333335</v>
      </c>
      <c r="AX113" s="1">
        <f t="shared" si="120"/>
        <v>5021074.821820572</v>
      </c>
    </row>
    <row r="114" spans="1:53" x14ac:dyDescent="0.15">
      <c r="C114" s="7">
        <v>9</v>
      </c>
      <c r="D114" s="7">
        <f t="shared" si="121"/>
        <v>13.6778458396667</v>
      </c>
      <c r="E114" s="10">
        <f t="shared" si="122"/>
        <v>17.554006128387101</v>
      </c>
      <c r="F114" s="7" t="s">
        <v>83</v>
      </c>
      <c r="G114" s="1">
        <v>10</v>
      </c>
      <c r="H114" s="9">
        <f t="shared" si="103"/>
        <v>13.6778458396667</v>
      </c>
      <c r="I114" s="9">
        <f t="shared" si="104"/>
        <v>286.82784583966668</v>
      </c>
      <c r="J114" s="9">
        <f t="shared" si="105"/>
        <v>9.5376882959628373E-2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2.7658196523761203</v>
      </c>
      <c r="P114" s="9">
        <f t="shared" si="108"/>
        <v>0.26379525727211728</v>
      </c>
      <c r="Q114" s="12">
        <f t="shared" si="109"/>
        <v>7.9138577181635181E-2</v>
      </c>
      <c r="R114" s="9">
        <f t="shared" si="110"/>
        <v>0.19436706250000002</v>
      </c>
      <c r="S114" s="13">
        <f t="shared" si="111"/>
        <v>0.40716043224471316</v>
      </c>
      <c r="T114" s="2">
        <f t="shared" si="112"/>
        <v>0.01</v>
      </c>
      <c r="U114" s="14">
        <f t="shared" si="113"/>
        <v>4.0716043224471319E-3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1.4021604322447132E-2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2453.0833333333335</v>
      </c>
      <c r="AX114" s="1">
        <f t="shared" si="120"/>
        <v>4479272.4928946141</v>
      </c>
    </row>
    <row r="115" spans="1:53" x14ac:dyDescent="0.15">
      <c r="C115" s="7">
        <v>10</v>
      </c>
      <c r="D115" s="7">
        <f t="shared" si="121"/>
        <v>12.903233291451601</v>
      </c>
      <c r="E115" s="10">
        <f t="shared" si="122"/>
        <v>13.6778458396667</v>
      </c>
      <c r="F115" s="7" t="s">
        <v>83</v>
      </c>
      <c r="G115" s="1">
        <v>11</v>
      </c>
      <c r="H115" s="9">
        <f t="shared" si="103"/>
        <v>12.903233291451601</v>
      </c>
      <c r="I115" s="9">
        <f t="shared" si="104"/>
        <v>286.05323329145159</v>
      </c>
      <c r="J115" s="9">
        <f t="shared" si="105"/>
        <v>8.7000298829210829E-2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2.3769231753488027</v>
      </c>
      <c r="O115" s="9">
        <f t="shared" si="123"/>
        <v>0.77299142808853372</v>
      </c>
      <c r="P115" s="9">
        <f t="shared" si="108"/>
        <v>6.7250485236120872E-2</v>
      </c>
      <c r="Q115" s="12">
        <f t="shared" si="109"/>
        <v>2.0175145570836262E-2</v>
      </c>
      <c r="R115" s="9">
        <f t="shared" si="110"/>
        <v>0.19436706250000002</v>
      </c>
      <c r="S115" s="13">
        <f t="shared" si="111"/>
        <v>0.1037991998815965</v>
      </c>
      <c r="T115" s="2">
        <f t="shared" si="112"/>
        <v>0.01</v>
      </c>
      <c r="U115" s="14">
        <f t="shared" si="113"/>
        <v>1.0379919988159651E-3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6.5279919988159652E-3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2453.0833333333335</v>
      </c>
      <c r="AX115" s="1">
        <f t="shared" si="120"/>
        <v>2085400.0955740302</v>
      </c>
    </row>
    <row r="116" spans="1:53" x14ac:dyDescent="0.15">
      <c r="C116" s="7">
        <v>11</v>
      </c>
      <c r="D116" s="7">
        <f t="shared" si="121"/>
        <v>6.5760986104999999</v>
      </c>
      <c r="E116" s="10">
        <f t="shared" si="122"/>
        <v>12.903233291451601</v>
      </c>
      <c r="F116" s="7" t="s">
        <v>85</v>
      </c>
      <c r="G116" s="1">
        <v>12</v>
      </c>
      <c r="H116" s="9">
        <f t="shared" si="103"/>
        <v>6.5760986104999999</v>
      </c>
      <c r="I116" s="9">
        <f t="shared" si="104"/>
        <v>279.7260986105</v>
      </c>
      <c r="J116" s="9">
        <f t="shared" si="105"/>
        <v>4.0285684197839421E-2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1.3536311511857464</v>
      </c>
      <c r="P116" s="9">
        <f t="shared" si="108"/>
        <v>5.4531957077026808E-2</v>
      </c>
      <c r="Q116" s="12">
        <f t="shared" si="109"/>
        <v>1.6359587123108043E-2</v>
      </c>
      <c r="R116" s="9">
        <f t="shared" si="110"/>
        <v>0.19436706250000002</v>
      </c>
      <c r="S116" s="13">
        <f t="shared" si="111"/>
        <v>8.4168515553441778E-2</v>
      </c>
      <c r="T116" s="2">
        <f t="shared" si="112"/>
        <v>0.01</v>
      </c>
      <c r="U116" s="14">
        <f t="shared" si="113"/>
        <v>8.4168515553441781E-4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6.3316851555344179E-3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2453.0833333333335</v>
      </c>
      <c r="AX116" s="1">
        <f t="shared" si="120"/>
        <v>2022688.8805763056</v>
      </c>
      <c r="AY116" s="1">
        <f>SUM(AX105:AX116)</f>
        <v>35980517.246587016</v>
      </c>
    </row>
    <row r="117" spans="1:53" x14ac:dyDescent="0.15">
      <c r="C117" s="7">
        <v>12</v>
      </c>
      <c r="D117" s="7">
        <f t="shared" si="121"/>
        <v>4.3940413888709697</v>
      </c>
      <c r="E117" s="10">
        <f t="shared" si="122"/>
        <v>6.5760986104999999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5.7840900427419397</v>
      </c>
      <c r="E121" s="7"/>
      <c r="F121" s="7"/>
      <c r="G121" s="1">
        <v>1</v>
      </c>
      <c r="H121" s="9">
        <f t="shared" ref="H121:H132" si="124">E122</f>
        <v>5.7840900427419397</v>
      </c>
      <c r="I121" s="9">
        <f t="shared" ref="I121:I132" si="125">H121+273.15</f>
        <v>278.9340900427419</v>
      </c>
      <c r="J121" s="9">
        <f t="shared" ref="J121:J132" si="126">EXP(($C$15*(I121-$C$13))/($C$16*I121*$C$13))</f>
        <v>3.6494483347661644E-2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1.0389979409079271E-2</v>
      </c>
      <c r="Q121" s="12">
        <f t="shared" ref="Q121:Q132" si="130">P121*$B$123</f>
        <v>3.4286932049961594E-3</v>
      </c>
      <c r="R121" s="9">
        <f t="shared" ref="R121:R132" si="131">L121*$B$123</f>
        <v>9.3951000000000007E-2</v>
      </c>
      <c r="S121" s="13">
        <f t="shared" ref="S121:S132" si="132">Q121/R121</f>
        <v>3.6494483347661644E-2</v>
      </c>
      <c r="T121" s="2">
        <f t="shared" ref="T121:T132" si="133">$B$122/100</f>
        <v>0.01</v>
      </c>
      <c r="U121" s="14">
        <f t="shared" ref="U121:U132" si="134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5.8549448334766167E-3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0.16666666666666666</v>
      </c>
      <c r="AX121" s="1">
        <f t="shared" ref="AX121:AX132" si="141">AW121*10000*AV121*0.67*AU121*AT121</f>
        <v>61.425367962245708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0.74585923922580599</v>
      </c>
      <c r="E122" s="10">
        <f t="shared" ref="E122:E133" si="145">D121</f>
        <v>5.7840900427419397</v>
      </c>
      <c r="F122" s="7" t="s">
        <v>83</v>
      </c>
      <c r="G122" s="1">
        <v>2</v>
      </c>
      <c r="H122" s="9">
        <f t="shared" si="124"/>
        <v>0.74585923922580599</v>
      </c>
      <c r="I122" s="9">
        <f t="shared" si="125"/>
        <v>273.89585923922579</v>
      </c>
      <c r="J122" s="9">
        <f t="shared" si="126"/>
        <v>1.9202779961721133E-2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0.55901002059092075</v>
      </c>
      <c r="P122" s="9">
        <f t="shared" si="129"/>
        <v>1.0734546421804651E-2</v>
      </c>
      <c r="Q122" s="12">
        <f t="shared" si="130"/>
        <v>3.5424003191955353E-3</v>
      </c>
      <c r="R122" s="9">
        <f t="shared" si="131"/>
        <v>9.3951000000000007E-2</v>
      </c>
      <c r="S122" s="13">
        <f t="shared" si="132"/>
        <v>3.7704764389900426E-2</v>
      </c>
      <c r="T122" s="2">
        <f t="shared" si="133"/>
        <v>0.01</v>
      </c>
      <c r="U122" s="14">
        <f t="shared" si="134"/>
        <v>3.7704764389900425E-4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5.8670476438990047E-3</v>
      </c>
      <c r="AU122" s="9">
        <f t="shared" si="138"/>
        <v>28.47</v>
      </c>
      <c r="AV122" s="1">
        <f t="shared" si="139"/>
        <v>0.33</v>
      </c>
      <c r="AW122" s="1">
        <f t="shared" si="140"/>
        <v>0.16666666666666666</v>
      </c>
      <c r="AX122" s="1">
        <f t="shared" si="141"/>
        <v>61.552340906435013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5.58933601825</v>
      </c>
      <c r="E123" s="10">
        <f t="shared" si="145"/>
        <v>0.74585923922580599</v>
      </c>
      <c r="F123" s="7" t="s">
        <v>83</v>
      </c>
      <c r="G123" s="1">
        <v>3</v>
      </c>
      <c r="H123" s="9">
        <f t="shared" si="124"/>
        <v>5.58933601825</v>
      </c>
      <c r="I123" s="9">
        <f t="shared" si="125"/>
        <v>278.73933601824996</v>
      </c>
      <c r="J123" s="9">
        <f t="shared" si="126"/>
        <v>3.5615168863198023E-2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0.8329754741691161</v>
      </c>
      <c r="P123" s="9">
        <f t="shared" si="129"/>
        <v>2.9666562171435512E-2</v>
      </c>
      <c r="Q123" s="12">
        <f t="shared" si="130"/>
        <v>9.789965516573719E-3</v>
      </c>
      <c r="R123" s="9">
        <f t="shared" si="131"/>
        <v>9.3951000000000007E-2</v>
      </c>
      <c r="S123" s="13">
        <f t="shared" si="132"/>
        <v>0.10420288785189852</v>
      </c>
      <c r="T123" s="2">
        <f t="shared" si="133"/>
        <v>0.01</v>
      </c>
      <c r="U123" s="14">
        <f t="shared" si="134"/>
        <v>1.0420288785189852E-3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6.5320288785189855E-3</v>
      </c>
      <c r="AU123" s="9">
        <f t="shared" si="138"/>
        <v>28.47</v>
      </c>
      <c r="AV123" s="1">
        <f t="shared" si="139"/>
        <v>0.33</v>
      </c>
      <c r="AW123" s="1">
        <f t="shared" si="140"/>
        <v>0.16666666666666666</v>
      </c>
      <c r="AX123" s="1">
        <f t="shared" si="141"/>
        <v>68.528788710173984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8.9254255429032305</v>
      </c>
      <c r="E124" s="10">
        <f t="shared" si="145"/>
        <v>5.58933601825</v>
      </c>
      <c r="F124" s="7" t="s">
        <v>83</v>
      </c>
      <c r="G124" s="1">
        <v>4</v>
      </c>
      <c r="H124" s="9">
        <f t="shared" si="124"/>
        <v>8.9254255429032305</v>
      </c>
      <c r="I124" s="9">
        <f t="shared" si="125"/>
        <v>282.07542554290319</v>
      </c>
      <c r="J124" s="9">
        <f t="shared" si="126"/>
        <v>5.3833970884306852E-2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1.0880089119976806</v>
      </c>
      <c r="P124" s="9">
        <f t="shared" si="129"/>
        <v>5.8571840090349513E-2</v>
      </c>
      <c r="Q124" s="12">
        <f t="shared" si="130"/>
        <v>1.9328707229815341E-2</v>
      </c>
      <c r="R124" s="9">
        <f t="shared" si="131"/>
        <v>9.3951000000000007E-2</v>
      </c>
      <c r="S124" s="13">
        <f t="shared" si="132"/>
        <v>0.20573178816420623</v>
      </c>
      <c r="T124" s="2">
        <f t="shared" si="133"/>
        <v>0.01</v>
      </c>
      <c r="U124" s="14">
        <f t="shared" si="134"/>
        <v>2.0573178816420622E-3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7.5473178816420619E-3</v>
      </c>
      <c r="AU124" s="9">
        <f t="shared" si="138"/>
        <v>28.47</v>
      </c>
      <c r="AV124" s="1">
        <f t="shared" si="139"/>
        <v>0.33</v>
      </c>
      <c r="AW124" s="1">
        <f t="shared" si="140"/>
        <v>0.16666666666666666</v>
      </c>
      <c r="AX124" s="1">
        <f t="shared" si="141"/>
        <v>79.180383623293793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8.2975143448666699</v>
      </c>
      <c r="E125" s="10">
        <f t="shared" si="145"/>
        <v>8.9254255429032305</v>
      </c>
      <c r="F125" s="7" t="s">
        <v>83</v>
      </c>
      <c r="G125" s="1">
        <v>5</v>
      </c>
      <c r="H125" s="9">
        <f t="shared" si="124"/>
        <v>8.2975143448666699</v>
      </c>
      <c r="I125" s="9">
        <f t="shared" si="125"/>
        <v>281.44751434486665</v>
      </c>
      <c r="J125" s="9">
        <f t="shared" si="126"/>
        <v>4.9843791859375507E-2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0.97796521831196459</v>
      </c>
      <c r="O125" s="9">
        <f t="shared" si="146"/>
        <v>0.3361718535953665</v>
      </c>
      <c r="P125" s="9">
        <f t="shared" si="129"/>
        <v>1.6756079899587904E-2</v>
      </c>
      <c r="Q125" s="12">
        <f t="shared" si="130"/>
        <v>5.5295063668640088E-3</v>
      </c>
      <c r="R125" s="9">
        <f t="shared" si="131"/>
        <v>9.3951000000000007E-2</v>
      </c>
      <c r="S125" s="13">
        <f t="shared" si="132"/>
        <v>5.8855215664165454E-2</v>
      </c>
      <c r="T125" s="2">
        <f t="shared" si="133"/>
        <v>0.01</v>
      </c>
      <c r="U125" s="14">
        <f t="shared" si="134"/>
        <v>5.8855215664165451E-4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6.0785521566416546E-3</v>
      </c>
      <c r="AU125" s="9">
        <f t="shared" si="138"/>
        <v>28.47</v>
      </c>
      <c r="AV125" s="1">
        <f t="shared" si="139"/>
        <v>0.33</v>
      </c>
      <c r="AW125" s="1">
        <f t="shared" si="140"/>
        <v>0.16666666666666666</v>
      </c>
      <c r="AX125" s="1">
        <f t="shared" si="141"/>
        <v>63.771275992998142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14.924966096322599</v>
      </c>
      <c r="E126" s="10">
        <f t="shared" si="145"/>
        <v>8.2975143448666699</v>
      </c>
      <c r="F126" s="7" t="s">
        <v>85</v>
      </c>
      <c r="G126" s="1">
        <v>6</v>
      </c>
      <c r="H126" s="9">
        <f t="shared" si="124"/>
        <v>14.924966096322599</v>
      </c>
      <c r="I126" s="9">
        <f t="shared" si="125"/>
        <v>288.07496609632256</v>
      </c>
      <c r="J126" s="9">
        <f t="shared" si="126"/>
        <v>0.11047570110596032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0.60411577369577862</v>
      </c>
      <c r="P126" s="9">
        <f t="shared" si="129"/>
        <v>6.6740113648210808E-2</v>
      </c>
      <c r="Q126" s="12">
        <f t="shared" si="130"/>
        <v>2.2024237503909569E-2</v>
      </c>
      <c r="R126" s="9">
        <f t="shared" si="131"/>
        <v>9.3951000000000007E-2</v>
      </c>
      <c r="S126" s="13">
        <f t="shared" si="132"/>
        <v>0.23442259799160806</v>
      </c>
      <c r="T126" s="2">
        <f t="shared" si="133"/>
        <v>0.01</v>
      </c>
      <c r="U126" s="14">
        <f t="shared" si="134"/>
        <v>2.3442259799160807E-3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7.8342259799160808E-3</v>
      </c>
      <c r="AU126" s="9">
        <f t="shared" si="138"/>
        <v>28.47</v>
      </c>
      <c r="AV126" s="1">
        <f t="shared" si="139"/>
        <v>0.33</v>
      </c>
      <c r="AW126" s="1">
        <f t="shared" si="140"/>
        <v>0.16666666666666666</v>
      </c>
      <c r="AX126" s="1">
        <f t="shared" si="141"/>
        <v>82.190392429365687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18.5620838226667</v>
      </c>
      <c r="E127" s="10">
        <f t="shared" si="145"/>
        <v>14.924966096322599</v>
      </c>
      <c r="F127" s="7" t="s">
        <v>83</v>
      </c>
      <c r="G127" s="1">
        <v>7</v>
      </c>
      <c r="H127" s="9">
        <f t="shared" si="124"/>
        <v>18.5620838226667</v>
      </c>
      <c r="I127" s="9">
        <f t="shared" si="125"/>
        <v>291.71208382266667</v>
      </c>
      <c r="J127" s="9">
        <f t="shared" si="126"/>
        <v>0.16837837795256874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0.82207566004756782</v>
      </c>
      <c r="P127" s="9">
        <f t="shared" si="129"/>
        <v>0.13841976619309679</v>
      </c>
      <c r="Q127" s="12">
        <f t="shared" si="130"/>
        <v>4.5678522843721946E-2</v>
      </c>
      <c r="R127" s="9">
        <f t="shared" si="131"/>
        <v>9.3951000000000007E-2</v>
      </c>
      <c r="S127" s="13">
        <f t="shared" si="132"/>
        <v>0.48619517454547523</v>
      </c>
      <c r="T127" s="2">
        <f t="shared" si="133"/>
        <v>0.01</v>
      </c>
      <c r="U127" s="14">
        <f t="shared" si="134"/>
        <v>4.8619517454547524E-3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1.4811951745454754E-2</v>
      </c>
      <c r="AU127" s="9">
        <f t="shared" si="138"/>
        <v>28.47</v>
      </c>
      <c r="AV127" s="1">
        <f t="shared" si="139"/>
        <v>0.33</v>
      </c>
      <c r="AW127" s="1">
        <f t="shared" si="140"/>
        <v>0.16666666666666666</v>
      </c>
      <c r="AX127" s="1">
        <f t="shared" si="141"/>
        <v>155.39507409215619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18.297173239354802</v>
      </c>
      <c r="E128" s="10">
        <f t="shared" si="145"/>
        <v>18.5620838226667</v>
      </c>
      <c r="F128" s="7" t="s">
        <v>83</v>
      </c>
      <c r="G128" s="1">
        <v>8</v>
      </c>
      <c r="H128" s="9">
        <f t="shared" si="124"/>
        <v>18.297173239354802</v>
      </c>
      <c r="I128" s="9">
        <f t="shared" si="125"/>
        <v>291.44717323935475</v>
      </c>
      <c r="J128" s="9">
        <f t="shared" si="126"/>
        <v>0.16334666612330759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0.96835589385447096</v>
      </c>
      <c r="P128" s="9">
        <f t="shared" si="129"/>
        <v>0.15817770688198335</v>
      </c>
      <c r="Q128" s="12">
        <f t="shared" si="130"/>
        <v>5.2198643271054508E-2</v>
      </c>
      <c r="R128" s="9">
        <f t="shared" si="131"/>
        <v>9.3951000000000007E-2</v>
      </c>
      <c r="S128" s="13">
        <f t="shared" si="132"/>
        <v>0.55559433397254421</v>
      </c>
      <c r="T128" s="2">
        <f t="shared" si="133"/>
        <v>0.01</v>
      </c>
      <c r="U128" s="14">
        <f t="shared" si="134"/>
        <v>5.555943339725442E-3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1.5505943339725443E-2</v>
      </c>
      <c r="AU128" s="9">
        <f t="shared" si="138"/>
        <v>28.47</v>
      </c>
      <c r="AV128" s="1">
        <f t="shared" si="139"/>
        <v>0.33</v>
      </c>
      <c r="AW128" s="1">
        <f t="shared" si="140"/>
        <v>0.16666666666666666</v>
      </c>
      <c r="AX128" s="1">
        <f t="shared" si="141"/>
        <v>162.67587523601088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17.554006128387101</v>
      </c>
      <c r="E129" s="10">
        <f t="shared" si="145"/>
        <v>18.297173239354802</v>
      </c>
      <c r="F129" s="7" t="s">
        <v>83</v>
      </c>
      <c r="G129" s="1">
        <v>9</v>
      </c>
      <c r="H129" s="9">
        <f t="shared" si="124"/>
        <v>17.554006128387101</v>
      </c>
      <c r="I129" s="9">
        <f t="shared" si="125"/>
        <v>290.70400612838705</v>
      </c>
      <c r="J129" s="9">
        <f t="shared" si="126"/>
        <v>0.14997492875428481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1.0948781869724875</v>
      </c>
      <c r="P129" s="9">
        <f t="shared" si="129"/>
        <v>0.16420427808581933</v>
      </c>
      <c r="Q129" s="12">
        <f t="shared" si="130"/>
        <v>5.4187411768320384E-2</v>
      </c>
      <c r="R129" s="9">
        <f t="shared" si="131"/>
        <v>9.3951000000000007E-2</v>
      </c>
      <c r="S129" s="13">
        <f t="shared" si="132"/>
        <v>0.57676248010473952</v>
      </c>
      <c r="T129" s="2">
        <f t="shared" si="133"/>
        <v>0.01</v>
      </c>
      <c r="U129" s="14">
        <f t="shared" si="134"/>
        <v>5.7676248010473949E-3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1.5717624801047395E-2</v>
      </c>
      <c r="AU129" s="9">
        <f t="shared" si="138"/>
        <v>28.47</v>
      </c>
      <c r="AV129" s="1">
        <f t="shared" si="139"/>
        <v>0.33</v>
      </c>
      <c r="AW129" s="1">
        <f t="shared" si="140"/>
        <v>0.16666666666666666</v>
      </c>
      <c r="AX129" s="1">
        <f t="shared" si="141"/>
        <v>164.89666672462442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13.6778458396667</v>
      </c>
      <c r="E130" s="10">
        <f t="shared" si="145"/>
        <v>17.554006128387101</v>
      </c>
      <c r="F130" s="7" t="s">
        <v>83</v>
      </c>
      <c r="G130" s="1">
        <v>10</v>
      </c>
      <c r="H130" s="9">
        <f t="shared" si="124"/>
        <v>13.6778458396667</v>
      </c>
      <c r="I130" s="9">
        <f t="shared" si="125"/>
        <v>286.82784583966668</v>
      </c>
      <c r="J130" s="9">
        <f t="shared" si="126"/>
        <v>9.5376882959628373E-2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1.2153739088866682</v>
      </c>
      <c r="P130" s="9">
        <f t="shared" si="129"/>
        <v>0.11591857506006979</v>
      </c>
      <c r="Q130" s="12">
        <f t="shared" si="130"/>
        <v>3.8253129769823035E-2</v>
      </c>
      <c r="R130" s="9">
        <f t="shared" si="131"/>
        <v>9.3951000000000007E-2</v>
      </c>
      <c r="S130" s="13">
        <f t="shared" si="132"/>
        <v>0.40716043224471304</v>
      </c>
      <c r="T130" s="2">
        <f t="shared" si="133"/>
        <v>0.01</v>
      </c>
      <c r="U130" s="14">
        <f t="shared" si="134"/>
        <v>4.0716043224471301E-3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1.4021604322447132E-2</v>
      </c>
      <c r="AU130" s="9">
        <f t="shared" si="138"/>
        <v>28.47</v>
      </c>
      <c r="AV130" s="1">
        <f t="shared" si="139"/>
        <v>0.33</v>
      </c>
      <c r="AW130" s="1">
        <f t="shared" si="140"/>
        <v>0.16666666666666666</v>
      </c>
      <c r="AX130" s="1">
        <f t="shared" si="141"/>
        <v>147.10338515963574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12.903233291451601</v>
      </c>
      <c r="E131" s="10">
        <f t="shared" si="145"/>
        <v>13.6778458396667</v>
      </c>
      <c r="F131" s="7" t="s">
        <v>83</v>
      </c>
      <c r="G131" s="1">
        <v>11</v>
      </c>
      <c r="H131" s="9">
        <f t="shared" si="124"/>
        <v>12.903233291451601</v>
      </c>
      <c r="I131" s="9">
        <f t="shared" si="125"/>
        <v>286.05323329145159</v>
      </c>
      <c r="J131" s="9">
        <f t="shared" si="126"/>
        <v>8.7000298829210829E-2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1.0444825671352684</v>
      </c>
      <c r="O131" s="9">
        <f t="shared" si="146"/>
        <v>0.33967276669132995</v>
      </c>
      <c r="P131" s="9">
        <f t="shared" si="129"/>
        <v>2.9551632206290517E-2</v>
      </c>
      <c r="Q131" s="12">
        <f t="shared" si="130"/>
        <v>9.7520386280758719E-3</v>
      </c>
      <c r="R131" s="9">
        <f t="shared" si="131"/>
        <v>9.3951000000000007E-2</v>
      </c>
      <c r="S131" s="13">
        <f t="shared" si="132"/>
        <v>0.10379919988159649</v>
      </c>
      <c r="T131" s="2">
        <f t="shared" si="133"/>
        <v>0.01</v>
      </c>
      <c r="U131" s="14">
        <f t="shared" si="134"/>
        <v>1.0379919988159649E-3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6.5279919988159652E-3</v>
      </c>
      <c r="AU131" s="9">
        <f t="shared" si="138"/>
        <v>28.47</v>
      </c>
      <c r="AV131" s="1">
        <f t="shared" si="139"/>
        <v>0.33</v>
      </c>
      <c r="AW131" s="1">
        <f t="shared" si="140"/>
        <v>0.16666666666666666</v>
      </c>
      <c r="AX131" s="1">
        <f t="shared" si="141"/>
        <v>68.486437018018052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6.5760986104999999</v>
      </c>
      <c r="E132" s="10">
        <f t="shared" si="145"/>
        <v>12.903233291451601</v>
      </c>
      <c r="F132" s="7" t="s">
        <v>85</v>
      </c>
      <c r="G132" s="1">
        <v>12</v>
      </c>
      <c r="H132" s="9">
        <f t="shared" si="124"/>
        <v>6.5760986104999999</v>
      </c>
      <c r="I132" s="9">
        <f t="shared" si="125"/>
        <v>279.7260986105</v>
      </c>
      <c r="J132" s="9">
        <f t="shared" si="126"/>
        <v>4.0285684197839421E-2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0.59482113448503937</v>
      </c>
      <c r="P132" s="9">
        <f t="shared" si="129"/>
        <v>2.3962776378064866E-2</v>
      </c>
      <c r="Q132" s="12">
        <f t="shared" si="130"/>
        <v>7.9077162047614061E-3</v>
      </c>
      <c r="R132" s="9">
        <f t="shared" si="131"/>
        <v>9.3951000000000007E-2</v>
      </c>
      <c r="S132" s="13">
        <f t="shared" si="132"/>
        <v>8.416851555344175E-2</v>
      </c>
      <c r="T132" s="2">
        <f t="shared" si="133"/>
        <v>0.01</v>
      </c>
      <c r="U132" s="14">
        <f t="shared" si="134"/>
        <v>8.4168515553441749E-4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6.3316851555344179E-3</v>
      </c>
      <c r="AU132" s="9">
        <f t="shared" si="138"/>
        <v>28.47</v>
      </c>
      <c r="AV132" s="1">
        <f t="shared" si="139"/>
        <v>0.33</v>
      </c>
      <c r="AW132" s="1">
        <f t="shared" si="140"/>
        <v>0.16666666666666666</v>
      </c>
      <c r="AX132" s="1">
        <f t="shared" si="141"/>
        <v>66.426943645316911</v>
      </c>
      <c r="AY132" s="1">
        <f>SUM(AX121:AX132)</f>
        <v>1181.6329315002743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4.3940413888709697</v>
      </c>
      <c r="E133" s="10">
        <f t="shared" si="145"/>
        <v>6.5760986104999999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5.7840900427419397</v>
      </c>
      <c r="E136" s="7"/>
      <c r="F136" s="7"/>
      <c r="G136" s="1">
        <v>1</v>
      </c>
      <c r="H136" s="9">
        <f t="shared" ref="H136:H147" si="147">E137</f>
        <v>5.7840900427419397</v>
      </c>
      <c r="I136" s="9">
        <f t="shared" ref="I136:I147" si="148">H136+273.15</f>
        <v>278.9340900427419</v>
      </c>
      <c r="J136" s="9">
        <f t="shared" ref="J136:J147" si="149">EXP(($C$15*(I136-$C$13))/($C$16*I136*$C$13))</f>
        <v>3.6494483347661644E-2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2.7701061554868931E-2</v>
      </c>
      <c r="Q136" s="12">
        <f t="shared" ref="Q136:Q147" si="153">P136*$B$138</f>
        <v>7.2022760042659223E-3</v>
      </c>
      <c r="R136" s="9">
        <f t="shared" ref="R136:R147" si="154">L136*$B$138</f>
        <v>0.19735245833333334</v>
      </c>
      <c r="S136" s="13">
        <f t="shared" ref="S136:S147" si="155">Q136/R136</f>
        <v>3.6494483347661644E-2</v>
      </c>
      <c r="T136" s="2">
        <f t="shared" ref="T136:T147" si="156">$B$137/100</f>
        <v>0.01</v>
      </c>
      <c r="U136" s="14">
        <f t="shared" ref="U136:U147" si="157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5.8549448334766167E-3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0.74585923922580599</v>
      </c>
      <c r="E137" s="10">
        <f t="shared" ref="E137:E148" si="166">D136</f>
        <v>5.7840900427419397</v>
      </c>
      <c r="F137" s="7" t="s">
        <v>83</v>
      </c>
      <c r="G137" s="1">
        <v>2</v>
      </c>
      <c r="H137" s="9">
        <f t="shared" si="147"/>
        <v>0.74585923922580599</v>
      </c>
      <c r="I137" s="9">
        <f t="shared" si="148"/>
        <v>273.89585923922579</v>
      </c>
      <c r="J137" s="9">
        <f t="shared" si="149"/>
        <v>1.9202779961721133E-2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1.4903947717784645</v>
      </c>
      <c r="P137" s="9">
        <f t="shared" si="152"/>
        <v>2.8619722858561437E-2</v>
      </c>
      <c r="Q137" s="12">
        <f t="shared" si="153"/>
        <v>7.4411279432259744E-3</v>
      </c>
      <c r="R137" s="9">
        <f t="shared" si="154"/>
        <v>0.19735245833333334</v>
      </c>
      <c r="S137" s="13">
        <f t="shared" si="155"/>
        <v>3.7704764389900426E-2</v>
      </c>
      <c r="T137" s="2">
        <f t="shared" si="156"/>
        <v>0.01</v>
      </c>
      <c r="U137" s="14">
        <f t="shared" si="157"/>
        <v>3.7704764389900425E-4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5.8670476438990047E-3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5.58933601825</v>
      </c>
      <c r="E138" s="10">
        <f t="shared" si="166"/>
        <v>0.74585923922580599</v>
      </c>
      <c r="F138" s="7" t="s">
        <v>83</v>
      </c>
      <c r="G138" s="1">
        <v>3</v>
      </c>
      <c r="H138" s="9">
        <f t="shared" si="147"/>
        <v>5.58933601825</v>
      </c>
      <c r="I138" s="9">
        <f t="shared" si="148"/>
        <v>278.73933601824996</v>
      </c>
      <c r="J138" s="9">
        <f t="shared" si="149"/>
        <v>3.5615168863198023E-2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2.2208229655865699</v>
      </c>
      <c r="P138" s="9">
        <f t="shared" si="152"/>
        <v>7.9094984934633891E-2</v>
      </c>
      <c r="Q138" s="12">
        <f t="shared" si="153"/>
        <v>2.0564696083004812E-2</v>
      </c>
      <c r="R138" s="9">
        <f t="shared" si="154"/>
        <v>0.19735245833333334</v>
      </c>
      <c r="S138" s="13">
        <f t="shared" si="155"/>
        <v>0.10420288785189853</v>
      </c>
      <c r="T138" s="2">
        <f t="shared" si="156"/>
        <v>0.01</v>
      </c>
      <c r="U138" s="14">
        <f t="shared" si="157"/>
        <v>1.0420288785189854E-3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6.5320288785189855E-3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8.9254255429032305</v>
      </c>
      <c r="E139" s="10">
        <f t="shared" si="166"/>
        <v>5.58933601825</v>
      </c>
      <c r="F139" s="7" t="s">
        <v>83</v>
      </c>
      <c r="G139" s="1">
        <v>4</v>
      </c>
      <c r="H139" s="9">
        <f t="shared" si="147"/>
        <v>8.9254255429032305</v>
      </c>
      <c r="I139" s="9">
        <f t="shared" si="148"/>
        <v>282.07542554290319</v>
      </c>
      <c r="J139" s="9">
        <f t="shared" si="149"/>
        <v>5.3833970884306852E-2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2.9007758973186029</v>
      </c>
      <c r="P139" s="9">
        <f t="shared" si="152"/>
        <v>0.15616028519814876</v>
      </c>
      <c r="Q139" s="12">
        <f t="shared" si="153"/>
        <v>4.0601674151518677E-2</v>
      </c>
      <c r="R139" s="9">
        <f t="shared" si="154"/>
        <v>0.19735245833333334</v>
      </c>
      <c r="S139" s="13">
        <f t="shared" si="155"/>
        <v>0.20573178816420626</v>
      </c>
      <c r="T139" s="2">
        <f t="shared" si="156"/>
        <v>0.01</v>
      </c>
      <c r="U139" s="14">
        <f t="shared" si="157"/>
        <v>2.0573178816420627E-3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7.5473178816420627E-3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8.2975143448666699</v>
      </c>
      <c r="E140" s="10">
        <f t="shared" si="166"/>
        <v>8.9254255429032305</v>
      </c>
      <c r="F140" s="7" t="s">
        <v>83</v>
      </c>
      <c r="G140" s="1">
        <v>5</v>
      </c>
      <c r="H140" s="9">
        <f t="shared" si="147"/>
        <v>8.2975143448666699</v>
      </c>
      <c r="I140" s="9">
        <f t="shared" si="148"/>
        <v>281.44751434486665</v>
      </c>
      <c r="J140" s="9">
        <f t="shared" si="149"/>
        <v>4.9843791859375507E-2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3.5036635287871207</v>
      </c>
      <c r="P140" s="9">
        <f t="shared" si="152"/>
        <v>0.17463587567415034</v>
      </c>
      <c r="Q140" s="12">
        <f t="shared" si="153"/>
        <v>4.5405327675279092E-2</v>
      </c>
      <c r="R140" s="9">
        <f t="shared" si="154"/>
        <v>0.19735245833333334</v>
      </c>
      <c r="S140" s="13">
        <f t="shared" si="155"/>
        <v>0.23007226795517458</v>
      </c>
      <c r="T140" s="2">
        <f t="shared" si="156"/>
        <v>0.01</v>
      </c>
      <c r="U140" s="14">
        <f t="shared" si="157"/>
        <v>2.3007226795517459E-3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7.7907226795517455E-3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14.924966096322599</v>
      </c>
      <c r="E141" s="10">
        <f t="shared" si="166"/>
        <v>8.2975143448666699</v>
      </c>
      <c r="F141" s="7" t="s">
        <v>85</v>
      </c>
      <c r="G141" s="1">
        <v>6</v>
      </c>
      <c r="H141" s="9">
        <f t="shared" si="147"/>
        <v>14.924966096322599</v>
      </c>
      <c r="I141" s="9">
        <f t="shared" si="148"/>
        <v>288.07496609632256</v>
      </c>
      <c r="J141" s="9">
        <f t="shared" si="149"/>
        <v>0.11047570110596032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4.0880755697796367</v>
      </c>
      <c r="P141" s="9">
        <f t="shared" si="152"/>
        <v>0.45163301474555356</v>
      </c>
      <c r="Q141" s="12">
        <f t="shared" si="153"/>
        <v>0.11742458383384392</v>
      </c>
      <c r="R141" s="9">
        <f t="shared" si="154"/>
        <v>0.19735245833333334</v>
      </c>
      <c r="S141" s="13">
        <f t="shared" si="155"/>
        <v>0.59499934698310575</v>
      </c>
      <c r="T141" s="2">
        <f t="shared" si="156"/>
        <v>0.01</v>
      </c>
      <c r="U141" s="14">
        <f t="shared" si="157"/>
        <v>5.9499934698310575E-3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1.1439993469831058E-2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18.5620838226667</v>
      </c>
      <c r="E142" s="10">
        <f t="shared" si="166"/>
        <v>14.924966096322599</v>
      </c>
      <c r="F142" s="7" t="s">
        <v>83</v>
      </c>
      <c r="G142" s="1">
        <v>7</v>
      </c>
      <c r="H142" s="9">
        <f t="shared" si="147"/>
        <v>18.5620838226667</v>
      </c>
      <c r="I142" s="9">
        <f t="shared" si="148"/>
        <v>291.71208382266667</v>
      </c>
      <c r="J142" s="9">
        <f t="shared" si="149"/>
        <v>0.16837837795256874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4.3954904717007501</v>
      </c>
      <c r="P142" s="9">
        <f t="shared" si="152"/>
        <v>0.74010555593094352</v>
      </c>
      <c r="Q142" s="12">
        <f t="shared" si="153"/>
        <v>0.19242744454204533</v>
      </c>
      <c r="R142" s="9">
        <f t="shared" si="154"/>
        <v>0.19735245833333334</v>
      </c>
      <c r="S142" s="13">
        <f t="shared" si="155"/>
        <v>0.97504457845176906</v>
      </c>
      <c r="T142" s="2">
        <f t="shared" si="156"/>
        <v>0.01</v>
      </c>
      <c r="U142" s="14">
        <f t="shared" si="157"/>
        <v>9.7504457845176903E-3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1.9700445784517691E-2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18.297173239354802</v>
      </c>
      <c r="E143" s="10">
        <f t="shared" si="166"/>
        <v>18.5620838226667</v>
      </c>
      <c r="F143" s="7" t="s">
        <v>83</v>
      </c>
      <c r="G143" s="1">
        <v>8</v>
      </c>
      <c r="H143" s="9">
        <f t="shared" si="147"/>
        <v>18.297173239354802</v>
      </c>
      <c r="I143" s="9">
        <f t="shared" si="148"/>
        <v>291.44717323935475</v>
      </c>
      <c r="J143" s="9">
        <f t="shared" si="149"/>
        <v>0.16334666612330759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4.4144328324364732</v>
      </c>
      <c r="P143" s="9">
        <f t="shared" si="152"/>
        <v>0.72108288600376758</v>
      </c>
      <c r="Q143" s="12">
        <f t="shared" si="153"/>
        <v>0.18748155036097958</v>
      </c>
      <c r="R143" s="9">
        <f t="shared" si="154"/>
        <v>0.19735245833333334</v>
      </c>
      <c r="S143" s="13">
        <f t="shared" si="155"/>
        <v>0.94998335437159065</v>
      </c>
      <c r="T143" s="2">
        <f t="shared" si="156"/>
        <v>0.01</v>
      </c>
      <c r="U143" s="14">
        <f t="shared" si="157"/>
        <v>9.4998335437159066E-3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1.9449833543715905E-2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17.554006128387101</v>
      </c>
      <c r="E144" s="10">
        <f t="shared" si="166"/>
        <v>18.297173239354802</v>
      </c>
      <c r="F144" s="7" t="s">
        <v>83</v>
      </c>
      <c r="G144" s="1">
        <v>9</v>
      </c>
      <c r="H144" s="9">
        <f t="shared" si="147"/>
        <v>17.554006128387101</v>
      </c>
      <c r="I144" s="9">
        <f t="shared" si="148"/>
        <v>290.70400612838705</v>
      </c>
      <c r="J144" s="9">
        <f t="shared" si="149"/>
        <v>0.14997492875428481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4.4523978630993728</v>
      </c>
      <c r="P144" s="9">
        <f t="shared" si="152"/>
        <v>0.66774805230405831</v>
      </c>
      <c r="Q144" s="12">
        <f t="shared" si="153"/>
        <v>0.17361449359905518</v>
      </c>
      <c r="R144" s="9">
        <f t="shared" si="154"/>
        <v>0.19735245833333334</v>
      </c>
      <c r="S144" s="13">
        <f t="shared" si="155"/>
        <v>0.87971791719876047</v>
      </c>
      <c r="T144" s="2">
        <f t="shared" si="156"/>
        <v>0.01</v>
      </c>
      <c r="U144" s="14">
        <f t="shared" si="157"/>
        <v>8.7971791719876052E-3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1.8747179171987607E-2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13.6778458396667</v>
      </c>
      <c r="E145" s="10">
        <f t="shared" si="166"/>
        <v>17.554006128387101</v>
      </c>
      <c r="F145" s="7" t="s">
        <v>83</v>
      </c>
      <c r="G145" s="1">
        <v>10</v>
      </c>
      <c r="H145" s="9">
        <f t="shared" si="147"/>
        <v>13.6778458396667</v>
      </c>
      <c r="I145" s="9">
        <f t="shared" si="148"/>
        <v>286.82784583966668</v>
      </c>
      <c r="J145" s="9">
        <f t="shared" si="149"/>
        <v>9.5376882959628373E-2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4.5436977274619812</v>
      </c>
      <c r="P145" s="9">
        <f t="shared" si="152"/>
        <v>0.43336372635607079</v>
      </c>
      <c r="Q145" s="12">
        <f t="shared" si="153"/>
        <v>0.11267456885257841</v>
      </c>
      <c r="R145" s="9">
        <f t="shared" si="154"/>
        <v>0.19735245833333334</v>
      </c>
      <c r="S145" s="13">
        <f t="shared" si="155"/>
        <v>0.57093065778926444</v>
      </c>
      <c r="T145" s="2">
        <f t="shared" si="156"/>
        <v>0.01</v>
      </c>
      <c r="U145" s="14">
        <f t="shared" si="157"/>
        <v>5.7093065778926443E-3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1.5659306577892645E-2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12.903233291451601</v>
      </c>
      <c r="E146" s="10">
        <f t="shared" si="166"/>
        <v>13.6778458396667</v>
      </c>
      <c r="F146" s="7" t="s">
        <v>83</v>
      </c>
      <c r="G146" s="1">
        <v>11</v>
      </c>
      <c r="H146" s="9">
        <f t="shared" si="147"/>
        <v>12.903233291451601</v>
      </c>
      <c r="I146" s="9">
        <f t="shared" si="148"/>
        <v>286.05323329145159</v>
      </c>
      <c r="J146" s="9">
        <f t="shared" si="149"/>
        <v>8.7000298829210829E-2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4.8693819177725768</v>
      </c>
      <c r="P146" s="9">
        <f t="shared" si="152"/>
        <v>0.42363768195976992</v>
      </c>
      <c r="Q146" s="12">
        <f t="shared" si="153"/>
        <v>0.11014579730954019</v>
      </c>
      <c r="R146" s="9">
        <f t="shared" si="154"/>
        <v>0.19735245833333334</v>
      </c>
      <c r="S146" s="13">
        <f t="shared" si="155"/>
        <v>0.55811717897884572</v>
      </c>
      <c r="T146" s="2">
        <f t="shared" si="156"/>
        <v>0.01</v>
      </c>
      <c r="U146" s="14">
        <f t="shared" si="157"/>
        <v>5.5811717897884571E-3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1.1071171789788458E-2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6.5760986104999999</v>
      </c>
      <c r="E147" s="10">
        <f t="shared" si="166"/>
        <v>12.903233291451601</v>
      </c>
      <c r="F147" s="7" t="s">
        <v>85</v>
      </c>
      <c r="G147" s="1">
        <v>12</v>
      </c>
      <c r="H147" s="9">
        <f t="shared" si="147"/>
        <v>6.5760986104999999</v>
      </c>
      <c r="I147" s="9">
        <f t="shared" si="148"/>
        <v>279.7260986105</v>
      </c>
      <c r="J147" s="9">
        <f t="shared" si="149"/>
        <v>4.0285684197839421E-2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5.2047921524794738</v>
      </c>
      <c r="P147" s="9">
        <f t="shared" si="152"/>
        <v>0.20967861297018095</v>
      </c>
      <c r="Q147" s="12">
        <f t="shared" si="153"/>
        <v>5.4516439372247046E-2</v>
      </c>
      <c r="R147" s="9">
        <f t="shared" si="154"/>
        <v>0.19735245833333334</v>
      </c>
      <c r="S147" s="13">
        <f t="shared" si="155"/>
        <v>0.27623896774656531</v>
      </c>
      <c r="T147" s="2">
        <f t="shared" si="156"/>
        <v>0.01</v>
      </c>
      <c r="U147" s="14">
        <f t="shared" si="157"/>
        <v>2.7623896774656531E-3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8.2523896774656519E-3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4.3940413888709697</v>
      </c>
      <c r="E148" s="10">
        <f t="shared" si="166"/>
        <v>6.5760986104999999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12273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557866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237543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1360087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616426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18500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2378361.2646853742</v>
      </c>
      <c r="J13" s="6" t="s">
        <v>37</v>
      </c>
      <c r="K13" s="6">
        <f>I13/(10000*1000)</f>
        <v>0.23783612646853741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1022.75</v>
      </c>
      <c r="AU26" s="1">
        <f t="shared" ref="AU26:AU37" si="17">AT26*10000*AS26*0.67*AR26*AQ26</f>
        <v>1729888.0057384083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-4.67639932722581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-4.67639932722581</v>
      </c>
      <c r="I27" s="9">
        <f t="shared" si="1"/>
        <v>268.47360067277418</v>
      </c>
      <c r="J27" s="9">
        <f t="shared" si="2"/>
        <v>9.3659493241733047E-3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0.75000212008442069</v>
      </c>
      <c r="Q27" s="12">
        <f t="shared" si="6"/>
        <v>7.5000212008442077E-2</v>
      </c>
      <c r="R27" s="9">
        <f t="shared" si="7"/>
        <v>4.0532094166666672</v>
      </c>
      <c r="S27" s="13">
        <f t="shared" si="8"/>
        <v>1.8503907471457953E-2</v>
      </c>
      <c r="T27" s="2">
        <f t="shared" si="9"/>
        <v>0.34</v>
      </c>
      <c r="U27" s="14">
        <f t="shared" si="10"/>
        <v>6.2913285402957046E-3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1.9191328540295705E-2</v>
      </c>
      <c r="AR27" s="9">
        <f t="shared" si="14"/>
        <v>119.21204166666666</v>
      </c>
      <c r="AS27" s="1">
        <f t="shared" si="15"/>
        <v>0.1</v>
      </c>
      <c r="AT27" s="1">
        <f t="shared" si="16"/>
        <v>1022.75</v>
      </c>
      <c r="AU27" s="1">
        <f t="shared" si="17"/>
        <v>1567723.4590287923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2.3485876273928601</v>
      </c>
      <c r="E28" s="10">
        <f t="shared" si="18"/>
        <v>-4.67639932722581</v>
      </c>
      <c r="F28" s="7" t="s">
        <v>83</v>
      </c>
      <c r="G28" s="1">
        <v>3</v>
      </c>
      <c r="H28" s="9">
        <f t="shared" si="0"/>
        <v>2.3485876273928601</v>
      </c>
      <c r="I28" s="9">
        <f t="shared" si="1"/>
        <v>275.49858762739285</v>
      </c>
      <c r="J28" s="9">
        <f t="shared" si="2"/>
        <v>2.3614589790642935E-2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119.85962547383261</v>
      </c>
      <c r="P28" s="9">
        <f t="shared" si="5"/>
        <v>2.8304358880246534</v>
      </c>
      <c r="Q28" s="12">
        <f t="shared" si="6"/>
        <v>0.28304358880246533</v>
      </c>
      <c r="R28" s="9">
        <f t="shared" si="7"/>
        <v>4.0532094166666672</v>
      </c>
      <c r="S28" s="13">
        <f t="shared" si="8"/>
        <v>6.9831967634980605E-2</v>
      </c>
      <c r="T28" s="2">
        <f t="shared" si="9"/>
        <v>0.34</v>
      </c>
      <c r="U28" s="14">
        <f t="shared" si="10"/>
        <v>2.3742868995893406E-2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3.6642868995893405E-2</v>
      </c>
      <c r="AR28" s="9">
        <f t="shared" si="14"/>
        <v>119.21204166666666</v>
      </c>
      <c r="AS28" s="1">
        <f t="shared" si="15"/>
        <v>0.1</v>
      </c>
      <c r="AT28" s="1">
        <f t="shared" si="16"/>
        <v>1022.75</v>
      </c>
      <c r="AU28" s="1">
        <f t="shared" si="17"/>
        <v>2993325.0952565768</v>
      </c>
    </row>
    <row r="29" spans="1:47" x14ac:dyDescent="0.15">
      <c r="C29" s="7">
        <v>3</v>
      </c>
      <c r="D29" s="8">
        <v>8.5739012572258098</v>
      </c>
      <c r="E29" s="10">
        <f t="shared" si="18"/>
        <v>2.3485876273928601</v>
      </c>
      <c r="F29" s="7" t="s">
        <v>83</v>
      </c>
      <c r="G29" s="1">
        <v>4</v>
      </c>
      <c r="H29" s="9">
        <f t="shared" si="0"/>
        <v>8.5739012572258098</v>
      </c>
      <c r="I29" s="9">
        <f t="shared" si="1"/>
        <v>281.7239012572258</v>
      </c>
      <c r="J29" s="9">
        <f t="shared" si="2"/>
        <v>5.1564527001037114E-2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157.56128375247462</v>
      </c>
      <c r="P29" s="9">
        <f t="shared" si="5"/>
        <v>8.1245730703725485</v>
      </c>
      <c r="Q29" s="12">
        <f t="shared" si="6"/>
        <v>0.81245730703725494</v>
      </c>
      <c r="R29" s="9">
        <f t="shared" si="7"/>
        <v>4.0532094166666672</v>
      </c>
      <c r="S29" s="13">
        <f t="shared" si="8"/>
        <v>0.20044789783040978</v>
      </c>
      <c r="T29" s="2">
        <f t="shared" si="9"/>
        <v>0.34</v>
      </c>
      <c r="U29" s="14">
        <f t="shared" si="10"/>
        <v>6.8152285262339338E-2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8.1052285262339333E-2</v>
      </c>
      <c r="AR29" s="9">
        <f t="shared" si="14"/>
        <v>119.21204166666666</v>
      </c>
      <c r="AS29" s="1">
        <f t="shared" si="15"/>
        <v>0.1</v>
      </c>
      <c r="AT29" s="1">
        <f t="shared" si="16"/>
        <v>1022.75</v>
      </c>
      <c r="AU29" s="1">
        <f t="shared" si="17"/>
        <v>6621092.8934316048</v>
      </c>
    </row>
    <row r="30" spans="1:47" x14ac:dyDescent="0.15">
      <c r="C30" s="7">
        <v>4</v>
      </c>
      <c r="D30" s="8">
        <v>10.286786656766701</v>
      </c>
      <c r="E30" s="10">
        <f t="shared" si="18"/>
        <v>8.5739012572258098</v>
      </c>
      <c r="F30" s="7" t="s">
        <v>83</v>
      </c>
      <c r="G30" s="1">
        <v>5</v>
      </c>
      <c r="H30" s="9">
        <f t="shared" si="0"/>
        <v>10.286786656766701</v>
      </c>
      <c r="I30" s="9">
        <f t="shared" si="1"/>
        <v>283.43678665676669</v>
      </c>
      <c r="J30" s="9">
        <f t="shared" si="2"/>
        <v>6.3541818596463934E-2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141.96487514799696</v>
      </c>
      <c r="O30" s="9">
        <f t="shared" si="19"/>
        <v>48.003929700771778</v>
      </c>
      <c r="P30" s="9">
        <f t="shared" si="5"/>
        <v>3.0502569929638477</v>
      </c>
      <c r="Q30" s="12">
        <f t="shared" si="6"/>
        <v>0.30502569929638479</v>
      </c>
      <c r="R30" s="9">
        <f t="shared" si="7"/>
        <v>4.0532094166666672</v>
      </c>
      <c r="S30" s="13">
        <f t="shared" si="8"/>
        <v>7.5255351485696467E-2</v>
      </c>
      <c r="T30" s="2">
        <f t="shared" si="9"/>
        <v>0.34</v>
      </c>
      <c r="U30" s="14">
        <f t="shared" si="10"/>
        <v>2.5586819505136801E-2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3.8486819505136799E-2</v>
      </c>
      <c r="AR30" s="9">
        <f t="shared" si="14"/>
        <v>119.21204166666666</v>
      </c>
      <c r="AS30" s="1">
        <f t="shared" si="15"/>
        <v>0.1</v>
      </c>
      <c r="AT30" s="1">
        <f t="shared" si="16"/>
        <v>1022.75</v>
      </c>
      <c r="AU30" s="1">
        <f t="shared" si="17"/>
        <v>3143955.8587578731</v>
      </c>
    </row>
    <row r="31" spans="1:47" x14ac:dyDescent="0.15">
      <c r="C31" s="7">
        <v>5</v>
      </c>
      <c r="D31" s="8">
        <v>15.458435135161301</v>
      </c>
      <c r="E31" s="10">
        <f t="shared" si="18"/>
        <v>10.286786656766701</v>
      </c>
      <c r="F31" s="7" t="s">
        <v>85</v>
      </c>
      <c r="G31" s="1">
        <v>6</v>
      </c>
      <c r="H31" s="9">
        <f t="shared" si="0"/>
        <v>15.458435135161301</v>
      </c>
      <c r="I31" s="9">
        <f t="shared" si="1"/>
        <v>288.6084351351613</v>
      </c>
      <c r="J31" s="9">
        <f t="shared" si="2"/>
        <v>0.11759790239337443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85.485766874474592</v>
      </c>
      <c r="P31" s="9">
        <f t="shared" si="5"/>
        <v>10.052946868927224</v>
      </c>
      <c r="Q31" s="12">
        <f t="shared" si="6"/>
        <v>1.0052946868927224</v>
      </c>
      <c r="R31" s="9">
        <f t="shared" si="7"/>
        <v>4.0532094166666672</v>
      </c>
      <c r="S31" s="13">
        <f t="shared" si="8"/>
        <v>0.2480243637940302</v>
      </c>
      <c r="T31" s="2">
        <f t="shared" si="9"/>
        <v>0.34</v>
      </c>
      <c r="U31" s="14">
        <f t="shared" si="10"/>
        <v>8.4328283689970279E-2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9.7228283689970274E-2</v>
      </c>
      <c r="AR31" s="9">
        <f t="shared" si="14"/>
        <v>119.21204166666666</v>
      </c>
      <c r="AS31" s="1">
        <f t="shared" si="15"/>
        <v>0.1</v>
      </c>
      <c r="AT31" s="1">
        <f t="shared" si="16"/>
        <v>1022.75</v>
      </c>
      <c r="AU31" s="1">
        <f t="shared" si="17"/>
        <v>7942496.5760877067</v>
      </c>
    </row>
    <row r="32" spans="1:47" x14ac:dyDescent="0.15">
      <c r="C32" s="7">
        <v>6</v>
      </c>
      <c r="D32" s="8">
        <v>20.88427278</v>
      </c>
      <c r="E32" s="10">
        <f t="shared" si="18"/>
        <v>15.458435135161301</v>
      </c>
      <c r="F32" s="7" t="s">
        <v>83</v>
      </c>
      <c r="G32" s="1">
        <v>7</v>
      </c>
      <c r="H32" s="9">
        <f t="shared" si="0"/>
        <v>20.88427278</v>
      </c>
      <c r="I32" s="9">
        <f t="shared" si="1"/>
        <v>294.03427277999998</v>
      </c>
      <c r="J32" s="9">
        <f t="shared" si="2"/>
        <v>0.21916461819760505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115.96491417221404</v>
      </c>
      <c r="P32" s="9">
        <f t="shared" si="5"/>
        <v>25.415406138871329</v>
      </c>
      <c r="Q32" s="12">
        <f t="shared" si="6"/>
        <v>2.541540613887133</v>
      </c>
      <c r="R32" s="9">
        <f t="shared" si="7"/>
        <v>4.0532094166666672</v>
      </c>
      <c r="S32" s="13">
        <f t="shared" si="8"/>
        <v>0.62704399220933404</v>
      </c>
      <c r="T32" s="2">
        <f t="shared" si="9"/>
        <v>0.34</v>
      </c>
      <c r="U32" s="14">
        <f t="shared" si="10"/>
        <v>0.21319495735117358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0.23884495735117359</v>
      </c>
      <c r="AR32" s="9">
        <f t="shared" si="14"/>
        <v>119.21204166666666</v>
      </c>
      <c r="AS32" s="1">
        <f t="shared" si="15"/>
        <v>0.1</v>
      </c>
      <c r="AT32" s="1">
        <f t="shared" si="16"/>
        <v>1022.75</v>
      </c>
      <c r="AU32" s="1">
        <f t="shared" si="17"/>
        <v>19511043.33000996</v>
      </c>
    </row>
    <row r="33" spans="1:48" x14ac:dyDescent="0.15">
      <c r="C33" s="7">
        <v>7</v>
      </c>
      <c r="D33" s="8">
        <v>22.381947593225799</v>
      </c>
      <c r="E33" s="10">
        <f t="shared" si="18"/>
        <v>20.88427278</v>
      </c>
      <c r="F33" s="7" t="s">
        <v>83</v>
      </c>
      <c r="G33" s="1">
        <v>8</v>
      </c>
      <c r="H33" s="9">
        <f t="shared" si="0"/>
        <v>22.381947593225799</v>
      </c>
      <c r="I33" s="9">
        <f t="shared" si="1"/>
        <v>295.53194759322577</v>
      </c>
      <c r="J33" s="9">
        <f t="shared" si="2"/>
        <v>0.25920990464769589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131.08160220000937</v>
      </c>
      <c r="P33" s="9">
        <f t="shared" si="5"/>
        <v>33.977649607331635</v>
      </c>
      <c r="Q33" s="12">
        <f t="shared" si="6"/>
        <v>3.3977649607331637</v>
      </c>
      <c r="R33" s="9">
        <f t="shared" si="7"/>
        <v>4.0532094166666672</v>
      </c>
      <c r="S33" s="13">
        <f t="shared" si="8"/>
        <v>0.83829000958145983</v>
      </c>
      <c r="T33" s="2">
        <f t="shared" si="9"/>
        <v>0.34</v>
      </c>
      <c r="U33" s="14">
        <f t="shared" si="10"/>
        <v>0.28501860325769635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0.31066860325769635</v>
      </c>
      <c r="AR33" s="9">
        <f t="shared" si="14"/>
        <v>119.21204166666666</v>
      </c>
      <c r="AS33" s="1">
        <f t="shared" si="15"/>
        <v>0.1</v>
      </c>
      <c r="AT33" s="1">
        <f t="shared" si="16"/>
        <v>1022.75</v>
      </c>
      <c r="AU33" s="1">
        <f t="shared" si="17"/>
        <v>25378256.44994637</v>
      </c>
    </row>
    <row r="34" spans="1:48" x14ac:dyDescent="0.15">
      <c r="C34" s="7">
        <v>8</v>
      </c>
      <c r="D34" s="8">
        <v>22.747767209999999</v>
      </c>
      <c r="E34" s="10">
        <f t="shared" si="18"/>
        <v>22.381947593225799</v>
      </c>
      <c r="F34" s="7" t="s">
        <v>83</v>
      </c>
      <c r="G34" s="1">
        <v>9</v>
      </c>
      <c r="H34" s="9">
        <f t="shared" si="0"/>
        <v>22.747767209999999</v>
      </c>
      <c r="I34" s="9">
        <f t="shared" si="1"/>
        <v>295.89776720999998</v>
      </c>
      <c r="J34" s="9">
        <f t="shared" si="2"/>
        <v>0.26998604167342077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137.6360467593444</v>
      </c>
      <c r="P34" s="9">
        <f t="shared" si="5"/>
        <v>37.159811456133248</v>
      </c>
      <c r="Q34" s="12">
        <f t="shared" si="6"/>
        <v>3.7159811456133252</v>
      </c>
      <c r="R34" s="9">
        <f t="shared" si="7"/>
        <v>4.0532094166666672</v>
      </c>
      <c r="S34" s="13">
        <f t="shared" si="8"/>
        <v>0.91679969219782476</v>
      </c>
      <c r="T34" s="2">
        <f t="shared" si="9"/>
        <v>0.34</v>
      </c>
      <c r="U34" s="14">
        <f t="shared" si="10"/>
        <v>0.31171189534726046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0.33736189534726047</v>
      </c>
      <c r="AR34" s="9">
        <f t="shared" si="14"/>
        <v>119.21204166666666</v>
      </c>
      <c r="AS34" s="1">
        <f t="shared" si="15"/>
        <v>0.1</v>
      </c>
      <c r="AT34" s="1">
        <f t="shared" si="16"/>
        <v>1022.75</v>
      </c>
      <c r="AU34" s="1">
        <f t="shared" si="17"/>
        <v>27558808.990623813</v>
      </c>
    </row>
    <row r="35" spans="1:48" x14ac:dyDescent="0.15">
      <c r="C35" s="7">
        <v>9</v>
      </c>
      <c r="D35" s="8">
        <v>18.504700417999999</v>
      </c>
      <c r="E35" s="10">
        <f t="shared" si="18"/>
        <v>22.747767209999999</v>
      </c>
      <c r="F35" s="7" t="s">
        <v>83</v>
      </c>
      <c r="G35" s="1">
        <v>10</v>
      </c>
      <c r="H35" s="9">
        <f t="shared" si="0"/>
        <v>18.504700417999999</v>
      </c>
      <c r="I35" s="9">
        <f t="shared" si="1"/>
        <v>291.65470041799995</v>
      </c>
      <c r="J35" s="9">
        <f t="shared" si="2"/>
        <v>0.16727623041485531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141.00832946987782</v>
      </c>
      <c r="P35" s="9">
        <f t="shared" si="5"/>
        <v>23.587341810817115</v>
      </c>
      <c r="Q35" s="12">
        <f t="shared" si="6"/>
        <v>2.3587341810817115</v>
      </c>
      <c r="R35" s="9">
        <f t="shared" si="7"/>
        <v>4.0532094166666672</v>
      </c>
      <c r="S35" s="13">
        <f t="shared" si="8"/>
        <v>0.58194234213082408</v>
      </c>
      <c r="T35" s="2">
        <f t="shared" si="9"/>
        <v>0.34</v>
      </c>
      <c r="U35" s="14">
        <f t="shared" si="10"/>
        <v>0.19786039632448019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0.22351039632448019</v>
      </c>
      <c r="AR35" s="9">
        <f t="shared" si="14"/>
        <v>119.21204166666666</v>
      </c>
      <c r="AS35" s="1">
        <f t="shared" si="15"/>
        <v>0.1</v>
      </c>
      <c r="AT35" s="1">
        <f t="shared" si="16"/>
        <v>1022.75</v>
      </c>
      <c r="AU35" s="1">
        <f t="shared" si="17"/>
        <v>18258375.959693268</v>
      </c>
    </row>
    <row r="36" spans="1:48" x14ac:dyDescent="0.15">
      <c r="C36" s="7">
        <v>10</v>
      </c>
      <c r="D36" s="8">
        <v>11.6770679869032</v>
      </c>
      <c r="E36" s="10">
        <f t="shared" si="18"/>
        <v>18.504700417999999</v>
      </c>
      <c r="F36" s="7" t="s">
        <v>83</v>
      </c>
      <c r="G36" s="1">
        <v>11</v>
      </c>
      <c r="H36" s="9">
        <f t="shared" si="0"/>
        <v>11.6770679869032</v>
      </c>
      <c r="I36" s="9">
        <f t="shared" si="1"/>
        <v>284.82706798690316</v>
      </c>
      <c r="J36" s="9">
        <f t="shared" si="2"/>
        <v>7.5141886002360714E-2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111.54993827610765</v>
      </c>
      <c r="O36" s="9">
        <f t="shared" si="19"/>
        <v>46.403143549619713</v>
      </c>
      <c r="P36" s="9">
        <f t="shared" si="5"/>
        <v>3.4868197227567044</v>
      </c>
      <c r="Q36" s="12">
        <f t="shared" si="6"/>
        <v>0.34868197227567044</v>
      </c>
      <c r="R36" s="9">
        <f t="shared" si="7"/>
        <v>4.0532094166666672</v>
      </c>
      <c r="S36" s="13">
        <f t="shared" si="8"/>
        <v>8.6026142849146003E-2</v>
      </c>
      <c r="T36" s="2">
        <f t="shared" si="9"/>
        <v>0.34</v>
      </c>
      <c r="U36" s="14">
        <f t="shared" si="10"/>
        <v>2.9248888568709643E-2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4.2148888568709644E-2</v>
      </c>
      <c r="AR36" s="9">
        <f t="shared" si="14"/>
        <v>119.21204166666666</v>
      </c>
      <c r="AS36" s="1">
        <f t="shared" si="15"/>
        <v>0.1</v>
      </c>
      <c r="AT36" s="1">
        <f t="shared" si="16"/>
        <v>1022.75</v>
      </c>
      <c r="AU36" s="1">
        <f t="shared" si="17"/>
        <v>3443107.1951279547</v>
      </c>
    </row>
    <row r="37" spans="1:48" x14ac:dyDescent="0.15">
      <c r="C37" s="7">
        <v>11</v>
      </c>
      <c r="D37" s="8">
        <v>6.7036305578333302</v>
      </c>
      <c r="E37" s="10">
        <f t="shared" si="18"/>
        <v>11.6770679869032</v>
      </c>
      <c r="F37" s="7" t="s">
        <v>85</v>
      </c>
      <c r="G37" s="1">
        <v>12</v>
      </c>
      <c r="H37" s="9">
        <f t="shared" si="0"/>
        <v>6.7036305578333302</v>
      </c>
      <c r="I37" s="9">
        <f t="shared" si="1"/>
        <v>279.8536305578333</v>
      </c>
      <c r="J37" s="9">
        <f t="shared" si="2"/>
        <v>4.0929809873263674E-2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83.448417993529674</v>
      </c>
      <c r="P37" s="9">
        <f t="shared" si="5"/>
        <v>3.4155278826998048</v>
      </c>
      <c r="Q37" s="12">
        <f t="shared" si="6"/>
        <v>0.34155278826998048</v>
      </c>
      <c r="R37" s="9">
        <f t="shared" si="7"/>
        <v>4.0532094166666672</v>
      </c>
      <c r="S37" s="13">
        <f t="shared" si="8"/>
        <v>8.4267244338653305E-2</v>
      </c>
      <c r="T37" s="2">
        <f t="shared" si="9"/>
        <v>0.34</v>
      </c>
      <c r="U37" s="14">
        <f t="shared" si="10"/>
        <v>2.8650863075142127E-2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4.1550863075142129E-2</v>
      </c>
      <c r="AR37" s="9">
        <f t="shared" si="14"/>
        <v>119.21204166666666</v>
      </c>
      <c r="AS37" s="1">
        <f t="shared" si="15"/>
        <v>0.1</v>
      </c>
      <c r="AT37" s="1">
        <f t="shared" si="16"/>
        <v>1022.75</v>
      </c>
      <c r="AU37" s="1">
        <f t="shared" si="17"/>
        <v>3394254.996417765</v>
      </c>
      <c r="AV37" s="1">
        <f>SUM(AU26:AU37)</f>
        <v>121542328.81012009</v>
      </c>
    </row>
    <row r="38" spans="1:48" x14ac:dyDescent="0.15">
      <c r="C38" s="7">
        <v>12</v>
      </c>
      <c r="D38" s="8">
        <v>3.7838943711290298</v>
      </c>
      <c r="E38" s="10">
        <f t="shared" si="18"/>
        <v>6.7036305578333302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46488.833333333336</v>
      </c>
      <c r="AU42" s="1">
        <f t="shared" ref="AU42:AU53" si="38">AT42*10000*AS42*0.67*AR42*AQ42</f>
        <v>193254098.94703242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-4.67639932722581</v>
      </c>
      <c r="E43" s="10">
        <f t="shared" ref="E43:E54" si="40">D42</f>
        <v>2.5854627371935499</v>
      </c>
      <c r="F43" s="7" t="s">
        <v>83</v>
      </c>
      <c r="G43" s="1">
        <v>2</v>
      </c>
      <c r="H43" s="9">
        <f t="shared" si="20"/>
        <v>-4.67639932722581</v>
      </c>
      <c r="I43" s="9">
        <f t="shared" si="21"/>
        <v>268.47360067277418</v>
      </c>
      <c r="J43" s="9">
        <f t="shared" si="22"/>
        <v>9.3659493241733047E-3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116.27978824379612</v>
      </c>
      <c r="P43" s="9">
        <f t="shared" si="25"/>
        <v>1.0890706041169973</v>
      </c>
      <c r="Q43" s="12">
        <f t="shared" si="26"/>
        <v>0.26137694498807934</v>
      </c>
      <c r="R43" s="9">
        <f t="shared" si="27"/>
        <v>14.125500000000001</v>
      </c>
      <c r="S43" s="13">
        <f t="shared" si="28"/>
        <v>1.8503907471457953E-2</v>
      </c>
      <c r="T43" s="2">
        <f t="shared" si="29"/>
        <v>0.43</v>
      </c>
      <c r="U43" s="14">
        <f t="shared" si="30"/>
        <v>7.9566802127269201E-3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1.6376680212726917E-2</v>
      </c>
      <c r="AR43" s="9">
        <f t="shared" si="35"/>
        <v>136.875</v>
      </c>
      <c r="AS43" s="1">
        <f t="shared" si="36"/>
        <v>0.24</v>
      </c>
      <c r="AT43" s="1">
        <f t="shared" si="37"/>
        <v>46488.833333333336</v>
      </c>
      <c r="AU43" s="1">
        <f t="shared" si="38"/>
        <v>167565533.14371857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2.3485876273928601</v>
      </c>
      <c r="E44" s="10">
        <f t="shared" si="40"/>
        <v>-4.67639932722581</v>
      </c>
      <c r="F44" s="7" t="s">
        <v>83</v>
      </c>
      <c r="G44" s="1">
        <v>3</v>
      </c>
      <c r="H44" s="9">
        <f t="shared" si="20"/>
        <v>2.3485876273928601</v>
      </c>
      <c r="I44" s="9">
        <f t="shared" si="21"/>
        <v>275.49858762739285</v>
      </c>
      <c r="J44" s="9">
        <f t="shared" si="22"/>
        <v>2.3614589790642935E-2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174.04696763967914</v>
      </c>
      <c r="P44" s="9">
        <f t="shared" si="25"/>
        <v>4.1100477451163284</v>
      </c>
      <c r="Q44" s="12">
        <f t="shared" si="26"/>
        <v>0.98641145882791881</v>
      </c>
      <c r="R44" s="9">
        <f t="shared" si="27"/>
        <v>14.125500000000001</v>
      </c>
      <c r="S44" s="13">
        <f t="shared" si="28"/>
        <v>6.9831967634980618E-2</v>
      </c>
      <c r="T44" s="2">
        <f t="shared" si="29"/>
        <v>0.43</v>
      </c>
      <c r="U44" s="14">
        <f t="shared" si="30"/>
        <v>3.0027746083041665E-2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3.8447746083041662E-2</v>
      </c>
      <c r="AR44" s="9">
        <f t="shared" si="35"/>
        <v>136.875</v>
      </c>
      <c r="AS44" s="1">
        <f t="shared" si="36"/>
        <v>0.24</v>
      </c>
      <c r="AT44" s="1">
        <f t="shared" si="37"/>
        <v>46488.833333333336</v>
      </c>
      <c r="AU44" s="1">
        <f t="shared" si="38"/>
        <v>393395791.26497674</v>
      </c>
    </row>
    <row r="45" spans="1:48" x14ac:dyDescent="0.15">
      <c r="C45" s="7">
        <v>3</v>
      </c>
      <c r="D45" s="7">
        <f t="shared" si="39"/>
        <v>8.5739012572258098</v>
      </c>
      <c r="E45" s="10">
        <f t="shared" si="40"/>
        <v>2.3485876273928601</v>
      </c>
      <c r="F45" s="7" t="s">
        <v>83</v>
      </c>
      <c r="G45" s="1">
        <v>4</v>
      </c>
      <c r="H45" s="9">
        <f t="shared" si="20"/>
        <v>8.5739012572258098</v>
      </c>
      <c r="I45" s="9">
        <f t="shared" si="21"/>
        <v>281.7239012572258</v>
      </c>
      <c r="J45" s="9">
        <f t="shared" si="22"/>
        <v>5.1564527001037114E-2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228.79316989456282</v>
      </c>
      <c r="P45" s="9">
        <f t="shared" si="25"/>
        <v>11.797611586681056</v>
      </c>
      <c r="Q45" s="12">
        <f t="shared" si="26"/>
        <v>2.8314267808034534</v>
      </c>
      <c r="R45" s="9">
        <f t="shared" si="27"/>
        <v>14.125500000000001</v>
      </c>
      <c r="S45" s="13">
        <f t="shared" si="28"/>
        <v>0.20044789783040978</v>
      </c>
      <c r="T45" s="2">
        <f t="shared" si="29"/>
        <v>0.43</v>
      </c>
      <c r="U45" s="14">
        <f t="shared" si="30"/>
        <v>8.6192596067076202E-2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9.4612596067076213E-2</v>
      </c>
      <c r="AR45" s="9">
        <f t="shared" si="35"/>
        <v>136.875</v>
      </c>
      <c r="AS45" s="1">
        <f t="shared" si="36"/>
        <v>0.24</v>
      </c>
      <c r="AT45" s="1">
        <f t="shared" si="37"/>
        <v>46488.833333333336</v>
      </c>
      <c r="AU45" s="1">
        <f t="shared" si="38"/>
        <v>968072276.93011558</v>
      </c>
    </row>
    <row r="46" spans="1:48" x14ac:dyDescent="0.15">
      <c r="C46" s="7">
        <v>4</v>
      </c>
      <c r="D46" s="7">
        <f t="shared" si="39"/>
        <v>10.286786656766701</v>
      </c>
      <c r="E46" s="10">
        <f t="shared" si="40"/>
        <v>8.5739012572258098</v>
      </c>
      <c r="F46" s="7" t="s">
        <v>83</v>
      </c>
      <c r="G46" s="1">
        <v>5</v>
      </c>
      <c r="H46" s="9">
        <f t="shared" si="20"/>
        <v>10.286786656766701</v>
      </c>
      <c r="I46" s="9">
        <f t="shared" si="21"/>
        <v>283.43678665676669</v>
      </c>
      <c r="J46" s="9">
        <f t="shared" si="22"/>
        <v>6.3541818596463934E-2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206.14578039248769</v>
      </c>
      <c r="O46" s="9">
        <f t="shared" si="41"/>
        <v>69.70602791539406</v>
      </c>
      <c r="P46" s="9">
        <f t="shared" si="25"/>
        <v>4.4292477808800204</v>
      </c>
      <c r="Q46" s="12">
        <f t="shared" si="26"/>
        <v>1.0630194674112048</v>
      </c>
      <c r="R46" s="9">
        <f t="shared" si="27"/>
        <v>14.125500000000001</v>
      </c>
      <c r="S46" s="13">
        <f t="shared" si="28"/>
        <v>7.5255351485696412E-2</v>
      </c>
      <c r="T46" s="2">
        <f t="shared" si="29"/>
        <v>0.43</v>
      </c>
      <c r="U46" s="14">
        <f t="shared" si="30"/>
        <v>3.2359801138849453E-2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4.077980113884945E-2</v>
      </c>
      <c r="AR46" s="9">
        <f t="shared" si="35"/>
        <v>136.875</v>
      </c>
      <c r="AS46" s="1">
        <f t="shared" si="36"/>
        <v>0.24</v>
      </c>
      <c r="AT46" s="1">
        <f t="shared" si="37"/>
        <v>46488.833333333336</v>
      </c>
      <c r="AU46" s="1">
        <f t="shared" si="38"/>
        <v>417257284.78325725</v>
      </c>
    </row>
    <row r="47" spans="1:48" x14ac:dyDescent="0.15">
      <c r="C47" s="7">
        <v>5</v>
      </c>
      <c r="D47" s="7">
        <f t="shared" si="39"/>
        <v>15.458435135161301</v>
      </c>
      <c r="E47" s="10">
        <f t="shared" si="40"/>
        <v>10.286786656766701</v>
      </c>
      <c r="F47" s="7" t="s">
        <v>85</v>
      </c>
      <c r="G47" s="1">
        <v>6</v>
      </c>
      <c r="H47" s="9">
        <f t="shared" si="20"/>
        <v>15.458435135161301</v>
      </c>
      <c r="I47" s="9">
        <f t="shared" si="21"/>
        <v>288.6084351351613</v>
      </c>
      <c r="J47" s="9">
        <f t="shared" si="22"/>
        <v>0.11759790239337443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124.13303013451406</v>
      </c>
      <c r="P47" s="9">
        <f t="shared" si="25"/>
        <v>14.597783961552391</v>
      </c>
      <c r="Q47" s="12">
        <f t="shared" si="26"/>
        <v>3.5034681507725738</v>
      </c>
      <c r="R47" s="9">
        <f t="shared" si="27"/>
        <v>14.125500000000001</v>
      </c>
      <c r="S47" s="13">
        <f t="shared" si="28"/>
        <v>0.2480243637940302</v>
      </c>
      <c r="T47" s="2">
        <f t="shared" si="29"/>
        <v>0.43</v>
      </c>
      <c r="U47" s="14">
        <f t="shared" si="30"/>
        <v>0.10665047643143298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0.11507047643143299</v>
      </c>
      <c r="AR47" s="9">
        <f t="shared" si="35"/>
        <v>136.875</v>
      </c>
      <c r="AS47" s="1">
        <f t="shared" si="36"/>
        <v>0.24</v>
      </c>
      <c r="AT47" s="1">
        <f t="shared" si="37"/>
        <v>46488.833333333336</v>
      </c>
      <c r="AU47" s="1">
        <f t="shared" si="38"/>
        <v>1177396485.8488317</v>
      </c>
    </row>
    <row r="48" spans="1:48" x14ac:dyDescent="0.15">
      <c r="C48" s="7">
        <v>6</v>
      </c>
      <c r="D48" s="7">
        <f t="shared" si="39"/>
        <v>20.88427278</v>
      </c>
      <c r="E48" s="10">
        <f t="shared" si="40"/>
        <v>15.458435135161301</v>
      </c>
      <c r="F48" s="7" t="s">
        <v>83</v>
      </c>
      <c r="G48" s="1">
        <v>7</v>
      </c>
      <c r="H48" s="9">
        <f t="shared" si="20"/>
        <v>20.88427278</v>
      </c>
      <c r="I48" s="9">
        <f t="shared" si="21"/>
        <v>294.03427277999998</v>
      </c>
      <c r="J48" s="9">
        <f t="shared" si="22"/>
        <v>0.21916461819760505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168.39149617296167</v>
      </c>
      <c r="P48" s="9">
        <f t="shared" si="25"/>
        <v>36.905457966470614</v>
      </c>
      <c r="Q48" s="12">
        <f t="shared" si="26"/>
        <v>8.8573099119529477</v>
      </c>
      <c r="R48" s="9">
        <f t="shared" si="27"/>
        <v>14.125500000000001</v>
      </c>
      <c r="S48" s="13">
        <f t="shared" si="28"/>
        <v>0.62704399220933404</v>
      </c>
      <c r="T48" s="2">
        <f t="shared" si="29"/>
        <v>0.43</v>
      </c>
      <c r="U48" s="14">
        <f t="shared" si="30"/>
        <v>0.26962891665001365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0.28522891665001365</v>
      </c>
      <c r="AR48" s="9">
        <f t="shared" si="35"/>
        <v>136.875</v>
      </c>
      <c r="AS48" s="1">
        <f t="shared" si="36"/>
        <v>0.24</v>
      </c>
      <c r="AT48" s="1">
        <f t="shared" si="37"/>
        <v>46488.833333333336</v>
      </c>
      <c r="AU48" s="1">
        <f t="shared" si="38"/>
        <v>2918450801.1166949</v>
      </c>
    </row>
    <row r="49" spans="1:48" x14ac:dyDescent="0.15">
      <c r="C49" s="7">
        <v>7</v>
      </c>
      <c r="D49" s="7">
        <f t="shared" si="39"/>
        <v>22.381947593225799</v>
      </c>
      <c r="E49" s="10">
        <f t="shared" si="40"/>
        <v>20.88427278</v>
      </c>
      <c r="F49" s="7" t="s">
        <v>83</v>
      </c>
      <c r="G49" s="1">
        <v>8</v>
      </c>
      <c r="H49" s="9">
        <f t="shared" si="20"/>
        <v>22.381947593225799</v>
      </c>
      <c r="I49" s="9">
        <f t="shared" si="21"/>
        <v>295.53194759322577</v>
      </c>
      <c r="J49" s="9">
        <f t="shared" si="22"/>
        <v>0.25920990464769589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190.34228820649108</v>
      </c>
      <c r="P49" s="9">
        <f t="shared" si="25"/>
        <v>49.3386063764288</v>
      </c>
      <c r="Q49" s="12">
        <f t="shared" si="26"/>
        <v>11.841265530342911</v>
      </c>
      <c r="R49" s="9">
        <f t="shared" si="27"/>
        <v>14.125500000000001</v>
      </c>
      <c r="S49" s="13">
        <f t="shared" si="28"/>
        <v>0.83829000958145983</v>
      </c>
      <c r="T49" s="2">
        <f t="shared" si="29"/>
        <v>0.43</v>
      </c>
      <c r="U49" s="14">
        <f t="shared" si="30"/>
        <v>0.36046470412002773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0.37606470412002774</v>
      </c>
      <c r="AR49" s="9">
        <f t="shared" si="35"/>
        <v>136.875</v>
      </c>
      <c r="AS49" s="1">
        <f t="shared" si="36"/>
        <v>0.24</v>
      </c>
      <c r="AT49" s="1">
        <f t="shared" si="37"/>
        <v>46488.833333333336</v>
      </c>
      <c r="AU49" s="1">
        <f t="shared" si="38"/>
        <v>3847878924.413239</v>
      </c>
    </row>
    <row r="50" spans="1:48" x14ac:dyDescent="0.15">
      <c r="C50" s="7">
        <v>8</v>
      </c>
      <c r="D50" s="7">
        <f t="shared" si="39"/>
        <v>22.747767209999999</v>
      </c>
      <c r="E50" s="10">
        <f t="shared" si="40"/>
        <v>22.381947593225799</v>
      </c>
      <c r="F50" s="7" t="s">
        <v>83</v>
      </c>
      <c r="G50" s="1">
        <v>9</v>
      </c>
      <c r="H50" s="9">
        <f t="shared" si="20"/>
        <v>22.747767209999999</v>
      </c>
      <c r="I50" s="9">
        <f t="shared" si="21"/>
        <v>295.89776720999998</v>
      </c>
      <c r="J50" s="9">
        <f t="shared" si="22"/>
        <v>0.26998604167342077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199.85993183006229</v>
      </c>
      <c r="P50" s="9">
        <f t="shared" si="25"/>
        <v>53.959391883918236</v>
      </c>
      <c r="Q50" s="12">
        <f t="shared" si="26"/>
        <v>12.950254052140377</v>
      </c>
      <c r="R50" s="9">
        <f t="shared" si="27"/>
        <v>14.125500000000001</v>
      </c>
      <c r="S50" s="13">
        <f t="shared" si="28"/>
        <v>0.91679969219782498</v>
      </c>
      <c r="T50" s="2">
        <f t="shared" si="29"/>
        <v>0.43</v>
      </c>
      <c r="U50" s="14">
        <f t="shared" si="30"/>
        <v>0.39422386764506473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0.40982386764506473</v>
      </c>
      <c r="AR50" s="9">
        <f t="shared" si="35"/>
        <v>136.875</v>
      </c>
      <c r="AS50" s="1">
        <f t="shared" si="36"/>
        <v>0.24</v>
      </c>
      <c r="AT50" s="1">
        <f t="shared" si="37"/>
        <v>46488.833333333336</v>
      </c>
      <c r="AU50" s="1">
        <f t="shared" si="38"/>
        <v>4193301327.5546665</v>
      </c>
    </row>
    <row r="51" spans="1:48" x14ac:dyDescent="0.15">
      <c r="C51" s="7">
        <v>9</v>
      </c>
      <c r="D51" s="7">
        <f t="shared" si="39"/>
        <v>18.504700417999999</v>
      </c>
      <c r="E51" s="10">
        <f t="shared" si="40"/>
        <v>22.747767209999999</v>
      </c>
      <c r="F51" s="7" t="s">
        <v>83</v>
      </c>
      <c r="G51" s="1">
        <v>10</v>
      </c>
      <c r="H51" s="9">
        <f t="shared" si="20"/>
        <v>18.504700417999999</v>
      </c>
      <c r="I51" s="9">
        <f t="shared" si="21"/>
        <v>291.65470041799995</v>
      </c>
      <c r="J51" s="9">
        <f t="shared" si="22"/>
        <v>0.16727623041485531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204.75678994614404</v>
      </c>
      <c r="P51" s="9">
        <f t="shared" si="25"/>
        <v>34.25094397403732</v>
      </c>
      <c r="Q51" s="12">
        <f t="shared" si="26"/>
        <v>8.2202265537689563</v>
      </c>
      <c r="R51" s="9">
        <f t="shared" si="27"/>
        <v>14.125500000000001</v>
      </c>
      <c r="S51" s="13">
        <f t="shared" si="28"/>
        <v>0.58194234213082408</v>
      </c>
      <c r="T51" s="2">
        <f t="shared" si="29"/>
        <v>0.43</v>
      </c>
      <c r="U51" s="14">
        <f t="shared" si="30"/>
        <v>0.25023520711625435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0.26583520711625436</v>
      </c>
      <c r="AR51" s="9">
        <f t="shared" si="35"/>
        <v>136.875</v>
      </c>
      <c r="AS51" s="1">
        <f t="shared" si="36"/>
        <v>0.24</v>
      </c>
      <c r="AT51" s="1">
        <f t="shared" si="37"/>
        <v>46488.833333333336</v>
      </c>
      <c r="AU51" s="1">
        <f t="shared" si="38"/>
        <v>2720015145.3277202</v>
      </c>
    </row>
    <row r="52" spans="1:48" x14ac:dyDescent="0.15">
      <c r="C52" s="7">
        <v>10</v>
      </c>
      <c r="D52" s="7">
        <f t="shared" si="39"/>
        <v>11.6770679869032</v>
      </c>
      <c r="E52" s="10">
        <f t="shared" si="40"/>
        <v>18.504700417999999</v>
      </c>
      <c r="F52" s="7" t="s">
        <v>83</v>
      </c>
      <c r="G52" s="1">
        <v>11</v>
      </c>
      <c r="H52" s="9">
        <f t="shared" si="20"/>
        <v>11.6770679869032</v>
      </c>
      <c r="I52" s="9">
        <f t="shared" si="21"/>
        <v>284.82706798690316</v>
      </c>
      <c r="J52" s="9">
        <f t="shared" si="22"/>
        <v>7.5141886002360714E-2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161.98055367350139</v>
      </c>
      <c r="O52" s="9">
        <f t="shared" si="41"/>
        <v>67.381542298605353</v>
      </c>
      <c r="P52" s="9">
        <f t="shared" si="25"/>
        <v>5.0631761700650504</v>
      </c>
      <c r="Q52" s="12">
        <f t="shared" si="26"/>
        <v>1.215162280815612</v>
      </c>
      <c r="R52" s="9">
        <f t="shared" si="27"/>
        <v>14.125500000000001</v>
      </c>
      <c r="S52" s="13">
        <f t="shared" si="28"/>
        <v>8.6026142849146003E-2</v>
      </c>
      <c r="T52" s="2">
        <f t="shared" si="29"/>
        <v>0.43</v>
      </c>
      <c r="U52" s="14">
        <f t="shared" si="30"/>
        <v>3.6991241425132784E-2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4.5411241425132781E-2</v>
      </c>
      <c r="AR52" s="9">
        <f t="shared" si="35"/>
        <v>136.875</v>
      </c>
      <c r="AS52" s="1">
        <f t="shared" si="36"/>
        <v>0.24</v>
      </c>
      <c r="AT52" s="1">
        <f t="shared" si="37"/>
        <v>46488.833333333336</v>
      </c>
      <c r="AU52" s="1">
        <f t="shared" si="38"/>
        <v>464645995.48124421</v>
      </c>
    </row>
    <row r="53" spans="1:48" x14ac:dyDescent="0.15">
      <c r="C53" s="7">
        <v>11</v>
      </c>
      <c r="D53" s="7">
        <f t="shared" si="39"/>
        <v>6.7036305578333302</v>
      </c>
      <c r="E53" s="10">
        <f t="shared" si="40"/>
        <v>11.6770679869032</v>
      </c>
      <c r="F53" s="7" t="s">
        <v>85</v>
      </c>
      <c r="G53" s="1">
        <v>12</v>
      </c>
      <c r="H53" s="9">
        <f t="shared" si="20"/>
        <v>6.7036305578333302</v>
      </c>
      <c r="I53" s="9">
        <f t="shared" si="21"/>
        <v>279.8536305578333</v>
      </c>
      <c r="J53" s="9">
        <f t="shared" si="22"/>
        <v>4.0929809873263674E-2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121.17461612854031</v>
      </c>
      <c r="P53" s="9">
        <f t="shared" si="25"/>
        <v>4.9596539996068651</v>
      </c>
      <c r="Q53" s="12">
        <f t="shared" si="26"/>
        <v>1.1903169599056476</v>
      </c>
      <c r="R53" s="9">
        <f t="shared" si="27"/>
        <v>14.125500000000001</v>
      </c>
      <c r="S53" s="13">
        <f t="shared" si="28"/>
        <v>8.4267244338653319E-2</v>
      </c>
      <c r="T53" s="2">
        <f t="shared" si="29"/>
        <v>0.43</v>
      </c>
      <c r="U53" s="14">
        <f t="shared" si="30"/>
        <v>3.6234915065620925E-2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4.4654915065620922E-2</v>
      </c>
      <c r="AR53" s="9">
        <f t="shared" si="35"/>
        <v>136.875</v>
      </c>
      <c r="AS53" s="1">
        <f t="shared" si="36"/>
        <v>0.24</v>
      </c>
      <c r="AT53" s="1">
        <f t="shared" si="37"/>
        <v>46488.833333333336</v>
      </c>
      <c r="AU53" s="1">
        <f t="shared" si="38"/>
        <v>456907294.59583747</v>
      </c>
      <c r="AV53" s="1">
        <f>SUM(AU42:AU53)</f>
        <v>17918140959.407333</v>
      </c>
    </row>
    <row r="54" spans="1:48" x14ac:dyDescent="0.15">
      <c r="C54" s="7">
        <v>12</v>
      </c>
      <c r="D54" s="7">
        <f t="shared" si="39"/>
        <v>3.7838943711290298</v>
      </c>
      <c r="E54" s="10">
        <f t="shared" si="40"/>
        <v>6.7036305578333302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2.5854627371935499</v>
      </c>
      <c r="E58" s="7"/>
      <c r="F58" s="7"/>
      <c r="G58" s="1">
        <v>1</v>
      </c>
      <c r="H58" s="9">
        <f t="shared" ref="H58:H69" si="42">E59</f>
        <v>2.5854627371935499</v>
      </c>
      <c r="I58" s="9">
        <f t="shared" ref="I58:I69" si="43">H58+273.15</f>
        <v>275.73546273719353</v>
      </c>
      <c r="J58" s="9">
        <f t="shared" ref="J58:J69" si="44">EXP(($C$15*(I58-$C$13))/($C$16*I58*$C$13))</f>
        <v>2.4342559306851599E-2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2.4285760001802278E-3</v>
      </c>
      <c r="Q58" s="12">
        <f t="shared" ref="Q58:Q69" si="48">P58*$B$60</f>
        <v>4.6142944003424327E-4</v>
      </c>
      <c r="R58" s="9">
        <f t="shared" ref="R58:R69" si="49">L58*$B$60</f>
        <v>1.8955666666666669E-2</v>
      </c>
      <c r="S58" s="13">
        <f t="shared" ref="S58:S69" si="50">Q58/R58</f>
        <v>2.4342559306851596E-2</v>
      </c>
      <c r="T58" s="2">
        <f t="shared" ref="T58:T69" si="51">$B$59/100</f>
        <v>0.01</v>
      </c>
      <c r="U58" s="14">
        <f t="shared" ref="U58:U69" si="52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1.2243425593068517E-2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113340.58333333333</v>
      </c>
      <c r="AU58" s="1">
        <f t="shared" ref="AU58:AU69" si="59">AT58*10000*AS58*0.67*AR58*AQ58</f>
        <v>17623909.561211053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-4.67639932722581</v>
      </c>
      <c r="E59" s="10">
        <f t="shared" ref="E59:E70" si="61">D58</f>
        <v>2.5854627371935499</v>
      </c>
      <c r="F59" s="7" t="s">
        <v>83</v>
      </c>
      <c r="G59" s="1">
        <v>2</v>
      </c>
      <c r="H59" s="9">
        <f t="shared" si="42"/>
        <v>-4.67639932722581</v>
      </c>
      <c r="I59" s="9">
        <f t="shared" si="43"/>
        <v>268.47360067277418</v>
      </c>
      <c r="J59" s="9">
        <f t="shared" si="44"/>
        <v>9.3659493241733047E-3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0.19710475733315311</v>
      </c>
      <c r="P59" s="9">
        <f t="shared" si="47"/>
        <v>1.8460731687357885E-3</v>
      </c>
      <c r="Q59" s="12">
        <f t="shared" si="48"/>
        <v>3.5075390205979983E-4</v>
      </c>
      <c r="R59" s="9">
        <f t="shared" si="49"/>
        <v>1.8955666666666669E-2</v>
      </c>
      <c r="S59" s="13">
        <f t="shared" si="50"/>
        <v>1.8503907471457953E-2</v>
      </c>
      <c r="T59" s="2">
        <f t="shared" si="51"/>
        <v>0.01</v>
      </c>
      <c r="U59" s="14">
        <f t="shared" si="52"/>
        <v>1.8503907471457954E-4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1.218503907471458E-2</v>
      </c>
      <c r="AR59" s="9">
        <f t="shared" si="56"/>
        <v>9.9766666666666666</v>
      </c>
      <c r="AS59" s="1">
        <f t="shared" si="57"/>
        <v>0.19</v>
      </c>
      <c r="AT59" s="1">
        <f t="shared" si="58"/>
        <v>113340.58333333333</v>
      </c>
      <c r="AU59" s="1">
        <f t="shared" si="59"/>
        <v>17539864.559978202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2.3485876273928601</v>
      </c>
      <c r="E60" s="10">
        <f t="shared" si="61"/>
        <v>-4.67639932722581</v>
      </c>
      <c r="F60" s="7" t="s">
        <v>83</v>
      </c>
      <c r="G60" s="1">
        <v>3</v>
      </c>
      <c r="H60" s="9">
        <f t="shared" si="42"/>
        <v>2.3485876273928601</v>
      </c>
      <c r="I60" s="9">
        <f t="shared" si="43"/>
        <v>275.49858762739285</v>
      </c>
      <c r="J60" s="9">
        <f t="shared" si="44"/>
        <v>2.3614589790642935E-2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0.295025350831084</v>
      </c>
      <c r="P60" s="9">
        <f t="shared" si="47"/>
        <v>6.9669026377165667E-3</v>
      </c>
      <c r="Q60" s="12">
        <f t="shared" si="48"/>
        <v>1.3237115011661476E-3</v>
      </c>
      <c r="R60" s="9">
        <f t="shared" si="49"/>
        <v>1.8955666666666669E-2</v>
      </c>
      <c r="S60" s="13">
        <f t="shared" si="50"/>
        <v>6.9831967634980605E-2</v>
      </c>
      <c r="T60" s="2">
        <f t="shared" si="51"/>
        <v>0.01</v>
      </c>
      <c r="U60" s="14">
        <f t="shared" si="52"/>
        <v>6.9831967634980611E-4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1.2698319676349806E-2</v>
      </c>
      <c r="AR60" s="9">
        <f t="shared" si="56"/>
        <v>9.9766666666666666</v>
      </c>
      <c r="AS60" s="1">
        <f t="shared" si="57"/>
        <v>0.19</v>
      </c>
      <c r="AT60" s="1">
        <f t="shared" si="58"/>
        <v>113340.58333333333</v>
      </c>
      <c r="AU60" s="1">
        <f t="shared" si="59"/>
        <v>18278710.958314996</v>
      </c>
    </row>
    <row r="61" spans="1:48" x14ac:dyDescent="0.15">
      <c r="C61" s="7">
        <v>3</v>
      </c>
      <c r="D61" s="7">
        <f t="shared" si="60"/>
        <v>8.5739012572258098</v>
      </c>
      <c r="E61" s="10">
        <f t="shared" si="61"/>
        <v>2.3485876273928601</v>
      </c>
      <c r="F61" s="7" t="s">
        <v>83</v>
      </c>
      <c r="G61" s="1">
        <v>4</v>
      </c>
      <c r="H61" s="9">
        <f t="shared" si="42"/>
        <v>8.5739012572258098</v>
      </c>
      <c r="I61" s="9">
        <f t="shared" si="43"/>
        <v>281.7239012572258</v>
      </c>
      <c r="J61" s="9">
        <f t="shared" si="44"/>
        <v>5.1564527001037114E-2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0.38782511486003413</v>
      </c>
      <c r="P61" s="9">
        <f t="shared" si="47"/>
        <v>1.9998018606880549E-2</v>
      </c>
      <c r="Q61" s="12">
        <f t="shared" si="48"/>
        <v>3.7996235353073044E-3</v>
      </c>
      <c r="R61" s="9">
        <f t="shared" si="49"/>
        <v>1.8955666666666669E-2</v>
      </c>
      <c r="S61" s="13">
        <f t="shared" si="50"/>
        <v>0.20044789783040975</v>
      </c>
      <c r="T61" s="2">
        <f t="shared" si="51"/>
        <v>0.01</v>
      </c>
      <c r="U61" s="14">
        <f t="shared" si="52"/>
        <v>2.0044789783040975E-3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1.4004478978304098E-2</v>
      </c>
      <c r="AR61" s="9">
        <f t="shared" si="56"/>
        <v>9.9766666666666666</v>
      </c>
      <c r="AS61" s="1">
        <f t="shared" si="57"/>
        <v>0.19</v>
      </c>
      <c r="AT61" s="1">
        <f t="shared" si="58"/>
        <v>113340.58333333333</v>
      </c>
      <c r="AU61" s="1">
        <f t="shared" si="59"/>
        <v>20158873.763666574</v>
      </c>
    </row>
    <row r="62" spans="1:48" x14ac:dyDescent="0.15">
      <c r="C62" s="7">
        <v>4</v>
      </c>
      <c r="D62" s="7">
        <f t="shared" si="60"/>
        <v>10.286786656766701</v>
      </c>
      <c r="E62" s="10">
        <f t="shared" si="61"/>
        <v>8.5739012572258098</v>
      </c>
      <c r="F62" s="7" t="s">
        <v>83</v>
      </c>
      <c r="G62" s="1">
        <v>5</v>
      </c>
      <c r="H62" s="9">
        <f t="shared" si="42"/>
        <v>10.286786656766701</v>
      </c>
      <c r="I62" s="9">
        <f t="shared" si="43"/>
        <v>283.43678665676669</v>
      </c>
      <c r="J62" s="9">
        <f t="shared" si="44"/>
        <v>6.3541818596463934E-2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0.34943574144049594</v>
      </c>
      <c r="O62" s="9">
        <f t="shared" si="62"/>
        <v>0.1181580214793243</v>
      </c>
      <c r="P62" s="9">
        <f t="shared" si="47"/>
        <v>7.5079755665563141E-3</v>
      </c>
      <c r="Q62" s="12">
        <f t="shared" si="48"/>
        <v>1.4265153576456997E-3</v>
      </c>
      <c r="R62" s="9">
        <f t="shared" si="49"/>
        <v>1.8955666666666669E-2</v>
      </c>
      <c r="S62" s="13">
        <f t="shared" si="50"/>
        <v>7.5255351485696426E-2</v>
      </c>
      <c r="T62" s="2">
        <f t="shared" si="51"/>
        <v>0.01</v>
      </c>
      <c r="U62" s="14">
        <f t="shared" si="52"/>
        <v>7.5255351485696423E-4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1.2752553514856964E-2</v>
      </c>
      <c r="AR62" s="9">
        <f t="shared" si="56"/>
        <v>9.9766666666666666</v>
      </c>
      <c r="AS62" s="1">
        <f t="shared" si="57"/>
        <v>0.19</v>
      </c>
      <c r="AT62" s="1">
        <f t="shared" si="58"/>
        <v>113340.58333333333</v>
      </c>
      <c r="AU62" s="1">
        <f t="shared" si="59"/>
        <v>18356778.347032465</v>
      </c>
    </row>
    <row r="63" spans="1:48" x14ac:dyDescent="0.15">
      <c r="C63" s="7">
        <v>5</v>
      </c>
      <c r="D63" s="7">
        <f t="shared" si="60"/>
        <v>15.458435135161301</v>
      </c>
      <c r="E63" s="10">
        <f t="shared" si="61"/>
        <v>10.286786656766701</v>
      </c>
      <c r="F63" s="7" t="s">
        <v>85</v>
      </c>
      <c r="G63" s="1">
        <v>6</v>
      </c>
      <c r="H63" s="9">
        <f t="shared" si="42"/>
        <v>15.458435135161301</v>
      </c>
      <c r="I63" s="9">
        <f t="shared" si="43"/>
        <v>288.6084351351613</v>
      </c>
      <c r="J63" s="9">
        <f t="shared" si="44"/>
        <v>0.11759790239337443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0.21041671257943467</v>
      </c>
      <c r="P63" s="9">
        <f t="shared" si="47"/>
        <v>2.4744564027851083E-2</v>
      </c>
      <c r="Q63" s="12">
        <f t="shared" si="48"/>
        <v>4.7014671652917056E-3</v>
      </c>
      <c r="R63" s="9">
        <f t="shared" si="49"/>
        <v>1.8955666666666669E-2</v>
      </c>
      <c r="S63" s="13">
        <f t="shared" si="50"/>
        <v>0.2480243637940302</v>
      </c>
      <c r="T63" s="2">
        <f t="shared" si="51"/>
        <v>0.01</v>
      </c>
      <c r="U63" s="14">
        <f t="shared" si="52"/>
        <v>2.4802436379403022E-3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1.4480243637940302E-2</v>
      </c>
      <c r="AR63" s="9">
        <f t="shared" si="56"/>
        <v>9.9766666666666666</v>
      </c>
      <c r="AS63" s="1">
        <f t="shared" si="57"/>
        <v>0.19</v>
      </c>
      <c r="AT63" s="1">
        <f t="shared" si="58"/>
        <v>113340.58333333333</v>
      </c>
      <c r="AU63" s="1">
        <f t="shared" si="59"/>
        <v>20843717.500422388</v>
      </c>
    </row>
    <row r="64" spans="1:48" x14ac:dyDescent="0.15">
      <c r="C64" s="7">
        <v>6</v>
      </c>
      <c r="D64" s="7">
        <f t="shared" si="60"/>
        <v>20.88427278</v>
      </c>
      <c r="E64" s="10">
        <f t="shared" si="61"/>
        <v>15.458435135161301</v>
      </c>
      <c r="F64" s="7" t="s">
        <v>83</v>
      </c>
      <c r="G64" s="1">
        <v>7</v>
      </c>
      <c r="H64" s="9">
        <f t="shared" si="42"/>
        <v>20.88427278</v>
      </c>
      <c r="I64" s="9">
        <f t="shared" si="43"/>
        <v>294.03427277999998</v>
      </c>
      <c r="J64" s="9">
        <f t="shared" si="44"/>
        <v>0.21916461819760505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0.28543881521825026</v>
      </c>
      <c r="P64" s="9">
        <f t="shared" si="47"/>
        <v>6.2558088956084557E-2</v>
      </c>
      <c r="Q64" s="12">
        <f t="shared" si="48"/>
        <v>1.1886036901656067E-2</v>
      </c>
      <c r="R64" s="9">
        <f t="shared" si="49"/>
        <v>1.8955666666666669E-2</v>
      </c>
      <c r="S64" s="13">
        <f t="shared" si="50"/>
        <v>0.62704399220933393</v>
      </c>
      <c r="T64" s="2">
        <f t="shared" si="51"/>
        <v>0.01</v>
      </c>
      <c r="U64" s="14">
        <f t="shared" si="52"/>
        <v>6.2704399220933392E-3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2.6370439922093338E-2</v>
      </c>
      <c r="AR64" s="9">
        <f t="shared" si="56"/>
        <v>9.9766666666666666</v>
      </c>
      <c r="AS64" s="1">
        <f t="shared" si="57"/>
        <v>0.19</v>
      </c>
      <c r="AT64" s="1">
        <f t="shared" si="58"/>
        <v>113340.58333333333</v>
      </c>
      <c r="AU64" s="1">
        <f t="shared" si="59"/>
        <v>37959167.94229842</v>
      </c>
    </row>
    <row r="65" spans="1:48" x14ac:dyDescent="0.15">
      <c r="C65" s="7">
        <v>7</v>
      </c>
      <c r="D65" s="7">
        <f t="shared" si="60"/>
        <v>22.381947593225799</v>
      </c>
      <c r="E65" s="10">
        <f t="shared" si="61"/>
        <v>20.88427278</v>
      </c>
      <c r="F65" s="7" t="s">
        <v>83</v>
      </c>
      <c r="G65" s="1">
        <v>8</v>
      </c>
      <c r="H65" s="9">
        <f t="shared" si="42"/>
        <v>22.381947593225799</v>
      </c>
      <c r="I65" s="9">
        <f t="shared" si="43"/>
        <v>295.53194759322577</v>
      </c>
      <c r="J65" s="9">
        <f t="shared" si="44"/>
        <v>0.25920990464769589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0.32264739292883238</v>
      </c>
      <c r="P65" s="9">
        <f t="shared" si="47"/>
        <v>8.3633399955910306E-2</v>
      </c>
      <c r="Q65" s="12">
        <f t="shared" si="48"/>
        <v>1.5890345991622958E-2</v>
      </c>
      <c r="R65" s="9">
        <f t="shared" si="49"/>
        <v>1.8955666666666669E-2</v>
      </c>
      <c r="S65" s="13">
        <f t="shared" si="50"/>
        <v>0.83829000958145961</v>
      </c>
      <c r="T65" s="2">
        <f t="shared" si="51"/>
        <v>0.01</v>
      </c>
      <c r="U65" s="14">
        <f t="shared" si="52"/>
        <v>8.3829000958145963E-3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2.8482900095814598E-2</v>
      </c>
      <c r="AR65" s="9">
        <f t="shared" si="56"/>
        <v>9.9766666666666666</v>
      </c>
      <c r="AS65" s="1">
        <f t="shared" si="57"/>
        <v>0.19</v>
      </c>
      <c r="AT65" s="1">
        <f t="shared" si="58"/>
        <v>113340.58333333333</v>
      </c>
      <c r="AU65" s="1">
        <f t="shared" si="59"/>
        <v>40999967.820593998</v>
      </c>
    </row>
    <row r="66" spans="1:48" x14ac:dyDescent="0.15">
      <c r="C66" s="7">
        <v>8</v>
      </c>
      <c r="D66" s="7">
        <f t="shared" si="60"/>
        <v>22.747767209999999</v>
      </c>
      <c r="E66" s="10">
        <f t="shared" si="61"/>
        <v>22.381947593225799</v>
      </c>
      <c r="F66" s="7" t="s">
        <v>83</v>
      </c>
      <c r="G66" s="1">
        <v>9</v>
      </c>
      <c r="H66" s="9">
        <f t="shared" si="42"/>
        <v>22.747767209999999</v>
      </c>
      <c r="I66" s="9">
        <f t="shared" si="43"/>
        <v>295.89776720999998</v>
      </c>
      <c r="J66" s="9">
        <f t="shared" si="44"/>
        <v>0.26998604167342077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0.33878065963958875</v>
      </c>
      <c r="P66" s="9">
        <f t="shared" si="47"/>
        <v>9.1466049291602985E-2</v>
      </c>
      <c r="Q66" s="12">
        <f t="shared" si="48"/>
        <v>1.7378549365404568E-2</v>
      </c>
      <c r="R66" s="9">
        <f t="shared" si="49"/>
        <v>1.8955666666666669E-2</v>
      </c>
      <c r="S66" s="13">
        <f t="shared" si="50"/>
        <v>0.91679969219782464</v>
      </c>
      <c r="T66" s="2">
        <f t="shared" si="51"/>
        <v>0.01</v>
      </c>
      <c r="U66" s="14">
        <f t="shared" si="52"/>
        <v>9.1679969219782467E-3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2.9267996921978248E-2</v>
      </c>
      <c r="AR66" s="9">
        <f t="shared" si="56"/>
        <v>9.9766666666666666</v>
      </c>
      <c r="AS66" s="1">
        <f t="shared" si="57"/>
        <v>0.19</v>
      </c>
      <c r="AT66" s="1">
        <f t="shared" si="58"/>
        <v>113340.58333333333</v>
      </c>
      <c r="AU66" s="1">
        <f t="shared" si="59"/>
        <v>42130082.538564377</v>
      </c>
    </row>
    <row r="67" spans="1:48" x14ac:dyDescent="0.15">
      <c r="C67" s="7">
        <v>9</v>
      </c>
      <c r="D67" s="7">
        <f t="shared" si="60"/>
        <v>18.504700417999999</v>
      </c>
      <c r="E67" s="10">
        <f t="shared" si="61"/>
        <v>22.747767209999999</v>
      </c>
      <c r="F67" s="7" t="s">
        <v>83</v>
      </c>
      <c r="G67" s="1">
        <v>10</v>
      </c>
      <c r="H67" s="9">
        <f t="shared" si="42"/>
        <v>18.504700417999999</v>
      </c>
      <c r="I67" s="9">
        <f t="shared" si="43"/>
        <v>291.65470041799995</v>
      </c>
      <c r="J67" s="9">
        <f t="shared" si="44"/>
        <v>0.16727623041485531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0.34708127701465241</v>
      </c>
      <c r="P67" s="9">
        <f t="shared" si="47"/>
        <v>5.8058447666585224E-2</v>
      </c>
      <c r="Q67" s="12">
        <f t="shared" si="48"/>
        <v>1.1031105056651192E-2</v>
      </c>
      <c r="R67" s="9">
        <f t="shared" si="49"/>
        <v>1.8955666666666669E-2</v>
      </c>
      <c r="S67" s="13">
        <f t="shared" si="50"/>
        <v>0.58194234213082408</v>
      </c>
      <c r="T67" s="2">
        <f t="shared" si="51"/>
        <v>0.01</v>
      </c>
      <c r="U67" s="14">
        <f t="shared" si="52"/>
        <v>5.8194234213082407E-3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2.5919423421308242E-2</v>
      </c>
      <c r="AR67" s="9">
        <f t="shared" si="56"/>
        <v>9.9766666666666666</v>
      </c>
      <c r="AS67" s="1">
        <f t="shared" si="57"/>
        <v>0.19</v>
      </c>
      <c r="AT67" s="1">
        <f t="shared" si="58"/>
        <v>113340.58333333333</v>
      </c>
      <c r="AU67" s="1">
        <f t="shared" si="59"/>
        <v>37309948.166343682</v>
      </c>
    </row>
    <row r="68" spans="1:48" x14ac:dyDescent="0.15">
      <c r="C68" s="7">
        <v>10</v>
      </c>
      <c r="D68" s="7">
        <f t="shared" si="60"/>
        <v>11.6770679869032</v>
      </c>
      <c r="E68" s="10">
        <f t="shared" si="61"/>
        <v>18.504700417999999</v>
      </c>
      <c r="F68" s="7" t="s">
        <v>83</v>
      </c>
      <c r="G68" s="1">
        <v>11</v>
      </c>
      <c r="H68" s="9">
        <f t="shared" si="42"/>
        <v>11.6770679869032</v>
      </c>
      <c r="I68" s="9">
        <f t="shared" si="43"/>
        <v>284.82706798690316</v>
      </c>
      <c r="J68" s="9">
        <f t="shared" si="44"/>
        <v>7.5141886002360714E-2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0.27457168788066377</v>
      </c>
      <c r="O68" s="9">
        <f t="shared" si="62"/>
        <v>0.11421780813407006</v>
      </c>
      <c r="P68" s="9">
        <f t="shared" si="47"/>
        <v>8.5825415182498015E-3</v>
      </c>
      <c r="Q68" s="12">
        <f t="shared" si="48"/>
        <v>1.6306828884674624E-3</v>
      </c>
      <c r="R68" s="9">
        <f t="shared" si="49"/>
        <v>1.8955666666666669E-2</v>
      </c>
      <c r="S68" s="13">
        <f t="shared" si="50"/>
        <v>8.6026142849146017E-2</v>
      </c>
      <c r="T68" s="2">
        <f t="shared" si="51"/>
        <v>0.01</v>
      </c>
      <c r="U68" s="14">
        <f t="shared" si="52"/>
        <v>8.6026142849146016E-4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1.2860261428491461E-2</v>
      </c>
      <c r="AR68" s="9">
        <f t="shared" si="56"/>
        <v>9.9766666666666666</v>
      </c>
      <c r="AS68" s="1">
        <f t="shared" si="57"/>
        <v>0.19</v>
      </c>
      <c r="AT68" s="1">
        <f t="shared" si="58"/>
        <v>113340.58333333333</v>
      </c>
      <c r="AU68" s="1">
        <f t="shared" si="59"/>
        <v>18511819.476207603</v>
      </c>
    </row>
    <row r="69" spans="1:48" x14ac:dyDescent="0.15">
      <c r="C69" s="7">
        <v>11</v>
      </c>
      <c r="D69" s="7">
        <f t="shared" si="60"/>
        <v>6.7036305578333302</v>
      </c>
      <c r="E69" s="10">
        <f t="shared" si="61"/>
        <v>11.6770679869032</v>
      </c>
      <c r="F69" s="7" t="s">
        <v>85</v>
      </c>
      <c r="G69" s="1">
        <v>12</v>
      </c>
      <c r="H69" s="9">
        <f t="shared" si="42"/>
        <v>6.7036305578333302</v>
      </c>
      <c r="I69" s="9">
        <f t="shared" si="43"/>
        <v>279.8536305578333</v>
      </c>
      <c r="J69" s="9">
        <f t="shared" si="44"/>
        <v>4.0929809873263674E-2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0.20540193328248693</v>
      </c>
      <c r="P69" s="9">
        <f t="shared" si="47"/>
        <v>8.4070620768529804E-3</v>
      </c>
      <c r="Q69" s="12">
        <f t="shared" si="48"/>
        <v>1.5973417946020664E-3</v>
      </c>
      <c r="R69" s="9">
        <f t="shared" si="49"/>
        <v>1.8955666666666669E-2</v>
      </c>
      <c r="S69" s="13">
        <f t="shared" si="50"/>
        <v>8.4267244338653319E-2</v>
      </c>
      <c r="T69" s="2">
        <f t="shared" si="51"/>
        <v>0.01</v>
      </c>
      <c r="U69" s="14">
        <f t="shared" si="52"/>
        <v>8.4267244338653326E-4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1.2842672443386534E-2</v>
      </c>
      <c r="AR69" s="9">
        <f t="shared" si="56"/>
        <v>9.9766666666666666</v>
      </c>
      <c r="AS69" s="1">
        <f t="shared" si="57"/>
        <v>0.19</v>
      </c>
      <c r="AT69" s="1">
        <f t="shared" si="58"/>
        <v>113340.58333333333</v>
      </c>
      <c r="AU69" s="1">
        <f t="shared" si="59"/>
        <v>18486500.852722175</v>
      </c>
      <c r="AV69" s="1">
        <f>SUM(AU58:AU69)</f>
        <v>308199341.48735595</v>
      </c>
    </row>
    <row r="70" spans="1:48" x14ac:dyDescent="0.15">
      <c r="C70" s="7">
        <v>12</v>
      </c>
      <c r="D70" s="7">
        <f t="shared" si="60"/>
        <v>3.7838943711290298</v>
      </c>
      <c r="E70" s="10">
        <f t="shared" si="61"/>
        <v>6.7036305578333302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2.5854627371935499</v>
      </c>
      <c r="E73" s="7"/>
      <c r="F73" s="7"/>
      <c r="G73" s="1">
        <v>1</v>
      </c>
      <c r="H73" s="9">
        <f t="shared" ref="H73:H84" si="63">E74</f>
        <v>2.5854627371935499</v>
      </c>
      <c r="I73" s="9">
        <f t="shared" ref="I73:I84" si="64">H73+273.15</f>
        <v>275.73546273719353</v>
      </c>
      <c r="J73" s="9">
        <f t="shared" ref="J73:J84" si="65">EXP(($C$15*(I73-$C$13))/($C$16*I73*$C$13))</f>
        <v>2.4342559306851599E-2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2.6655102441002503E-3</v>
      </c>
      <c r="Q73" s="12">
        <f t="shared" ref="Q73:Q84" si="69">P73*$B$75</f>
        <v>4.7979184393804502E-4</v>
      </c>
      <c r="R73" s="9">
        <f t="shared" ref="R73:R84" si="70">L73*$B$75</f>
        <v>1.9710000000000002E-2</v>
      </c>
      <c r="S73" s="13">
        <f t="shared" ref="S73:S84" si="71">Q73/R73</f>
        <v>2.4342559306851596E-2</v>
      </c>
      <c r="T73" s="2">
        <f t="shared" ref="T73:T84" si="72">$B$74/100</f>
        <v>0.01</v>
      </c>
      <c r="U73" s="14">
        <f t="shared" ref="U73:U84" si="73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1.2843425593068516E-2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19795.25</v>
      </c>
      <c r="AU73" s="1">
        <f t="shared" ref="AU73:AU84" si="80">AT73*10000*AS73*0.67*AR73*AQ73</f>
        <v>3357401.591496388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-4.67639932722581</v>
      </c>
      <c r="E74" s="10">
        <f t="shared" ref="E74:E85" si="82">D73</f>
        <v>2.5854627371935499</v>
      </c>
      <c r="F74" s="7" t="s">
        <v>83</v>
      </c>
      <c r="G74" s="1">
        <v>2</v>
      </c>
      <c r="H74" s="9">
        <f t="shared" si="63"/>
        <v>-4.67639932722581</v>
      </c>
      <c r="I74" s="9">
        <f t="shared" si="64"/>
        <v>268.47360067277418</v>
      </c>
      <c r="J74" s="9">
        <f t="shared" si="65"/>
        <v>9.3659493241733047E-3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0.21633448975589978</v>
      </c>
      <c r="P74" s="9">
        <f t="shared" si="68"/>
        <v>2.0261778681246461E-3</v>
      </c>
      <c r="Q74" s="12">
        <f t="shared" si="69"/>
        <v>3.6471201626243628E-4</v>
      </c>
      <c r="R74" s="9">
        <f t="shared" si="70"/>
        <v>1.9710000000000002E-2</v>
      </c>
      <c r="S74" s="13">
        <f t="shared" si="71"/>
        <v>1.8503907471457953E-2</v>
      </c>
      <c r="T74" s="2">
        <f t="shared" si="72"/>
        <v>0.01</v>
      </c>
      <c r="U74" s="14">
        <f t="shared" si="73"/>
        <v>1.8503907471457954E-4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1.278503907471458E-2</v>
      </c>
      <c r="AR74" s="9">
        <f t="shared" si="77"/>
        <v>10.950000000000001</v>
      </c>
      <c r="AS74" s="1">
        <f t="shared" si="78"/>
        <v>0.18</v>
      </c>
      <c r="AT74" s="1">
        <f t="shared" si="79"/>
        <v>19795.25</v>
      </c>
      <c r="AU74" s="1">
        <f t="shared" si="80"/>
        <v>3342138.7639724575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2.3485876273928601</v>
      </c>
      <c r="E75" s="10">
        <f t="shared" si="82"/>
        <v>-4.67639932722581</v>
      </c>
      <c r="F75" s="7" t="s">
        <v>83</v>
      </c>
      <c r="G75" s="1">
        <v>3</v>
      </c>
      <c r="H75" s="9">
        <f t="shared" si="63"/>
        <v>2.3485876273928601</v>
      </c>
      <c r="I75" s="9">
        <f t="shared" si="64"/>
        <v>275.49858762739285</v>
      </c>
      <c r="J75" s="9">
        <f t="shared" si="65"/>
        <v>2.3614589790642935E-2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0.32380831188777515</v>
      </c>
      <c r="P75" s="9">
        <f t="shared" si="68"/>
        <v>7.6466004560303783E-3</v>
      </c>
      <c r="Q75" s="12">
        <f t="shared" si="69"/>
        <v>1.3763880820854681E-3</v>
      </c>
      <c r="R75" s="9">
        <f t="shared" si="70"/>
        <v>1.9710000000000002E-2</v>
      </c>
      <c r="S75" s="13">
        <f t="shared" si="71"/>
        <v>6.9831967634980618E-2</v>
      </c>
      <c r="T75" s="2">
        <f t="shared" si="72"/>
        <v>0.01</v>
      </c>
      <c r="U75" s="14">
        <f t="shared" si="73"/>
        <v>6.9831967634980622E-4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1.3298319676349805E-2</v>
      </c>
      <c r="AR75" s="9">
        <f t="shared" si="77"/>
        <v>10.950000000000001</v>
      </c>
      <c r="AS75" s="1">
        <f t="shared" si="78"/>
        <v>0.18</v>
      </c>
      <c r="AT75" s="1">
        <f t="shared" si="79"/>
        <v>19795.25</v>
      </c>
      <c r="AU75" s="1">
        <f t="shared" si="80"/>
        <v>3476315.5142737459</v>
      </c>
    </row>
    <row r="76" spans="1:48" x14ac:dyDescent="0.15">
      <c r="C76" s="7">
        <v>3</v>
      </c>
      <c r="D76" s="7">
        <f t="shared" si="81"/>
        <v>8.5739012572258098</v>
      </c>
      <c r="E76" s="10">
        <f t="shared" si="82"/>
        <v>2.3485876273928601</v>
      </c>
      <c r="F76" s="7" t="s">
        <v>83</v>
      </c>
      <c r="G76" s="1">
        <v>4</v>
      </c>
      <c r="H76" s="9">
        <f t="shared" si="63"/>
        <v>8.5739012572258098</v>
      </c>
      <c r="I76" s="9">
        <f t="shared" si="64"/>
        <v>281.7239012572258</v>
      </c>
      <c r="J76" s="9">
        <f t="shared" si="65"/>
        <v>5.1564527001037114E-2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0.4256617114317448</v>
      </c>
      <c r="P76" s="9">
        <f t="shared" si="68"/>
        <v>2.1949044812429874E-2</v>
      </c>
      <c r="Q76" s="12">
        <f t="shared" si="69"/>
        <v>3.9508280662373775E-3</v>
      </c>
      <c r="R76" s="9">
        <f t="shared" si="70"/>
        <v>1.9710000000000002E-2</v>
      </c>
      <c r="S76" s="13">
        <f t="shared" si="71"/>
        <v>0.20044789783040981</v>
      </c>
      <c r="T76" s="2">
        <f t="shared" si="72"/>
        <v>0.01</v>
      </c>
      <c r="U76" s="14">
        <f t="shared" si="73"/>
        <v>2.004478978304098E-3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1.4604478978304098E-2</v>
      </c>
      <c r="AR76" s="9">
        <f t="shared" si="77"/>
        <v>10.950000000000001</v>
      </c>
      <c r="AS76" s="1">
        <f t="shared" si="78"/>
        <v>0.18</v>
      </c>
      <c r="AT76" s="1">
        <f t="shared" si="79"/>
        <v>19795.25</v>
      </c>
      <c r="AU76" s="1">
        <f t="shared" si="80"/>
        <v>3817758.7910188427</v>
      </c>
    </row>
    <row r="77" spans="1:48" x14ac:dyDescent="0.15">
      <c r="C77" s="7">
        <v>4</v>
      </c>
      <c r="D77" s="7">
        <f t="shared" si="81"/>
        <v>10.286786656766701</v>
      </c>
      <c r="E77" s="10">
        <f t="shared" si="82"/>
        <v>8.5739012572258098</v>
      </c>
      <c r="F77" s="7" t="s">
        <v>83</v>
      </c>
      <c r="G77" s="1">
        <v>5</v>
      </c>
      <c r="H77" s="9">
        <f t="shared" si="63"/>
        <v>10.286786656766701</v>
      </c>
      <c r="I77" s="9">
        <f t="shared" si="64"/>
        <v>283.43678665676669</v>
      </c>
      <c r="J77" s="9">
        <f t="shared" si="65"/>
        <v>6.3541818596463934E-2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0.3835270332883492</v>
      </c>
      <c r="O77" s="9">
        <f t="shared" si="83"/>
        <v>0.12968563333096578</v>
      </c>
      <c r="P77" s="9">
        <f t="shared" si="68"/>
        <v>8.2404609876837644E-3</v>
      </c>
      <c r="Q77" s="12">
        <f t="shared" si="69"/>
        <v>1.4832829777830776E-3</v>
      </c>
      <c r="R77" s="9">
        <f t="shared" si="70"/>
        <v>1.9710000000000002E-2</v>
      </c>
      <c r="S77" s="13">
        <f t="shared" si="71"/>
        <v>7.5255351485696467E-2</v>
      </c>
      <c r="T77" s="2">
        <f t="shared" si="72"/>
        <v>0.01</v>
      </c>
      <c r="U77" s="14">
        <f t="shared" si="73"/>
        <v>7.5255351485696467E-4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1.3352553514856964E-2</v>
      </c>
      <c r="AR77" s="9">
        <f t="shared" si="77"/>
        <v>10.950000000000001</v>
      </c>
      <c r="AS77" s="1">
        <f t="shared" si="78"/>
        <v>0.18</v>
      </c>
      <c r="AT77" s="1">
        <f t="shared" si="79"/>
        <v>19795.25</v>
      </c>
      <c r="AU77" s="1">
        <f t="shared" si="80"/>
        <v>3490492.7892069351</v>
      </c>
    </row>
    <row r="78" spans="1:48" x14ac:dyDescent="0.15">
      <c r="C78" s="7">
        <v>5</v>
      </c>
      <c r="D78" s="7">
        <f t="shared" si="81"/>
        <v>15.458435135161301</v>
      </c>
      <c r="E78" s="10">
        <f t="shared" si="82"/>
        <v>10.286786656766701</v>
      </c>
      <c r="F78" s="7" t="s">
        <v>85</v>
      </c>
      <c r="G78" s="1">
        <v>6</v>
      </c>
      <c r="H78" s="9">
        <f t="shared" si="63"/>
        <v>15.458435135161301</v>
      </c>
      <c r="I78" s="9">
        <f t="shared" si="64"/>
        <v>288.6084351351613</v>
      </c>
      <c r="J78" s="9">
        <f t="shared" si="65"/>
        <v>0.11759790239337443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0.23094517234328202</v>
      </c>
      <c r="P78" s="9">
        <f t="shared" si="68"/>
        <v>2.7158667835446317E-2</v>
      </c>
      <c r="Q78" s="12">
        <f t="shared" si="69"/>
        <v>4.8885602103803365E-3</v>
      </c>
      <c r="R78" s="9">
        <f t="shared" si="70"/>
        <v>1.9710000000000002E-2</v>
      </c>
      <c r="S78" s="13">
        <f t="shared" si="71"/>
        <v>0.24802436379403026</v>
      </c>
      <c r="T78" s="2">
        <f t="shared" si="72"/>
        <v>0.01</v>
      </c>
      <c r="U78" s="14">
        <f t="shared" si="73"/>
        <v>2.4802436379403026E-3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1.5080243637940303E-2</v>
      </c>
      <c r="AR78" s="9">
        <f t="shared" si="77"/>
        <v>10.950000000000001</v>
      </c>
      <c r="AS78" s="1">
        <f t="shared" si="78"/>
        <v>0.18</v>
      </c>
      <c r="AT78" s="1">
        <f t="shared" si="79"/>
        <v>19795.25</v>
      </c>
      <c r="AU78" s="1">
        <f t="shared" si="80"/>
        <v>3942128.4939353606</v>
      </c>
    </row>
    <row r="79" spans="1:48" x14ac:dyDescent="0.15">
      <c r="C79" s="7">
        <v>6</v>
      </c>
      <c r="D79" s="7">
        <f t="shared" si="81"/>
        <v>20.88427278</v>
      </c>
      <c r="E79" s="10">
        <f t="shared" si="82"/>
        <v>15.458435135161301</v>
      </c>
      <c r="F79" s="7" t="s">
        <v>83</v>
      </c>
      <c r="G79" s="1">
        <v>7</v>
      </c>
      <c r="H79" s="9">
        <f t="shared" si="63"/>
        <v>20.88427278</v>
      </c>
      <c r="I79" s="9">
        <f t="shared" si="64"/>
        <v>294.03427277999998</v>
      </c>
      <c r="J79" s="9">
        <f t="shared" si="65"/>
        <v>0.21916461819760505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0.31328650450783574</v>
      </c>
      <c r="P79" s="9">
        <f t="shared" si="68"/>
        <v>6.8661317146922099E-2</v>
      </c>
      <c r="Q79" s="12">
        <f t="shared" si="69"/>
        <v>1.2359037086445977E-2</v>
      </c>
      <c r="R79" s="9">
        <f t="shared" si="70"/>
        <v>1.9710000000000002E-2</v>
      </c>
      <c r="S79" s="13">
        <f t="shared" si="71"/>
        <v>0.62704399220933416</v>
      </c>
      <c r="T79" s="2">
        <f t="shared" si="72"/>
        <v>0.01</v>
      </c>
      <c r="U79" s="14">
        <f t="shared" si="73"/>
        <v>6.2704399220933418E-3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2.7870439922093343E-2</v>
      </c>
      <c r="AR79" s="9">
        <f t="shared" si="77"/>
        <v>10.950000000000001</v>
      </c>
      <c r="AS79" s="1">
        <f t="shared" si="78"/>
        <v>0.18</v>
      </c>
      <c r="AT79" s="1">
        <f t="shared" si="79"/>
        <v>19795.25</v>
      </c>
      <c r="AU79" s="1">
        <f t="shared" si="80"/>
        <v>7285615.4047126481</v>
      </c>
    </row>
    <row r="80" spans="1:48" x14ac:dyDescent="0.15">
      <c r="C80" s="7">
        <v>7</v>
      </c>
      <c r="D80" s="7">
        <f t="shared" si="81"/>
        <v>22.381947593225799</v>
      </c>
      <c r="E80" s="10">
        <f t="shared" si="82"/>
        <v>20.88427278</v>
      </c>
      <c r="F80" s="7" t="s">
        <v>83</v>
      </c>
      <c r="G80" s="1">
        <v>8</v>
      </c>
      <c r="H80" s="9">
        <f t="shared" si="63"/>
        <v>22.381947593225799</v>
      </c>
      <c r="I80" s="9">
        <f t="shared" si="64"/>
        <v>295.53194759322577</v>
      </c>
      <c r="J80" s="9">
        <f t="shared" si="65"/>
        <v>0.25920990464769589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0.35412518736091364</v>
      </c>
      <c r="P80" s="9">
        <f t="shared" si="68"/>
        <v>9.1792756049169866E-2</v>
      </c>
      <c r="Q80" s="12">
        <f t="shared" si="69"/>
        <v>1.6522696088850576E-2</v>
      </c>
      <c r="R80" s="9">
        <f t="shared" si="70"/>
        <v>1.9710000000000002E-2</v>
      </c>
      <c r="S80" s="13">
        <f t="shared" si="71"/>
        <v>0.83829000958145994</v>
      </c>
      <c r="T80" s="2">
        <f t="shared" si="72"/>
        <v>0.01</v>
      </c>
      <c r="U80" s="14">
        <f t="shared" si="73"/>
        <v>8.3829000958145997E-3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2.9982900095814599E-2</v>
      </c>
      <c r="AR80" s="9">
        <f t="shared" si="77"/>
        <v>10.950000000000001</v>
      </c>
      <c r="AS80" s="1">
        <f t="shared" si="78"/>
        <v>0.18</v>
      </c>
      <c r="AT80" s="1">
        <f t="shared" si="79"/>
        <v>19795.25</v>
      </c>
      <c r="AU80" s="1">
        <f t="shared" si="80"/>
        <v>7837833.8995238896</v>
      </c>
    </row>
    <row r="81" spans="1:48" x14ac:dyDescent="0.15">
      <c r="C81" s="7">
        <v>8</v>
      </c>
      <c r="D81" s="7">
        <f t="shared" si="81"/>
        <v>22.747767209999999</v>
      </c>
      <c r="E81" s="10">
        <f t="shared" si="82"/>
        <v>22.381947593225799</v>
      </c>
      <c r="F81" s="7" t="s">
        <v>83</v>
      </c>
      <c r="G81" s="1">
        <v>9</v>
      </c>
      <c r="H81" s="9">
        <f t="shared" si="63"/>
        <v>22.747767209999999</v>
      </c>
      <c r="I81" s="9">
        <f t="shared" si="64"/>
        <v>295.89776720999998</v>
      </c>
      <c r="J81" s="9">
        <f t="shared" si="65"/>
        <v>0.26998604167342077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0.37183243131174376</v>
      </c>
      <c r="P81" s="9">
        <f t="shared" si="68"/>
        <v>0.10038956629566181</v>
      </c>
      <c r="Q81" s="12">
        <f t="shared" si="69"/>
        <v>1.8070121933219125E-2</v>
      </c>
      <c r="R81" s="9">
        <f t="shared" si="70"/>
        <v>1.9710000000000002E-2</v>
      </c>
      <c r="S81" s="13">
        <f t="shared" si="71"/>
        <v>0.91679969219782464</v>
      </c>
      <c r="T81" s="2">
        <f t="shared" si="72"/>
        <v>0.01</v>
      </c>
      <c r="U81" s="14">
        <f t="shared" si="73"/>
        <v>9.1679969219782467E-3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3.076799692197825E-2</v>
      </c>
      <c r="AR81" s="9">
        <f t="shared" si="77"/>
        <v>10.950000000000001</v>
      </c>
      <c r="AS81" s="1">
        <f t="shared" si="78"/>
        <v>0.18</v>
      </c>
      <c r="AT81" s="1">
        <f t="shared" si="79"/>
        <v>19795.25</v>
      </c>
      <c r="AU81" s="1">
        <f t="shared" si="80"/>
        <v>8043066.1652103253</v>
      </c>
    </row>
    <row r="82" spans="1:48" x14ac:dyDescent="0.15">
      <c r="C82" s="7">
        <v>9</v>
      </c>
      <c r="D82" s="7">
        <f t="shared" si="81"/>
        <v>18.504700417999999</v>
      </c>
      <c r="E82" s="10">
        <f t="shared" si="82"/>
        <v>22.747767209999999</v>
      </c>
      <c r="F82" s="7" t="s">
        <v>83</v>
      </c>
      <c r="G82" s="1">
        <v>10</v>
      </c>
      <c r="H82" s="9">
        <f t="shared" si="63"/>
        <v>18.504700417999999</v>
      </c>
      <c r="I82" s="9">
        <f t="shared" si="64"/>
        <v>291.65470041799995</v>
      </c>
      <c r="J82" s="9">
        <f t="shared" si="65"/>
        <v>0.16727623041485531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0.38094286501608193</v>
      </c>
      <c r="P82" s="9">
        <f t="shared" si="68"/>
        <v>6.3722686463325254E-2</v>
      </c>
      <c r="Q82" s="12">
        <f t="shared" si="69"/>
        <v>1.1470083563398546E-2</v>
      </c>
      <c r="R82" s="9">
        <f t="shared" si="70"/>
        <v>1.9710000000000002E-2</v>
      </c>
      <c r="S82" s="13">
        <f t="shared" si="71"/>
        <v>0.58194234213082419</v>
      </c>
      <c r="T82" s="2">
        <f t="shared" si="72"/>
        <v>0.01</v>
      </c>
      <c r="U82" s="14">
        <f t="shared" si="73"/>
        <v>5.8194234213082415E-3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2.7419423421308244E-2</v>
      </c>
      <c r="AR82" s="9">
        <f t="shared" si="77"/>
        <v>10.950000000000001</v>
      </c>
      <c r="AS82" s="1">
        <f t="shared" si="78"/>
        <v>0.18</v>
      </c>
      <c r="AT82" s="1">
        <f t="shared" si="79"/>
        <v>19795.25</v>
      </c>
      <c r="AU82" s="1">
        <f t="shared" si="80"/>
        <v>7167715.121291047</v>
      </c>
    </row>
    <row r="83" spans="1:48" x14ac:dyDescent="0.15">
      <c r="C83" s="7">
        <v>10</v>
      </c>
      <c r="D83" s="7">
        <f t="shared" si="81"/>
        <v>11.6770679869032</v>
      </c>
      <c r="E83" s="10">
        <f t="shared" si="82"/>
        <v>18.504700417999999</v>
      </c>
      <c r="F83" s="7" t="s">
        <v>83</v>
      </c>
      <c r="G83" s="1">
        <v>11</v>
      </c>
      <c r="H83" s="9">
        <f t="shared" si="63"/>
        <v>11.6770679869032</v>
      </c>
      <c r="I83" s="9">
        <f t="shared" si="64"/>
        <v>284.82706798690316</v>
      </c>
      <c r="J83" s="9">
        <f t="shared" si="65"/>
        <v>7.5141886002360714E-2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0.30135916962511883</v>
      </c>
      <c r="O83" s="9">
        <f t="shared" si="83"/>
        <v>0.12536100892763785</v>
      </c>
      <c r="P83" s="9">
        <f t="shared" si="68"/>
        <v>9.4198626419814864E-3</v>
      </c>
      <c r="Q83" s="12">
        <f t="shared" si="69"/>
        <v>1.6955752755566675E-3</v>
      </c>
      <c r="R83" s="9">
        <f t="shared" si="70"/>
        <v>1.9710000000000002E-2</v>
      </c>
      <c r="S83" s="13">
        <f t="shared" si="71"/>
        <v>8.602614284914599E-2</v>
      </c>
      <c r="T83" s="2">
        <f t="shared" si="72"/>
        <v>0.01</v>
      </c>
      <c r="U83" s="14">
        <f t="shared" si="73"/>
        <v>8.6026142849145995E-4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1.346026142849146E-2</v>
      </c>
      <c r="AR83" s="9">
        <f t="shared" si="77"/>
        <v>10.950000000000001</v>
      </c>
      <c r="AS83" s="1">
        <f t="shared" si="78"/>
        <v>0.18</v>
      </c>
      <c r="AT83" s="1">
        <f t="shared" si="79"/>
        <v>19795.25</v>
      </c>
      <c r="AU83" s="1">
        <f t="shared" si="80"/>
        <v>3518648.7292272034</v>
      </c>
    </row>
    <row r="84" spans="1:48" x14ac:dyDescent="0.15">
      <c r="C84" s="7">
        <v>11</v>
      </c>
      <c r="D84" s="7">
        <f t="shared" si="81"/>
        <v>6.7036305578333302</v>
      </c>
      <c r="E84" s="10">
        <f t="shared" si="82"/>
        <v>11.6770679869032</v>
      </c>
      <c r="F84" s="7" t="s">
        <v>85</v>
      </c>
      <c r="G84" s="1">
        <v>12</v>
      </c>
      <c r="H84" s="9">
        <f t="shared" si="63"/>
        <v>6.7036305578333302</v>
      </c>
      <c r="I84" s="9">
        <f t="shared" si="64"/>
        <v>279.8536305578333</v>
      </c>
      <c r="J84" s="9">
        <f t="shared" si="65"/>
        <v>4.0929809873263674E-2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0.22544114628565637</v>
      </c>
      <c r="P84" s="9">
        <f t="shared" si="68"/>
        <v>9.2272632550825379E-3</v>
      </c>
      <c r="Q84" s="12">
        <f t="shared" si="69"/>
        <v>1.6609073859148568E-3</v>
      </c>
      <c r="R84" s="9">
        <f t="shared" si="70"/>
        <v>1.9710000000000002E-2</v>
      </c>
      <c r="S84" s="13">
        <f t="shared" si="71"/>
        <v>8.4267244338653305E-2</v>
      </c>
      <c r="T84" s="2">
        <f t="shared" si="72"/>
        <v>0.01</v>
      </c>
      <c r="U84" s="14">
        <f t="shared" si="73"/>
        <v>8.4267244338653304E-4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1.3442672443386533E-2</v>
      </c>
      <c r="AR84" s="9">
        <f t="shared" si="77"/>
        <v>10.950000000000001</v>
      </c>
      <c r="AS84" s="1">
        <f t="shared" si="78"/>
        <v>0.18</v>
      </c>
      <c r="AT84" s="1">
        <f t="shared" si="79"/>
        <v>19795.25</v>
      </c>
      <c r="AU84" s="1">
        <f t="shared" si="80"/>
        <v>3514050.7902929084</v>
      </c>
      <c r="AV84" s="1">
        <f>SUM(AU73:AU84)</f>
        <v>58793166.054161757</v>
      </c>
    </row>
    <row r="85" spans="1:48" x14ac:dyDescent="0.15">
      <c r="C85" s="7">
        <v>12</v>
      </c>
      <c r="D85" s="7">
        <f t="shared" si="81"/>
        <v>3.7838943711290298</v>
      </c>
      <c r="E85" s="10">
        <f t="shared" si="82"/>
        <v>6.7036305578333302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2.5854627371935499</v>
      </c>
      <c r="E89" s="7"/>
      <c r="F89" s="7"/>
      <c r="G89" s="1">
        <v>1</v>
      </c>
      <c r="H89" s="9">
        <f t="shared" ref="H89:H100" si="84">E90</f>
        <v>2.5854627371935499</v>
      </c>
      <c r="I89" s="9">
        <f t="shared" ref="I89:I100" si="85">H89+273.15</f>
        <v>275.73546273719353</v>
      </c>
      <c r="J89" s="9">
        <f t="shared" ref="J89:J100" si="86">EXP(($C$15*(I89-$C$13))/($C$16*I89*$C$13))</f>
        <v>2.4342559306851599E-2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0.12914397132665711</v>
      </c>
      <c r="Q89" s="12">
        <f t="shared" ref="Q89:Q100" si="90">P89*$B$91</f>
        <v>5.8114787096995704E-2</v>
      </c>
      <c r="R89" s="9">
        <f t="shared" ref="R89:R100" si="91">L89*$B$91</f>
        <v>2.3873737500000001</v>
      </c>
      <c r="S89" s="13">
        <f t="shared" ref="S89:S100" si="92">Q89/R89</f>
        <v>2.4342559306851599E-2</v>
      </c>
      <c r="T89" s="2">
        <f t="shared" ref="T89:T100" si="93">$B$90/100</f>
        <v>0.51</v>
      </c>
      <c r="U89" s="14">
        <f t="shared" ref="U89:U100" si="94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3.4080033631818038E-2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51368.833333333336</v>
      </c>
      <c r="AN89" s="1">
        <f t="shared" ref="AN89:AN100" si="99">AM89*10000*AK89*AJ89</f>
        <v>182111529.32242525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-4.67639932722581</v>
      </c>
      <c r="E90" s="10">
        <f t="shared" ref="E90:E101" si="101">D89</f>
        <v>2.5854627371935499</v>
      </c>
      <c r="F90" s="7" t="s">
        <v>83</v>
      </c>
      <c r="G90" s="1">
        <v>2</v>
      </c>
      <c r="H90" s="9">
        <f t="shared" si="84"/>
        <v>-4.67639932722581</v>
      </c>
      <c r="I90" s="9">
        <f t="shared" si="85"/>
        <v>268.47360067277418</v>
      </c>
      <c r="J90" s="9">
        <f t="shared" si="86"/>
        <v>9.3659493241733047E-3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10.481406028673343</v>
      </c>
      <c r="P90" s="9">
        <f t="shared" si="89"/>
        <v>9.8168317710639094E-2</v>
      </c>
      <c r="Q90" s="12">
        <f t="shared" si="90"/>
        <v>4.4175742969787594E-2</v>
      </c>
      <c r="R90" s="9">
        <f t="shared" si="91"/>
        <v>2.3873737500000001</v>
      </c>
      <c r="S90" s="13">
        <f t="shared" si="92"/>
        <v>1.8503907471457953E-2</v>
      </c>
      <c r="T90" s="2">
        <f t="shared" si="93"/>
        <v>0.51</v>
      </c>
      <c r="U90" s="14">
        <f t="shared" si="94"/>
        <v>9.436992810443556E-3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3.3182253332348734E-2</v>
      </c>
      <c r="AK90" s="9">
        <f t="shared" si="96"/>
        <v>10.4025</v>
      </c>
      <c r="AL90" s="1">
        <f t="shared" si="97"/>
        <v>0.45</v>
      </c>
      <c r="AM90" s="17">
        <f t="shared" si="98"/>
        <v>51368.833333333336</v>
      </c>
      <c r="AN90" s="1">
        <f t="shared" si="99"/>
        <v>177314112.01062849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2.3485876273928601</v>
      </c>
      <c r="E91" s="10">
        <f t="shared" si="101"/>
        <v>-4.67639932722581</v>
      </c>
      <c r="F91" s="7" t="s">
        <v>83</v>
      </c>
      <c r="G91" s="1">
        <v>3</v>
      </c>
      <c r="H91" s="9">
        <f t="shared" si="84"/>
        <v>2.3485876273928601</v>
      </c>
      <c r="I91" s="9">
        <f t="shared" si="85"/>
        <v>275.49858762739285</v>
      </c>
      <c r="J91" s="9">
        <f t="shared" si="86"/>
        <v>2.3614589790642935E-2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15.688512710962703</v>
      </c>
      <c r="P91" s="9">
        <f t="shared" si="89"/>
        <v>0.37047779209467174</v>
      </c>
      <c r="Q91" s="12">
        <f t="shared" si="90"/>
        <v>0.16671500644260229</v>
      </c>
      <c r="R91" s="9">
        <f t="shared" si="91"/>
        <v>2.3873737500000001</v>
      </c>
      <c r="S91" s="13">
        <f t="shared" si="92"/>
        <v>6.9831967634980605E-2</v>
      </c>
      <c r="T91" s="2">
        <f t="shared" si="93"/>
        <v>0.51</v>
      </c>
      <c r="U91" s="14">
        <f t="shared" si="94"/>
        <v>3.5614303493840108E-2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4.1074712503392792E-2</v>
      </c>
      <c r="AK91" s="9">
        <f t="shared" si="96"/>
        <v>10.4025</v>
      </c>
      <c r="AL91" s="1">
        <f t="shared" si="97"/>
        <v>0.45</v>
      </c>
      <c r="AM91" s="17">
        <f t="shared" si="98"/>
        <v>51368.833333333336</v>
      </c>
      <c r="AN91" s="1">
        <f t="shared" si="99"/>
        <v>219488595.32486221</v>
      </c>
    </row>
    <row r="92" spans="1:48" x14ac:dyDescent="0.15">
      <c r="C92" s="7">
        <v>3</v>
      </c>
      <c r="D92" s="7">
        <f t="shared" si="100"/>
        <v>8.5739012572258098</v>
      </c>
      <c r="E92" s="10">
        <f t="shared" si="101"/>
        <v>2.3485876273928601</v>
      </c>
      <c r="F92" s="7" t="s">
        <v>83</v>
      </c>
      <c r="G92" s="1">
        <v>4</v>
      </c>
      <c r="H92" s="9">
        <f t="shared" si="84"/>
        <v>8.5739012572258098</v>
      </c>
      <c r="I92" s="9">
        <f t="shared" si="85"/>
        <v>281.7239012572258</v>
      </c>
      <c r="J92" s="9">
        <f t="shared" si="86"/>
        <v>5.1564527001037114E-2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20.623309918868031</v>
      </c>
      <c r="P92" s="9">
        <f t="shared" si="89"/>
        <v>1.0634312211622272</v>
      </c>
      <c r="Q92" s="12">
        <f t="shared" si="90"/>
        <v>0.47854404952300228</v>
      </c>
      <c r="R92" s="9">
        <f t="shared" si="91"/>
        <v>2.3873737500000001</v>
      </c>
      <c r="S92" s="13">
        <f t="shared" si="92"/>
        <v>0.20044789783040978</v>
      </c>
      <c r="T92" s="2">
        <f t="shared" si="93"/>
        <v>0.51</v>
      </c>
      <c r="U92" s="14">
        <f t="shared" si="94"/>
        <v>0.10222842789350899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6.1158871009892965E-2</v>
      </c>
      <c r="AK92" s="9">
        <f t="shared" si="96"/>
        <v>10.4025</v>
      </c>
      <c r="AL92" s="1">
        <f t="shared" si="97"/>
        <v>0.45</v>
      </c>
      <c r="AM92" s="17">
        <f t="shared" si="98"/>
        <v>51368.833333333336</v>
      </c>
      <c r="AN92" s="1">
        <f t="shared" si="99"/>
        <v>326811166.07954448</v>
      </c>
    </row>
    <row r="93" spans="1:48" x14ac:dyDescent="0.15">
      <c r="C93" s="7">
        <v>4</v>
      </c>
      <c r="D93" s="7">
        <f t="shared" si="100"/>
        <v>10.286786656766701</v>
      </c>
      <c r="E93" s="10">
        <f t="shared" si="101"/>
        <v>8.5739012572258098</v>
      </c>
      <c r="F93" s="7" t="s">
        <v>83</v>
      </c>
      <c r="G93" s="1">
        <v>5</v>
      </c>
      <c r="H93" s="9">
        <f t="shared" si="84"/>
        <v>10.286786656766701</v>
      </c>
      <c r="I93" s="9">
        <f t="shared" si="85"/>
        <v>283.43678665676669</v>
      </c>
      <c r="J93" s="9">
        <f t="shared" si="86"/>
        <v>6.3541818596463934E-2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18.581884762820515</v>
      </c>
      <c r="O93" s="9">
        <f t="shared" si="102"/>
        <v>6.2832689348852924</v>
      </c>
      <c r="P93" s="9">
        <f t="shared" si="89"/>
        <v>0.39925033485327838</v>
      </c>
      <c r="Q93" s="12">
        <f t="shared" si="90"/>
        <v>0.17966265068397527</v>
      </c>
      <c r="R93" s="9">
        <f t="shared" si="91"/>
        <v>2.3873737500000001</v>
      </c>
      <c r="S93" s="13">
        <f t="shared" si="92"/>
        <v>7.5255351485696481E-2</v>
      </c>
      <c r="T93" s="2">
        <f t="shared" si="93"/>
        <v>0.51</v>
      </c>
      <c r="U93" s="14">
        <f t="shared" si="94"/>
        <v>3.8380229257705206E-2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3.4482639121198123E-2</v>
      </c>
      <c r="AK93" s="9">
        <f t="shared" si="96"/>
        <v>10.4025</v>
      </c>
      <c r="AL93" s="1">
        <f t="shared" si="97"/>
        <v>0.45</v>
      </c>
      <c r="AM93" s="17">
        <f t="shared" si="98"/>
        <v>51368.833333333336</v>
      </c>
      <c r="AN93" s="1">
        <f t="shared" si="99"/>
        <v>184262909.28221959</v>
      </c>
    </row>
    <row r="94" spans="1:48" x14ac:dyDescent="0.15">
      <c r="C94" s="7">
        <v>5</v>
      </c>
      <c r="D94" s="7">
        <f t="shared" si="100"/>
        <v>15.458435135161301</v>
      </c>
      <c r="E94" s="10">
        <f t="shared" si="101"/>
        <v>10.286786656766701</v>
      </c>
      <c r="F94" s="7" t="s">
        <v>85</v>
      </c>
      <c r="G94" s="1">
        <v>6</v>
      </c>
      <c r="H94" s="9">
        <f t="shared" si="84"/>
        <v>15.458435135161301</v>
      </c>
      <c r="I94" s="9">
        <f t="shared" si="85"/>
        <v>288.6084351351613</v>
      </c>
      <c r="J94" s="9">
        <f t="shared" si="86"/>
        <v>0.11759790239337443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11.189293600032014</v>
      </c>
      <c r="P94" s="9">
        <f t="shared" si="89"/>
        <v>1.3158374566273741</v>
      </c>
      <c r="Q94" s="12">
        <f t="shared" si="90"/>
        <v>0.59212685548231836</v>
      </c>
      <c r="R94" s="9">
        <f t="shared" si="91"/>
        <v>2.3873737500000001</v>
      </c>
      <c r="S94" s="13">
        <f t="shared" si="92"/>
        <v>0.24802436379403031</v>
      </c>
      <c r="T94" s="2">
        <f t="shared" si="93"/>
        <v>0.51</v>
      </c>
      <c r="U94" s="14">
        <f t="shared" si="94"/>
        <v>0.12649242553495546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6.4266466298789085E-2</v>
      </c>
      <c r="AK94" s="9">
        <f t="shared" si="96"/>
        <v>10.4025</v>
      </c>
      <c r="AL94" s="1">
        <f t="shared" si="97"/>
        <v>0.45</v>
      </c>
      <c r="AM94" s="17">
        <f t="shared" si="98"/>
        <v>51368.833333333336</v>
      </c>
      <c r="AN94" s="1">
        <f t="shared" si="99"/>
        <v>343417045.54228276</v>
      </c>
    </row>
    <row r="95" spans="1:48" x14ac:dyDescent="0.15">
      <c r="C95" s="7">
        <v>6</v>
      </c>
      <c r="D95" s="7">
        <f t="shared" si="100"/>
        <v>20.88427278</v>
      </c>
      <c r="E95" s="10">
        <f t="shared" si="101"/>
        <v>15.458435135161301</v>
      </c>
      <c r="F95" s="7" t="s">
        <v>83</v>
      </c>
      <c r="G95" s="1">
        <v>7</v>
      </c>
      <c r="H95" s="9">
        <f t="shared" si="84"/>
        <v>20.88427278</v>
      </c>
      <c r="I95" s="9">
        <f t="shared" si="85"/>
        <v>294.03427277999998</v>
      </c>
      <c r="J95" s="9">
        <f t="shared" si="86"/>
        <v>0.21916461819760505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15.17873114340464</v>
      </c>
      <c r="P95" s="9">
        <f t="shared" si="89"/>
        <v>3.3266408157683749</v>
      </c>
      <c r="Q95" s="12">
        <f t="shared" si="90"/>
        <v>1.4969883670957687</v>
      </c>
      <c r="R95" s="9">
        <f t="shared" si="91"/>
        <v>2.3873737500000001</v>
      </c>
      <c r="S95" s="13">
        <f t="shared" si="92"/>
        <v>0.62704399220933404</v>
      </c>
      <c r="T95" s="2">
        <f t="shared" si="93"/>
        <v>0.51</v>
      </c>
      <c r="U95" s="14">
        <f t="shared" si="94"/>
        <v>0.31979243602676038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0.14287241946206825</v>
      </c>
      <c r="AK95" s="9">
        <f t="shared" si="96"/>
        <v>10.4025</v>
      </c>
      <c r="AL95" s="1">
        <f t="shared" si="97"/>
        <v>0.45</v>
      </c>
      <c r="AM95" s="17">
        <f t="shared" si="98"/>
        <v>51368.833333333336</v>
      </c>
      <c r="AN95" s="1">
        <f t="shared" si="99"/>
        <v>763459188.07839751</v>
      </c>
    </row>
    <row r="96" spans="1:48" x14ac:dyDescent="0.15">
      <c r="C96" s="7">
        <v>7</v>
      </c>
      <c r="D96" s="7">
        <f t="shared" si="100"/>
        <v>22.381947593225799</v>
      </c>
      <c r="E96" s="10">
        <f t="shared" si="101"/>
        <v>20.88427278</v>
      </c>
      <c r="F96" s="7" t="s">
        <v>83</v>
      </c>
      <c r="G96" s="1">
        <v>8</v>
      </c>
      <c r="H96" s="9">
        <f t="shared" si="84"/>
        <v>22.381947593225799</v>
      </c>
      <c r="I96" s="9">
        <f t="shared" si="85"/>
        <v>295.53194759322577</v>
      </c>
      <c r="J96" s="9">
        <f t="shared" si="86"/>
        <v>0.25920990464769589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17.157365327636267</v>
      </c>
      <c r="P96" s="9">
        <f t="shared" si="89"/>
        <v>4.4473590305822803</v>
      </c>
      <c r="Q96" s="12">
        <f t="shared" si="90"/>
        <v>2.0013115637620262</v>
      </c>
      <c r="R96" s="9">
        <f t="shared" si="91"/>
        <v>2.3873737500000001</v>
      </c>
      <c r="S96" s="13">
        <f t="shared" si="92"/>
        <v>0.83829000958146005</v>
      </c>
      <c r="T96" s="2">
        <f t="shared" si="93"/>
        <v>0.51</v>
      </c>
      <c r="U96" s="14">
        <f t="shared" si="94"/>
        <v>0.42752790488654463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0.17535466332329322</v>
      </c>
      <c r="AK96" s="9">
        <f t="shared" si="96"/>
        <v>10.4025</v>
      </c>
      <c r="AL96" s="1">
        <f t="shared" si="97"/>
        <v>0.45</v>
      </c>
      <c r="AM96" s="17">
        <f t="shared" si="98"/>
        <v>51368.833333333336</v>
      </c>
      <c r="AN96" s="1">
        <f t="shared" si="99"/>
        <v>937032699.45747292</v>
      </c>
    </row>
    <row r="97" spans="1:50" x14ac:dyDescent="0.15">
      <c r="C97" s="7">
        <v>8</v>
      </c>
      <c r="D97" s="7">
        <f t="shared" si="100"/>
        <v>22.747767209999999</v>
      </c>
      <c r="E97" s="10">
        <f t="shared" si="101"/>
        <v>22.381947593225799</v>
      </c>
      <c r="F97" s="7" t="s">
        <v>83</v>
      </c>
      <c r="G97" s="1">
        <v>9</v>
      </c>
      <c r="H97" s="9">
        <f t="shared" si="84"/>
        <v>22.747767209999999</v>
      </c>
      <c r="I97" s="9">
        <f t="shared" si="85"/>
        <v>295.89776720999998</v>
      </c>
      <c r="J97" s="9">
        <f t="shared" si="86"/>
        <v>0.26998604167342077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18.015281297053985</v>
      </c>
      <c r="P97" s="9">
        <f t="shared" si="89"/>
        <v>4.8638744870248152</v>
      </c>
      <c r="Q97" s="12">
        <f t="shared" si="90"/>
        <v>2.1887435191611671</v>
      </c>
      <c r="R97" s="9">
        <f t="shared" si="91"/>
        <v>2.3873737500000001</v>
      </c>
      <c r="S97" s="13">
        <f t="shared" si="92"/>
        <v>0.91679969219782487</v>
      </c>
      <c r="T97" s="2">
        <f t="shared" si="93"/>
        <v>0.51</v>
      </c>
      <c r="U97" s="14">
        <f t="shared" si="94"/>
        <v>0.46756784302089072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0.18742670467079856</v>
      </c>
      <c r="AK97" s="9">
        <f t="shared" si="96"/>
        <v>10.4025</v>
      </c>
      <c r="AL97" s="1">
        <f t="shared" si="97"/>
        <v>0.45</v>
      </c>
      <c r="AM97" s="17">
        <f t="shared" si="98"/>
        <v>51368.833333333336</v>
      </c>
      <c r="AN97" s="1">
        <f t="shared" si="99"/>
        <v>1001541377.3416758</v>
      </c>
    </row>
    <row r="98" spans="1:50" x14ac:dyDescent="0.15">
      <c r="C98" s="7">
        <v>9</v>
      </c>
      <c r="D98" s="7">
        <f t="shared" si="100"/>
        <v>18.504700417999999</v>
      </c>
      <c r="E98" s="10">
        <f t="shared" si="101"/>
        <v>22.747767209999999</v>
      </c>
      <c r="F98" s="7" t="s">
        <v>83</v>
      </c>
      <c r="G98" s="1">
        <v>10</v>
      </c>
      <c r="H98" s="9">
        <f t="shared" si="84"/>
        <v>18.504700417999999</v>
      </c>
      <c r="I98" s="9">
        <f t="shared" si="85"/>
        <v>291.65470041799995</v>
      </c>
      <c r="J98" s="9">
        <f t="shared" si="86"/>
        <v>0.16727623041485531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18.456681810029167</v>
      </c>
      <c r="P98" s="9">
        <f t="shared" si="89"/>
        <v>3.0873641591481076</v>
      </c>
      <c r="Q98" s="12">
        <f t="shared" si="90"/>
        <v>1.3893138716166484</v>
      </c>
      <c r="R98" s="9">
        <f t="shared" si="91"/>
        <v>2.3873737500000001</v>
      </c>
      <c r="S98" s="13">
        <f t="shared" si="92"/>
        <v>0.58194234213082408</v>
      </c>
      <c r="T98" s="2">
        <f t="shared" si="93"/>
        <v>0.51</v>
      </c>
      <c r="U98" s="14">
        <f t="shared" si="94"/>
        <v>0.29679059448672029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0.13273136423774617</v>
      </c>
      <c r="AK98" s="9">
        <f t="shared" si="96"/>
        <v>10.4025</v>
      </c>
      <c r="AL98" s="1">
        <f t="shared" si="97"/>
        <v>0.45</v>
      </c>
      <c r="AM98" s="17">
        <f t="shared" si="98"/>
        <v>51368.833333333336</v>
      </c>
      <c r="AN98" s="1">
        <f t="shared" si="99"/>
        <v>709269010.45720422</v>
      </c>
    </row>
    <row r="99" spans="1:50" x14ac:dyDescent="0.15">
      <c r="C99" s="7">
        <v>10</v>
      </c>
      <c r="D99" s="7">
        <f t="shared" si="100"/>
        <v>11.6770679869032</v>
      </c>
      <c r="E99" s="10">
        <f t="shared" si="101"/>
        <v>18.504700417999999</v>
      </c>
      <c r="F99" s="7" t="s">
        <v>83</v>
      </c>
      <c r="G99" s="1">
        <v>11</v>
      </c>
      <c r="H99" s="9">
        <f t="shared" si="84"/>
        <v>11.6770679869032</v>
      </c>
      <c r="I99" s="9">
        <f t="shared" si="85"/>
        <v>284.82706798690316</v>
      </c>
      <c r="J99" s="9">
        <f t="shared" si="86"/>
        <v>7.5141886002360714E-2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14.600851768337007</v>
      </c>
      <c r="O99" s="9">
        <f t="shared" si="102"/>
        <v>6.0737408825440529</v>
      </c>
      <c r="P99" s="9">
        <f t="shared" si="89"/>
        <v>0.456392345004003</v>
      </c>
      <c r="Q99" s="12">
        <f t="shared" si="90"/>
        <v>0.20537655525180135</v>
      </c>
      <c r="R99" s="9">
        <f t="shared" si="91"/>
        <v>2.3873737500000001</v>
      </c>
      <c r="S99" s="13">
        <f t="shared" si="92"/>
        <v>8.602614284914599E-2</v>
      </c>
      <c r="T99" s="2">
        <f t="shared" si="93"/>
        <v>0.51</v>
      </c>
      <c r="U99" s="14">
        <f t="shared" si="94"/>
        <v>4.3873332853064453E-2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4.3564809855198935E-2</v>
      </c>
      <c r="AK99" s="9">
        <f t="shared" si="96"/>
        <v>10.4025</v>
      </c>
      <c r="AL99" s="1">
        <f t="shared" si="97"/>
        <v>0.45</v>
      </c>
      <c r="AM99" s="17">
        <f t="shared" si="98"/>
        <v>51368.833333333336</v>
      </c>
      <c r="AN99" s="1">
        <f t="shared" si="99"/>
        <v>232794786.3280237</v>
      </c>
    </row>
    <row r="100" spans="1:50" x14ac:dyDescent="0.15">
      <c r="C100" s="7">
        <v>11</v>
      </c>
      <c r="D100" s="7">
        <f t="shared" si="100"/>
        <v>6.7036305578333302</v>
      </c>
      <c r="E100" s="10">
        <f t="shared" si="101"/>
        <v>11.6770679869032</v>
      </c>
      <c r="F100" s="7" t="s">
        <v>85</v>
      </c>
      <c r="G100" s="1">
        <v>12</v>
      </c>
      <c r="H100" s="9">
        <f t="shared" si="84"/>
        <v>6.7036305578333302</v>
      </c>
      <c r="I100" s="9">
        <f t="shared" si="85"/>
        <v>279.8536305578333</v>
      </c>
      <c r="J100" s="9">
        <f t="shared" si="86"/>
        <v>4.0929809873263674E-2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10.92262353754005</v>
      </c>
      <c r="P100" s="9">
        <f t="shared" si="89"/>
        <v>0.44706090470874893</v>
      </c>
      <c r="Q100" s="12">
        <f t="shared" si="90"/>
        <v>0.20117740711893703</v>
      </c>
      <c r="R100" s="9">
        <f t="shared" si="91"/>
        <v>2.3873737500000001</v>
      </c>
      <c r="S100" s="13">
        <f t="shared" si="92"/>
        <v>8.4267244338653305E-2</v>
      </c>
      <c r="T100" s="2">
        <f t="shared" si="93"/>
        <v>0.51</v>
      </c>
      <c r="U100" s="14">
        <f t="shared" si="94"/>
        <v>4.2976294612713184E-2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4.3294352825733025E-2</v>
      </c>
      <c r="AK100" s="9">
        <f t="shared" si="96"/>
        <v>10.4025</v>
      </c>
      <c r="AL100" s="1">
        <f t="shared" si="97"/>
        <v>0.45</v>
      </c>
      <c r="AM100" s="17">
        <f t="shared" si="98"/>
        <v>51368.833333333336</v>
      </c>
      <c r="AN100" s="1">
        <f t="shared" si="99"/>
        <v>231349560.5461438</v>
      </c>
      <c r="AO100" s="1">
        <f>SUM(AN89:AN100)</f>
        <v>5308851979.7708807</v>
      </c>
    </row>
    <row r="101" spans="1:50" x14ac:dyDescent="0.15">
      <c r="C101" s="7">
        <v>12</v>
      </c>
      <c r="D101" s="7">
        <f t="shared" si="100"/>
        <v>3.7838943711290298</v>
      </c>
      <c r="E101" s="10">
        <f t="shared" si="101"/>
        <v>6.7036305578333302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2.5854627371935499</v>
      </c>
      <c r="E105" s="7"/>
      <c r="F105" s="7"/>
      <c r="G105" s="1">
        <v>1</v>
      </c>
      <c r="H105" s="9">
        <f t="shared" ref="H105:H116" si="103">E106</f>
        <v>2.5854627371935499</v>
      </c>
      <c r="I105" s="9">
        <f t="shared" ref="I105:I116" si="104">H105+273.15</f>
        <v>275.73546273719353</v>
      </c>
      <c r="J105" s="9">
        <f t="shared" ref="J105:J116" si="105">EXP(($C$15*(I105-$C$13))/($C$16*I105*$C$13))</f>
        <v>2.4342559306851599E-2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1.5771305820682608E-2</v>
      </c>
      <c r="Q105" s="12">
        <f t="shared" ref="Q105:Q116" si="109">P105*$B$107</f>
        <v>4.7313917462047826E-3</v>
      </c>
      <c r="R105" s="9">
        <f t="shared" ref="R105:R116" si="110">L105*$B$107</f>
        <v>0.19436706250000002</v>
      </c>
      <c r="S105" s="13">
        <f t="shared" ref="S105:S116" si="111">Q105/R105</f>
        <v>2.4342559306851603E-2</v>
      </c>
      <c r="T105" s="2">
        <f t="shared" ref="T105:T116" si="112">$B$106/100</f>
        <v>0.01</v>
      </c>
      <c r="U105" s="14">
        <f t="shared" ref="U105:U116" si="113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5.7334255930685165E-3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3500</v>
      </c>
      <c r="AX105" s="1">
        <f t="shared" ref="AX105:AX116" si="120">AW105*10000*AV105*0.67*AU105*AT105</f>
        <v>2613242.4174266276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-4.67639932722581</v>
      </c>
      <c r="E106" s="10">
        <f t="shared" ref="E106:E117" si="122">D105</f>
        <v>2.5854627371935499</v>
      </c>
      <c r="F106" s="7" t="s">
        <v>83</v>
      </c>
      <c r="G106" s="1">
        <v>2</v>
      </c>
      <c r="H106" s="9">
        <f t="shared" si="103"/>
        <v>-4.67639932722581</v>
      </c>
      <c r="I106" s="9">
        <f t="shared" si="104"/>
        <v>268.47360067277418</v>
      </c>
      <c r="J106" s="9">
        <f t="shared" si="105"/>
        <v>9.3659493241733047E-3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1.2800091108459843</v>
      </c>
      <c r="P106" s="9">
        <f t="shared" si="108"/>
        <v>1.198850046666362E-2</v>
      </c>
      <c r="Q106" s="12">
        <f t="shared" si="109"/>
        <v>3.5965501399990857E-3</v>
      </c>
      <c r="R106" s="9">
        <f t="shared" si="110"/>
        <v>0.19436706250000002</v>
      </c>
      <c r="S106" s="13">
        <f t="shared" si="111"/>
        <v>1.8503907471457956E-2</v>
      </c>
      <c r="T106" s="2">
        <f t="shared" si="112"/>
        <v>0.01</v>
      </c>
      <c r="U106" s="14">
        <f t="shared" si="113"/>
        <v>1.8503907471457956E-4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5.6750390747145798E-3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3500</v>
      </c>
      <c r="AX106" s="1">
        <f t="shared" si="120"/>
        <v>2586630.3817611039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2.3485876273928601</v>
      </c>
      <c r="E107" s="10">
        <f t="shared" si="122"/>
        <v>-4.67639932722581</v>
      </c>
      <c r="F107" s="7" t="s">
        <v>83</v>
      </c>
      <c r="G107" s="1">
        <v>3</v>
      </c>
      <c r="H107" s="9">
        <f t="shared" si="103"/>
        <v>2.3485876273928601</v>
      </c>
      <c r="I107" s="9">
        <f t="shared" si="104"/>
        <v>275.49858762739285</v>
      </c>
      <c r="J107" s="9">
        <f t="shared" si="105"/>
        <v>2.3614589790642935E-2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1.9159108187126541</v>
      </c>
      <c r="P107" s="9">
        <f t="shared" si="108"/>
        <v>4.5243448059354187E-2</v>
      </c>
      <c r="Q107" s="12">
        <f t="shared" si="109"/>
        <v>1.3573034417806256E-2</v>
      </c>
      <c r="R107" s="9">
        <f t="shared" si="110"/>
        <v>0.19436706250000002</v>
      </c>
      <c r="S107" s="13">
        <f t="shared" si="111"/>
        <v>6.9831967634980618E-2</v>
      </c>
      <c r="T107" s="2">
        <f t="shared" si="112"/>
        <v>0.01</v>
      </c>
      <c r="U107" s="14">
        <f t="shared" si="113"/>
        <v>6.9831967634980622E-4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6.1883196763498063E-3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3500</v>
      </c>
      <c r="AX107" s="1">
        <f t="shared" si="120"/>
        <v>2820578.9380756821</v>
      </c>
    </row>
    <row r="108" spans="1:50" x14ac:dyDescent="0.15">
      <c r="C108" s="7">
        <v>3</v>
      </c>
      <c r="D108" s="7">
        <f t="shared" si="121"/>
        <v>8.5739012572258098</v>
      </c>
      <c r="E108" s="10">
        <f t="shared" si="122"/>
        <v>2.3485876273928601</v>
      </c>
      <c r="F108" s="7" t="s">
        <v>83</v>
      </c>
      <c r="G108" s="1">
        <v>4</v>
      </c>
      <c r="H108" s="9">
        <f t="shared" si="103"/>
        <v>8.5739012572258098</v>
      </c>
      <c r="I108" s="9">
        <f t="shared" si="104"/>
        <v>281.7239012572258</v>
      </c>
      <c r="J108" s="9">
        <f t="shared" si="105"/>
        <v>5.1564527001037114E-2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2.5185575789866332</v>
      </c>
      <c r="P108" s="9">
        <f t="shared" si="108"/>
        <v>0.12986823028532291</v>
      </c>
      <c r="Q108" s="12">
        <f t="shared" si="109"/>
        <v>3.8960469085596867E-2</v>
      </c>
      <c r="R108" s="9">
        <f t="shared" si="110"/>
        <v>0.19436706250000002</v>
      </c>
      <c r="S108" s="13">
        <f t="shared" si="111"/>
        <v>0.20044789783040973</v>
      </c>
      <c r="T108" s="2">
        <f t="shared" si="112"/>
        <v>0.01</v>
      </c>
      <c r="U108" s="14">
        <f t="shared" si="113"/>
        <v>2.0044789783040971E-3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7.4944789783040972E-3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3500</v>
      </c>
      <c r="AX108" s="1">
        <f t="shared" si="120"/>
        <v>3415914.2810353716</v>
      </c>
    </row>
    <row r="109" spans="1:50" x14ac:dyDescent="0.15">
      <c r="C109" s="7">
        <v>4</v>
      </c>
      <c r="D109" s="7">
        <f t="shared" si="121"/>
        <v>10.286786656766701</v>
      </c>
      <c r="E109" s="10">
        <f t="shared" si="122"/>
        <v>8.5739012572258098</v>
      </c>
      <c r="F109" s="7" t="s">
        <v>83</v>
      </c>
      <c r="G109" s="1">
        <v>5</v>
      </c>
      <c r="H109" s="9">
        <f t="shared" si="103"/>
        <v>10.286786656766701</v>
      </c>
      <c r="I109" s="9">
        <f t="shared" si="104"/>
        <v>283.43678665676669</v>
      </c>
      <c r="J109" s="9">
        <f t="shared" si="105"/>
        <v>6.3541818596463934E-2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2.269254881266245</v>
      </c>
      <c r="O109" s="9">
        <f t="shared" si="123"/>
        <v>0.76732467576839891</v>
      </c>
      <c r="P109" s="9">
        <f t="shared" si="108"/>
        <v>4.875720535226611E-2</v>
      </c>
      <c r="Q109" s="12">
        <f t="shared" si="109"/>
        <v>1.4627161605679832E-2</v>
      </c>
      <c r="R109" s="9">
        <f t="shared" si="110"/>
        <v>0.19436706250000002</v>
      </c>
      <c r="S109" s="13">
        <f t="shared" si="111"/>
        <v>7.5255351485696453E-2</v>
      </c>
      <c r="T109" s="2">
        <f t="shared" si="112"/>
        <v>0.01</v>
      </c>
      <c r="U109" s="14">
        <f t="shared" si="113"/>
        <v>7.5255351485696456E-4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6.2425535148569649E-3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3500</v>
      </c>
      <c r="AX109" s="1">
        <f t="shared" si="120"/>
        <v>2845298.2206313177</v>
      </c>
    </row>
    <row r="110" spans="1:50" x14ac:dyDescent="0.15">
      <c r="C110" s="7">
        <v>5</v>
      </c>
      <c r="D110" s="7">
        <f t="shared" si="121"/>
        <v>15.458435135161301</v>
      </c>
      <c r="E110" s="10">
        <f t="shared" si="122"/>
        <v>10.286786656766701</v>
      </c>
      <c r="F110" s="7" t="s">
        <v>85</v>
      </c>
      <c r="G110" s="1">
        <v>6</v>
      </c>
      <c r="H110" s="9">
        <f t="shared" si="103"/>
        <v>15.458435135161301</v>
      </c>
      <c r="I110" s="9">
        <f t="shared" si="104"/>
        <v>288.6084351351613</v>
      </c>
      <c r="J110" s="9">
        <f t="shared" si="105"/>
        <v>0.11759790239337443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1.3664576787494664</v>
      </c>
      <c r="P110" s="9">
        <f t="shared" si="108"/>
        <v>0.16069255673025676</v>
      </c>
      <c r="Q110" s="12">
        <f t="shared" si="109"/>
        <v>4.8207767019077023E-2</v>
      </c>
      <c r="R110" s="9">
        <f t="shared" si="110"/>
        <v>0.19436706250000002</v>
      </c>
      <c r="S110" s="13">
        <f t="shared" si="111"/>
        <v>0.24802436379403026</v>
      </c>
      <c r="T110" s="2">
        <f t="shared" si="112"/>
        <v>0.01</v>
      </c>
      <c r="U110" s="14">
        <f t="shared" si="113"/>
        <v>2.4802436379403026E-3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7.9702436379403031E-3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3500</v>
      </c>
      <c r="AX110" s="1">
        <f t="shared" si="120"/>
        <v>3632763.4175754818</v>
      </c>
    </row>
    <row r="111" spans="1:50" x14ac:dyDescent="0.15">
      <c r="C111" s="7">
        <v>6</v>
      </c>
      <c r="D111" s="7">
        <f t="shared" si="121"/>
        <v>20.88427278</v>
      </c>
      <c r="E111" s="10">
        <f t="shared" si="122"/>
        <v>15.458435135161301</v>
      </c>
      <c r="F111" s="7" t="s">
        <v>83</v>
      </c>
      <c r="G111" s="1">
        <v>7</v>
      </c>
      <c r="H111" s="9">
        <f t="shared" si="103"/>
        <v>20.88427278</v>
      </c>
      <c r="I111" s="9">
        <f t="shared" si="104"/>
        <v>294.03427277999998</v>
      </c>
      <c r="J111" s="9">
        <f t="shared" si="105"/>
        <v>0.21916461819760505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1.8536553303525432</v>
      </c>
      <c r="P111" s="9">
        <f t="shared" si="108"/>
        <v>0.40625566274667058</v>
      </c>
      <c r="Q111" s="12">
        <f t="shared" si="109"/>
        <v>0.12187669882400116</v>
      </c>
      <c r="R111" s="9">
        <f t="shared" si="110"/>
        <v>0.19436706250000002</v>
      </c>
      <c r="S111" s="13">
        <f t="shared" si="111"/>
        <v>0.62704399220933404</v>
      </c>
      <c r="T111" s="2">
        <f t="shared" si="112"/>
        <v>0.01</v>
      </c>
      <c r="U111" s="14">
        <f t="shared" si="113"/>
        <v>6.270439922093341E-3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1.6220439922093342E-2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3500</v>
      </c>
      <c r="AX111" s="1">
        <f t="shared" si="120"/>
        <v>7393126.6649697032</v>
      </c>
    </row>
    <row r="112" spans="1:50" x14ac:dyDescent="0.15">
      <c r="C112" s="7">
        <v>7</v>
      </c>
      <c r="D112" s="7">
        <f t="shared" si="121"/>
        <v>22.381947593225799</v>
      </c>
      <c r="E112" s="10">
        <f t="shared" si="122"/>
        <v>20.88427278</v>
      </c>
      <c r="F112" s="7" t="s">
        <v>83</v>
      </c>
      <c r="G112" s="1">
        <v>8</v>
      </c>
      <c r="H112" s="9">
        <f t="shared" si="103"/>
        <v>22.381947593225799</v>
      </c>
      <c r="I112" s="9">
        <f t="shared" si="104"/>
        <v>295.53194759322577</v>
      </c>
      <c r="J112" s="9">
        <f t="shared" si="105"/>
        <v>0.25920990464769589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2.0952898759392058</v>
      </c>
      <c r="P112" s="9">
        <f t="shared" si="108"/>
        <v>0.54311988895148411</v>
      </c>
      <c r="Q112" s="12">
        <f t="shared" si="109"/>
        <v>0.16293596668544522</v>
      </c>
      <c r="R112" s="9">
        <f t="shared" si="110"/>
        <v>0.19436706250000002</v>
      </c>
      <c r="S112" s="13">
        <f t="shared" si="111"/>
        <v>0.83829000958145983</v>
      </c>
      <c r="T112" s="2">
        <f t="shared" si="112"/>
        <v>0.01</v>
      </c>
      <c r="U112" s="14">
        <f t="shared" si="113"/>
        <v>8.382900095814598E-3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1.8332900095814599E-2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3500</v>
      </c>
      <c r="AX112" s="1">
        <f t="shared" si="120"/>
        <v>8355966.4963205662</v>
      </c>
    </row>
    <row r="113" spans="1:53" x14ac:dyDescent="0.15">
      <c r="C113" s="7">
        <v>8</v>
      </c>
      <c r="D113" s="7">
        <f t="shared" si="121"/>
        <v>22.747767209999999</v>
      </c>
      <c r="E113" s="10">
        <f t="shared" si="122"/>
        <v>22.381947593225799</v>
      </c>
      <c r="F113" s="7" t="s">
        <v>83</v>
      </c>
      <c r="G113" s="1">
        <v>9</v>
      </c>
      <c r="H113" s="9">
        <f t="shared" si="103"/>
        <v>22.747767209999999</v>
      </c>
      <c r="I113" s="9">
        <f t="shared" si="104"/>
        <v>295.89776720999998</v>
      </c>
      <c r="J113" s="9">
        <f t="shared" si="105"/>
        <v>0.26998604167342077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2.200060195321055</v>
      </c>
      <c r="P113" s="9">
        <f t="shared" si="108"/>
        <v>0.59398554357798461</v>
      </c>
      <c r="Q113" s="12">
        <f t="shared" si="109"/>
        <v>0.17819566307339538</v>
      </c>
      <c r="R113" s="9">
        <f t="shared" si="110"/>
        <v>0.19436706250000002</v>
      </c>
      <c r="S113" s="13">
        <f t="shared" si="111"/>
        <v>0.91679969219782476</v>
      </c>
      <c r="T113" s="2">
        <f t="shared" si="112"/>
        <v>0.01</v>
      </c>
      <c r="U113" s="14">
        <f t="shared" si="113"/>
        <v>9.1679969219782484E-3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1.9117996921978249E-2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3500</v>
      </c>
      <c r="AX113" s="1">
        <f t="shared" si="120"/>
        <v>8713806.3766179979</v>
      </c>
    </row>
    <row r="114" spans="1:53" x14ac:dyDescent="0.15">
      <c r="C114" s="7">
        <v>9</v>
      </c>
      <c r="D114" s="7">
        <f t="shared" si="121"/>
        <v>18.504700417999999</v>
      </c>
      <c r="E114" s="10">
        <f t="shared" si="122"/>
        <v>22.747767209999999</v>
      </c>
      <c r="F114" s="7" t="s">
        <v>83</v>
      </c>
      <c r="G114" s="1">
        <v>10</v>
      </c>
      <c r="H114" s="9">
        <f t="shared" si="103"/>
        <v>18.504700417999999</v>
      </c>
      <c r="I114" s="9">
        <f t="shared" si="104"/>
        <v>291.65470041799995</v>
      </c>
      <c r="J114" s="9">
        <f t="shared" si="105"/>
        <v>0.16727623041485531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2.2539648600764037</v>
      </c>
      <c r="P114" s="9">
        <f t="shared" si="108"/>
        <v>0.37703474528112763</v>
      </c>
      <c r="Q114" s="12">
        <f t="shared" si="109"/>
        <v>0.11311042358433829</v>
      </c>
      <c r="R114" s="9">
        <f t="shared" si="110"/>
        <v>0.19436706250000002</v>
      </c>
      <c r="S114" s="13">
        <f t="shared" si="111"/>
        <v>0.58194234213082408</v>
      </c>
      <c r="T114" s="2">
        <f t="shared" si="112"/>
        <v>0.01</v>
      </c>
      <c r="U114" s="14">
        <f t="shared" si="113"/>
        <v>5.8194234213082407E-3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1.5769423421308239E-2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3500</v>
      </c>
      <c r="AX114" s="1">
        <f t="shared" si="120"/>
        <v>7187557.5105996076</v>
      </c>
    </row>
    <row r="115" spans="1:53" x14ac:dyDescent="0.15">
      <c r="C115" s="7">
        <v>10</v>
      </c>
      <c r="D115" s="7">
        <f t="shared" si="121"/>
        <v>11.6770679869032</v>
      </c>
      <c r="E115" s="10">
        <f t="shared" si="122"/>
        <v>18.504700417999999</v>
      </c>
      <c r="F115" s="7" t="s">
        <v>83</v>
      </c>
      <c r="G115" s="1">
        <v>11</v>
      </c>
      <c r="H115" s="9">
        <f t="shared" si="103"/>
        <v>11.6770679869032</v>
      </c>
      <c r="I115" s="9">
        <f t="shared" si="104"/>
        <v>284.82706798690316</v>
      </c>
      <c r="J115" s="9">
        <f t="shared" si="105"/>
        <v>7.5141886002360714E-2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1.7830836090555124</v>
      </c>
      <c r="O115" s="9">
        <f t="shared" si="123"/>
        <v>0.74173671407309727</v>
      </c>
      <c r="P115" s="9">
        <f t="shared" si="108"/>
        <v>5.5735495612646298E-2</v>
      </c>
      <c r="Q115" s="12">
        <f t="shared" si="109"/>
        <v>1.6720648683793887E-2</v>
      </c>
      <c r="R115" s="9">
        <f t="shared" si="110"/>
        <v>0.19436706250000002</v>
      </c>
      <c r="S115" s="13">
        <f t="shared" si="111"/>
        <v>8.602614284914599E-2</v>
      </c>
      <c r="T115" s="2">
        <f t="shared" si="112"/>
        <v>0.01</v>
      </c>
      <c r="U115" s="14">
        <f t="shared" si="113"/>
        <v>8.6026142849145995E-4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6.3502614284914596E-3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3500</v>
      </c>
      <c r="AX115" s="1">
        <f t="shared" si="120"/>
        <v>2894390.4926130921</v>
      </c>
    </row>
    <row r="116" spans="1:53" x14ac:dyDescent="0.15">
      <c r="C116" s="7">
        <v>11</v>
      </c>
      <c r="D116" s="7">
        <f t="shared" si="121"/>
        <v>6.7036305578333302</v>
      </c>
      <c r="E116" s="10">
        <f t="shared" si="122"/>
        <v>11.6770679869032</v>
      </c>
      <c r="F116" s="7" t="s">
        <v>85</v>
      </c>
      <c r="G116" s="1">
        <v>12</v>
      </c>
      <c r="H116" s="9">
        <f t="shared" si="103"/>
        <v>6.7036305578333302</v>
      </c>
      <c r="I116" s="9">
        <f t="shared" si="104"/>
        <v>279.8536305578333</v>
      </c>
      <c r="J116" s="9">
        <f t="shared" si="105"/>
        <v>4.0929809873263674E-2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1.3338914267937843</v>
      </c>
      <c r="P116" s="9">
        <f t="shared" si="108"/>
        <v>5.4595922490246002E-2</v>
      </c>
      <c r="Q116" s="12">
        <f t="shared" si="109"/>
        <v>1.63787767470738E-2</v>
      </c>
      <c r="R116" s="9">
        <f t="shared" si="110"/>
        <v>0.19436706250000002</v>
      </c>
      <c r="S116" s="13">
        <f t="shared" si="111"/>
        <v>8.4267244338653305E-2</v>
      </c>
      <c r="T116" s="2">
        <f t="shared" si="112"/>
        <v>0.01</v>
      </c>
      <c r="U116" s="14">
        <f t="shared" si="113"/>
        <v>8.4267244338653304E-4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6.3326724433865333E-3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3500</v>
      </c>
      <c r="AX116" s="1">
        <f t="shared" si="120"/>
        <v>2886373.5956970062</v>
      </c>
      <c r="AY116" s="1">
        <f>SUM(AX105:AX116)</f>
        <v>55345648.793323562</v>
      </c>
    </row>
    <row r="117" spans="1:53" x14ac:dyDescent="0.15">
      <c r="C117" s="7">
        <v>12</v>
      </c>
      <c r="D117" s="7">
        <f t="shared" si="121"/>
        <v>3.7838943711290298</v>
      </c>
      <c r="E117" s="10">
        <f t="shared" si="122"/>
        <v>6.7036305578333302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2.5854627371935499</v>
      </c>
      <c r="E121" s="7"/>
      <c r="F121" s="7"/>
      <c r="G121" s="1">
        <v>1</v>
      </c>
      <c r="H121" s="9">
        <f t="shared" ref="H121:H132" si="124">E122</f>
        <v>2.5854627371935499</v>
      </c>
      <c r="I121" s="9">
        <f t="shared" ref="I121:I132" si="125">H121+273.15</f>
        <v>275.73546273719353</v>
      </c>
      <c r="J121" s="9">
        <f t="shared" ref="J121:J132" si="126">EXP(($C$15*(I121-$C$13))/($C$16*I121*$C$13))</f>
        <v>2.4342559306851599E-2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6.930326634660651E-3</v>
      </c>
      <c r="Q121" s="12">
        <f t="shared" ref="Q121:Q132" si="130">P121*$B$123</f>
        <v>2.2870077894380147E-3</v>
      </c>
      <c r="R121" s="9">
        <f t="shared" ref="R121:R132" si="131">L121*$B$123</f>
        <v>9.3951000000000007E-2</v>
      </c>
      <c r="S121" s="13">
        <f t="shared" ref="S121:S132" si="132">Q121/R121</f>
        <v>2.4342559306851599E-2</v>
      </c>
      <c r="T121" s="2">
        <f t="shared" ref="T121:T132" si="133">$B$122/100</f>
        <v>0.01</v>
      </c>
      <c r="U121" s="14">
        <f t="shared" ref="U121:U132" si="134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5.7334255930685165E-3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1541.6666666666667</v>
      </c>
      <c r="AX121" s="1">
        <f t="shared" ref="AX121:AX132" si="141">AW121*10000*AV121*0.67*AU121*AT121</f>
        <v>556391.99471257033</v>
      </c>
      <c r="AZ121" s="1">
        <f t="shared" ref="AZ121:AZ132" si="142">$E$9/12</f>
        <v>125</v>
      </c>
      <c r="BA121" s="1">
        <f t="shared" ref="BA121:BA132" si="143">AZ121*10000*AV121*0.67*AU121*AT121</f>
        <v>45112.864436154341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-4.67639932722581</v>
      </c>
      <c r="E122" s="10">
        <f t="shared" ref="E122:E133" si="145">D121</f>
        <v>2.5854627371935499</v>
      </c>
      <c r="F122" s="7" t="s">
        <v>83</v>
      </c>
      <c r="G122" s="1">
        <v>2</v>
      </c>
      <c r="H122" s="9">
        <f t="shared" si="124"/>
        <v>-4.67639932722581</v>
      </c>
      <c r="I122" s="9">
        <f t="shared" si="125"/>
        <v>268.47360067277418</v>
      </c>
      <c r="J122" s="9">
        <f t="shared" si="126"/>
        <v>9.3659493241733047E-3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0.56246967336533937</v>
      </c>
      <c r="P122" s="9">
        <f t="shared" si="129"/>
        <v>5.2680624571240795E-3</v>
      </c>
      <c r="Q122" s="12">
        <f t="shared" si="130"/>
        <v>1.7384606108509463E-3</v>
      </c>
      <c r="R122" s="9">
        <f t="shared" si="131"/>
        <v>9.3951000000000007E-2</v>
      </c>
      <c r="S122" s="13">
        <f t="shared" si="132"/>
        <v>1.8503907471457953E-2</v>
      </c>
      <c r="T122" s="2">
        <f t="shared" si="133"/>
        <v>0.01</v>
      </c>
      <c r="U122" s="14">
        <f t="shared" si="134"/>
        <v>1.8503907471457954E-4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5.6750390747145798E-3</v>
      </c>
      <c r="AU122" s="9">
        <f t="shared" si="138"/>
        <v>28.47</v>
      </c>
      <c r="AV122" s="1">
        <f t="shared" si="139"/>
        <v>0.33</v>
      </c>
      <c r="AW122" s="1">
        <f t="shared" si="140"/>
        <v>1541.6666666666667</v>
      </c>
      <c r="AX122" s="1">
        <f t="shared" si="141"/>
        <v>550725.95948041475</v>
      </c>
      <c r="AZ122" s="1">
        <f t="shared" si="142"/>
        <v>125</v>
      </c>
      <c r="BA122" s="1">
        <f t="shared" si="143"/>
        <v>44653.456174087667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2.3485876273928601</v>
      </c>
      <c r="E123" s="10">
        <f t="shared" si="145"/>
        <v>-4.67639932722581</v>
      </c>
      <c r="F123" s="7" t="s">
        <v>83</v>
      </c>
      <c r="G123" s="1">
        <v>3</v>
      </c>
      <c r="H123" s="9">
        <f t="shared" si="124"/>
        <v>2.3485876273928601</v>
      </c>
      <c r="I123" s="9">
        <f t="shared" si="125"/>
        <v>275.49858762739285</v>
      </c>
      <c r="J123" s="9">
        <f t="shared" si="126"/>
        <v>2.3614589790642935E-2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0.84190161090821525</v>
      </c>
      <c r="P123" s="9">
        <f t="shared" si="129"/>
        <v>1.988116118567898E-2</v>
      </c>
      <c r="Q123" s="12">
        <f t="shared" si="130"/>
        <v>6.560783191274064E-3</v>
      </c>
      <c r="R123" s="9">
        <f t="shared" si="131"/>
        <v>9.3951000000000007E-2</v>
      </c>
      <c r="S123" s="13">
        <f t="shared" si="132"/>
        <v>6.9831967634980618E-2</v>
      </c>
      <c r="T123" s="2">
        <f t="shared" si="133"/>
        <v>0.01</v>
      </c>
      <c r="U123" s="14">
        <f t="shared" si="134"/>
        <v>6.9831967634980622E-4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6.1883196763498063E-3</v>
      </c>
      <c r="AU123" s="9">
        <f t="shared" si="138"/>
        <v>28.47</v>
      </c>
      <c r="AV123" s="1">
        <f t="shared" si="139"/>
        <v>0.33</v>
      </c>
      <c r="AW123" s="1">
        <f t="shared" si="140"/>
        <v>1541.6666666666667</v>
      </c>
      <c r="AX123" s="1">
        <f t="shared" si="141"/>
        <v>600536.53313403518</v>
      </c>
      <c r="AZ123" s="1">
        <f t="shared" si="142"/>
        <v>125</v>
      </c>
      <c r="BA123" s="1">
        <f t="shared" si="143"/>
        <v>48692.151335192029</v>
      </c>
    </row>
    <row r="124" spans="1:53" x14ac:dyDescent="0.15">
      <c r="C124" s="7">
        <v>3</v>
      </c>
      <c r="D124" s="7">
        <f t="shared" si="144"/>
        <v>8.5739012572258098</v>
      </c>
      <c r="E124" s="10">
        <f t="shared" si="145"/>
        <v>2.3485876273928601</v>
      </c>
      <c r="F124" s="7" t="s">
        <v>83</v>
      </c>
      <c r="G124" s="1">
        <v>4</v>
      </c>
      <c r="H124" s="9">
        <f t="shared" si="124"/>
        <v>8.5739012572258098</v>
      </c>
      <c r="I124" s="9">
        <f t="shared" si="125"/>
        <v>281.7239012572258</v>
      </c>
      <c r="J124" s="9">
        <f t="shared" si="126"/>
        <v>5.1564527001037114E-2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1.1067204497225362</v>
      </c>
      <c r="P124" s="9">
        <f t="shared" si="129"/>
        <v>5.7067516512317659E-2</v>
      </c>
      <c r="Q124" s="12">
        <f t="shared" si="130"/>
        <v>1.8832280449064827E-2</v>
      </c>
      <c r="R124" s="9">
        <f t="shared" si="131"/>
        <v>9.3951000000000007E-2</v>
      </c>
      <c r="S124" s="13">
        <f t="shared" si="132"/>
        <v>0.20044789783040973</v>
      </c>
      <c r="T124" s="2">
        <f t="shared" si="133"/>
        <v>0.01</v>
      </c>
      <c r="U124" s="14">
        <f t="shared" si="134"/>
        <v>2.0044789783040971E-3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7.4944789783040972E-3</v>
      </c>
      <c r="AU124" s="9">
        <f t="shared" si="138"/>
        <v>28.47</v>
      </c>
      <c r="AV124" s="1">
        <f t="shared" si="139"/>
        <v>0.33</v>
      </c>
      <c r="AW124" s="1">
        <f t="shared" si="140"/>
        <v>1541.6666666666667</v>
      </c>
      <c r="AX124" s="1">
        <f t="shared" si="141"/>
        <v>727290.87355929893</v>
      </c>
      <c r="AZ124" s="1">
        <f t="shared" si="142"/>
        <v>125</v>
      </c>
      <c r="BA124" s="1">
        <f t="shared" si="143"/>
        <v>58969.530288591792</v>
      </c>
    </row>
    <row r="125" spans="1:53" x14ac:dyDescent="0.15">
      <c r="C125" s="7">
        <v>4</v>
      </c>
      <c r="D125" s="7">
        <f t="shared" si="144"/>
        <v>10.286786656766701</v>
      </c>
      <c r="E125" s="10">
        <f t="shared" si="145"/>
        <v>8.5739012572258098</v>
      </c>
      <c r="F125" s="7" t="s">
        <v>83</v>
      </c>
      <c r="G125" s="1">
        <v>5</v>
      </c>
      <c r="H125" s="9">
        <f t="shared" si="124"/>
        <v>10.286786656766701</v>
      </c>
      <c r="I125" s="9">
        <f t="shared" si="125"/>
        <v>283.43678665676669</v>
      </c>
      <c r="J125" s="9">
        <f t="shared" si="126"/>
        <v>6.3541818596463934E-2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0.99717028654970774</v>
      </c>
      <c r="O125" s="9">
        <f t="shared" si="146"/>
        <v>0.3371826466605109</v>
      </c>
      <c r="P125" s="9">
        <f t="shared" si="129"/>
        <v>2.1425198567977779E-2</v>
      </c>
      <c r="Q125" s="12">
        <f t="shared" si="130"/>
        <v>7.0703155274326676E-3</v>
      </c>
      <c r="R125" s="9">
        <f t="shared" si="131"/>
        <v>9.3951000000000007E-2</v>
      </c>
      <c r="S125" s="13">
        <f t="shared" si="132"/>
        <v>7.5255351485696453E-2</v>
      </c>
      <c r="T125" s="2">
        <f t="shared" si="133"/>
        <v>0.01</v>
      </c>
      <c r="U125" s="14">
        <f t="shared" si="134"/>
        <v>7.5255351485696456E-4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6.2425535148569649E-3</v>
      </c>
      <c r="AU125" s="9">
        <f t="shared" si="138"/>
        <v>28.47</v>
      </c>
      <c r="AV125" s="1">
        <f t="shared" si="139"/>
        <v>0.33</v>
      </c>
      <c r="AW125" s="1">
        <f t="shared" si="140"/>
        <v>1541.6666666666667</v>
      </c>
      <c r="AX125" s="1">
        <f t="shared" si="141"/>
        <v>605799.57755627343</v>
      </c>
      <c r="AZ125" s="1">
        <f t="shared" si="142"/>
        <v>125</v>
      </c>
      <c r="BA125" s="1">
        <f t="shared" si="143"/>
        <v>49118.884666724858</v>
      </c>
    </row>
    <row r="126" spans="1:53" x14ac:dyDescent="0.15">
      <c r="C126" s="7">
        <v>5</v>
      </c>
      <c r="D126" s="7">
        <f t="shared" si="144"/>
        <v>15.458435135161301</v>
      </c>
      <c r="E126" s="10">
        <f t="shared" si="145"/>
        <v>10.286786656766701</v>
      </c>
      <c r="F126" s="7" t="s">
        <v>85</v>
      </c>
      <c r="G126" s="1">
        <v>6</v>
      </c>
      <c r="H126" s="9">
        <f t="shared" si="124"/>
        <v>15.458435135161301</v>
      </c>
      <c r="I126" s="9">
        <f t="shared" si="125"/>
        <v>288.6084351351613</v>
      </c>
      <c r="J126" s="9">
        <f t="shared" si="126"/>
        <v>0.11759790239337443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0.60045744809253321</v>
      </c>
      <c r="P126" s="9">
        <f t="shared" si="129"/>
        <v>7.0612536372160417E-2</v>
      </c>
      <c r="Q126" s="12">
        <f t="shared" si="130"/>
        <v>2.3302137002812938E-2</v>
      </c>
      <c r="R126" s="9">
        <f t="shared" si="131"/>
        <v>9.3951000000000007E-2</v>
      </c>
      <c r="S126" s="13">
        <f t="shared" si="132"/>
        <v>0.24802436379403026</v>
      </c>
      <c r="T126" s="2">
        <f t="shared" si="133"/>
        <v>0.01</v>
      </c>
      <c r="U126" s="14">
        <f t="shared" si="134"/>
        <v>2.4802436379403026E-3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7.9702436379403031E-3</v>
      </c>
      <c r="AU126" s="9">
        <f t="shared" si="138"/>
        <v>28.47</v>
      </c>
      <c r="AV126" s="1">
        <f t="shared" si="139"/>
        <v>0.33</v>
      </c>
      <c r="AW126" s="1">
        <f t="shared" si="140"/>
        <v>1541.6666666666667</v>
      </c>
      <c r="AX126" s="1">
        <f t="shared" si="141"/>
        <v>773460.76687905553</v>
      </c>
      <c r="AZ126" s="1">
        <f t="shared" si="142"/>
        <v>125</v>
      </c>
      <c r="BA126" s="1">
        <f t="shared" si="143"/>
        <v>62713.035152355842</v>
      </c>
    </row>
    <row r="127" spans="1:53" x14ac:dyDescent="0.15">
      <c r="C127" s="7">
        <v>6</v>
      </c>
      <c r="D127" s="7">
        <f t="shared" si="144"/>
        <v>20.88427278</v>
      </c>
      <c r="E127" s="10">
        <f t="shared" si="145"/>
        <v>15.458435135161301</v>
      </c>
      <c r="F127" s="7" t="s">
        <v>83</v>
      </c>
      <c r="G127" s="1">
        <v>7</v>
      </c>
      <c r="H127" s="9">
        <f t="shared" si="124"/>
        <v>20.88427278</v>
      </c>
      <c r="I127" s="9">
        <f t="shared" si="125"/>
        <v>294.03427277999998</v>
      </c>
      <c r="J127" s="9">
        <f t="shared" si="126"/>
        <v>0.21916461819760505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0.81454491172037291</v>
      </c>
      <c r="P127" s="9">
        <f t="shared" si="129"/>
        <v>0.17851942458199743</v>
      </c>
      <c r="Q127" s="12">
        <f t="shared" si="130"/>
        <v>5.8911410112059158E-2</v>
      </c>
      <c r="R127" s="9">
        <f t="shared" si="131"/>
        <v>9.3951000000000007E-2</v>
      </c>
      <c r="S127" s="13">
        <f t="shared" si="132"/>
        <v>0.62704399220933416</v>
      </c>
      <c r="T127" s="2">
        <f t="shared" si="133"/>
        <v>0.01</v>
      </c>
      <c r="U127" s="14">
        <f t="shared" si="134"/>
        <v>6.2704399220933418E-3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1.6220439922093342E-2</v>
      </c>
      <c r="AU127" s="9">
        <f t="shared" si="138"/>
        <v>28.47</v>
      </c>
      <c r="AV127" s="1">
        <f t="shared" si="139"/>
        <v>0.33</v>
      </c>
      <c r="AW127" s="1">
        <f t="shared" si="140"/>
        <v>1541.6666666666667</v>
      </c>
      <c r="AX127" s="1">
        <f t="shared" si="141"/>
        <v>1574089.1334283117</v>
      </c>
      <c r="AZ127" s="1">
        <f t="shared" si="142"/>
        <v>125</v>
      </c>
      <c r="BA127" s="1">
        <f t="shared" si="143"/>
        <v>127628.84865634955</v>
      </c>
    </row>
    <row r="128" spans="1:53" x14ac:dyDescent="0.15">
      <c r="C128" s="7">
        <v>7</v>
      </c>
      <c r="D128" s="7">
        <f t="shared" si="144"/>
        <v>22.381947593225799</v>
      </c>
      <c r="E128" s="10">
        <f t="shared" si="145"/>
        <v>20.88427278</v>
      </c>
      <c r="F128" s="7" t="s">
        <v>83</v>
      </c>
      <c r="G128" s="1">
        <v>8</v>
      </c>
      <c r="H128" s="9">
        <f t="shared" si="124"/>
        <v>22.381947593225799</v>
      </c>
      <c r="I128" s="9">
        <f t="shared" si="125"/>
        <v>295.53194759322577</v>
      </c>
      <c r="J128" s="9">
        <f t="shared" si="126"/>
        <v>0.25920990464769589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0.92072548713837543</v>
      </c>
      <c r="P128" s="9">
        <f t="shared" si="129"/>
        <v>0.23866116572784163</v>
      </c>
      <c r="Q128" s="12">
        <f t="shared" si="130"/>
        <v>7.8758184690187735E-2</v>
      </c>
      <c r="R128" s="9">
        <f t="shared" si="131"/>
        <v>9.3951000000000007E-2</v>
      </c>
      <c r="S128" s="13">
        <f t="shared" si="132"/>
        <v>0.83829000958145983</v>
      </c>
      <c r="T128" s="2">
        <f t="shared" si="133"/>
        <v>0.01</v>
      </c>
      <c r="U128" s="14">
        <f t="shared" si="134"/>
        <v>8.382900095814598E-3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1.8332900095814599E-2</v>
      </c>
      <c r="AU128" s="9">
        <f t="shared" si="138"/>
        <v>28.47</v>
      </c>
      <c r="AV128" s="1">
        <f t="shared" si="139"/>
        <v>0.33</v>
      </c>
      <c r="AW128" s="1">
        <f t="shared" si="140"/>
        <v>1541.6666666666667</v>
      </c>
      <c r="AX128" s="1">
        <f t="shared" si="141"/>
        <v>1779089.7758415646</v>
      </c>
      <c r="AZ128" s="1">
        <f t="shared" si="142"/>
        <v>125</v>
      </c>
      <c r="BA128" s="1">
        <f t="shared" si="143"/>
        <v>144250.52236553223</v>
      </c>
    </row>
    <row r="129" spans="1:54" x14ac:dyDescent="0.15">
      <c r="C129" s="7">
        <v>8</v>
      </c>
      <c r="D129" s="7">
        <f t="shared" si="144"/>
        <v>22.747767209999999</v>
      </c>
      <c r="E129" s="10">
        <f t="shared" si="145"/>
        <v>22.381947593225799</v>
      </c>
      <c r="F129" s="7" t="s">
        <v>83</v>
      </c>
      <c r="G129" s="1">
        <v>9</v>
      </c>
      <c r="H129" s="9">
        <f t="shared" si="124"/>
        <v>22.747767209999999</v>
      </c>
      <c r="I129" s="9">
        <f t="shared" si="125"/>
        <v>295.89776720999998</v>
      </c>
      <c r="J129" s="9">
        <f t="shared" si="126"/>
        <v>0.26998604167342077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0.9667643214105337</v>
      </c>
      <c r="P129" s="9">
        <f t="shared" si="129"/>
        <v>0.26101287236872073</v>
      </c>
      <c r="Q129" s="12">
        <f t="shared" si="130"/>
        <v>8.6134247881677839E-2</v>
      </c>
      <c r="R129" s="9">
        <f t="shared" si="131"/>
        <v>9.3951000000000007E-2</v>
      </c>
      <c r="S129" s="13">
        <f t="shared" si="132"/>
        <v>0.91679969219782476</v>
      </c>
      <c r="T129" s="2">
        <f t="shared" si="133"/>
        <v>0.01</v>
      </c>
      <c r="U129" s="14">
        <f t="shared" si="134"/>
        <v>9.1679969219782484E-3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1.9117996921978249E-2</v>
      </c>
      <c r="AU129" s="9">
        <f t="shared" si="138"/>
        <v>28.47</v>
      </c>
      <c r="AV129" s="1">
        <f t="shared" si="139"/>
        <v>0.33</v>
      </c>
      <c r="AW129" s="1">
        <f t="shared" si="140"/>
        <v>1541.6666666666667</v>
      </c>
      <c r="AX129" s="1">
        <f t="shared" si="141"/>
        <v>1855278.3618903314</v>
      </c>
      <c r="AZ129" s="1">
        <f t="shared" si="142"/>
        <v>125</v>
      </c>
      <c r="BA129" s="1">
        <f t="shared" si="143"/>
        <v>150427.9752884052</v>
      </c>
    </row>
    <row r="130" spans="1:54" x14ac:dyDescent="0.15">
      <c r="C130" s="7">
        <v>9</v>
      </c>
      <c r="D130" s="7">
        <f t="shared" si="144"/>
        <v>18.504700417999999</v>
      </c>
      <c r="E130" s="10">
        <f t="shared" si="145"/>
        <v>22.747767209999999</v>
      </c>
      <c r="F130" s="7" t="s">
        <v>83</v>
      </c>
      <c r="G130" s="1">
        <v>10</v>
      </c>
      <c r="H130" s="9">
        <f t="shared" si="124"/>
        <v>18.504700417999999</v>
      </c>
      <c r="I130" s="9">
        <f t="shared" si="125"/>
        <v>291.65470041799995</v>
      </c>
      <c r="J130" s="9">
        <f t="shared" si="126"/>
        <v>0.16727623041485531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0.99045144904181293</v>
      </c>
      <c r="P130" s="9">
        <f t="shared" si="129"/>
        <v>0.16567898480464563</v>
      </c>
      <c r="Q130" s="12">
        <f t="shared" si="130"/>
        <v>5.4674064985533059E-2</v>
      </c>
      <c r="R130" s="9">
        <f t="shared" si="131"/>
        <v>9.3951000000000007E-2</v>
      </c>
      <c r="S130" s="13">
        <f t="shared" si="132"/>
        <v>0.58194234213082408</v>
      </c>
      <c r="T130" s="2">
        <f t="shared" si="133"/>
        <v>0.01</v>
      </c>
      <c r="U130" s="14">
        <f t="shared" si="134"/>
        <v>5.8194234213082407E-3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1.5769423421308239E-2</v>
      </c>
      <c r="AU130" s="9">
        <f t="shared" si="138"/>
        <v>28.47</v>
      </c>
      <c r="AV130" s="1">
        <f t="shared" si="139"/>
        <v>0.33</v>
      </c>
      <c r="AW130" s="1">
        <f t="shared" si="140"/>
        <v>1541.6666666666667</v>
      </c>
      <c r="AX130" s="1">
        <f t="shared" si="141"/>
        <v>1530320.8893922355</v>
      </c>
      <c r="AZ130" s="1">
        <f t="shared" si="142"/>
        <v>125</v>
      </c>
      <c r="BA130" s="1">
        <f t="shared" si="143"/>
        <v>124080.07211288392</v>
      </c>
    </row>
    <row r="131" spans="1:54" x14ac:dyDescent="0.15">
      <c r="C131" s="7">
        <v>10</v>
      </c>
      <c r="D131" s="7">
        <f t="shared" si="144"/>
        <v>11.6770679869032</v>
      </c>
      <c r="E131" s="10">
        <f t="shared" si="145"/>
        <v>18.504700417999999</v>
      </c>
      <c r="F131" s="7" t="s">
        <v>83</v>
      </c>
      <c r="G131" s="1">
        <v>11</v>
      </c>
      <c r="H131" s="9">
        <f t="shared" si="124"/>
        <v>11.6770679869032</v>
      </c>
      <c r="I131" s="9">
        <f t="shared" si="125"/>
        <v>284.82706798690316</v>
      </c>
      <c r="J131" s="9">
        <f t="shared" si="126"/>
        <v>7.5141886002360714E-2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0.78353384102530899</v>
      </c>
      <c r="O131" s="9">
        <f t="shared" si="146"/>
        <v>0.3259386232118584</v>
      </c>
      <c r="P131" s="9">
        <f t="shared" si="129"/>
        <v>2.4491642869151866E-2</v>
      </c>
      <c r="Q131" s="12">
        <f t="shared" si="130"/>
        <v>8.0822421468201167E-3</v>
      </c>
      <c r="R131" s="9">
        <f t="shared" si="131"/>
        <v>9.3951000000000007E-2</v>
      </c>
      <c r="S131" s="13">
        <f t="shared" si="132"/>
        <v>8.6026142849146003E-2</v>
      </c>
      <c r="T131" s="2">
        <f t="shared" si="133"/>
        <v>0.01</v>
      </c>
      <c r="U131" s="14">
        <f t="shared" si="134"/>
        <v>8.6026142849146006E-4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6.3502614284914605E-3</v>
      </c>
      <c r="AU131" s="9">
        <f t="shared" si="138"/>
        <v>28.47</v>
      </c>
      <c r="AV131" s="1">
        <f t="shared" si="139"/>
        <v>0.33</v>
      </c>
      <c r="AW131" s="1">
        <f t="shared" si="140"/>
        <v>1541.6666666666667</v>
      </c>
      <c r="AX131" s="1">
        <f t="shared" si="141"/>
        <v>616251.93626236299</v>
      </c>
      <c r="AZ131" s="1">
        <f t="shared" si="142"/>
        <v>125</v>
      </c>
      <c r="BA131" s="1">
        <f t="shared" si="143"/>
        <v>49966.373210461854</v>
      </c>
    </row>
    <row r="132" spans="1:54" x14ac:dyDescent="0.15">
      <c r="C132" s="7">
        <v>11</v>
      </c>
      <c r="D132" s="7">
        <f t="shared" si="144"/>
        <v>6.7036305578333302</v>
      </c>
      <c r="E132" s="10">
        <f t="shared" si="145"/>
        <v>11.6770679869032</v>
      </c>
      <c r="F132" s="7" t="s">
        <v>85</v>
      </c>
      <c r="G132" s="1">
        <v>12</v>
      </c>
      <c r="H132" s="9">
        <f t="shared" si="124"/>
        <v>6.7036305578333302</v>
      </c>
      <c r="I132" s="9">
        <f t="shared" si="125"/>
        <v>279.8536305578333</v>
      </c>
      <c r="J132" s="9">
        <f t="shared" si="126"/>
        <v>4.0929809873263674E-2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0.58614698034270651</v>
      </c>
      <c r="P132" s="9">
        <f t="shared" si="129"/>
        <v>2.3990884463214599E-2</v>
      </c>
      <c r="Q132" s="12">
        <f t="shared" si="130"/>
        <v>7.9169918728608183E-3</v>
      </c>
      <c r="R132" s="9">
        <f t="shared" si="131"/>
        <v>9.3951000000000007E-2</v>
      </c>
      <c r="S132" s="13">
        <f t="shared" si="132"/>
        <v>8.4267244338653319E-2</v>
      </c>
      <c r="T132" s="2">
        <f t="shared" si="133"/>
        <v>0.01</v>
      </c>
      <c r="U132" s="14">
        <f t="shared" si="134"/>
        <v>8.4267244338653326E-4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6.3326724433865333E-3</v>
      </c>
      <c r="AU132" s="9">
        <f t="shared" si="138"/>
        <v>28.47</v>
      </c>
      <c r="AV132" s="1">
        <f t="shared" si="139"/>
        <v>0.33</v>
      </c>
      <c r="AW132" s="1">
        <f t="shared" si="140"/>
        <v>1541.6666666666667</v>
      </c>
      <c r="AX132" s="1">
        <f t="shared" si="141"/>
        <v>614545.03864092508</v>
      </c>
      <c r="AY132" s="1">
        <f>SUM(AX121:AX132)</f>
        <v>11783780.840777382</v>
      </c>
      <c r="AZ132" s="1">
        <f t="shared" si="142"/>
        <v>125</v>
      </c>
      <c r="BA132" s="1">
        <f t="shared" si="143"/>
        <v>49827.976106020935</v>
      </c>
      <c r="BB132" s="1">
        <f>SUM(BA121:BA132)</f>
        <v>955441.68979276018</v>
      </c>
    </row>
    <row r="133" spans="1:54" x14ac:dyDescent="0.15">
      <c r="C133" s="7">
        <v>12</v>
      </c>
      <c r="D133" s="7">
        <f t="shared" si="144"/>
        <v>3.7838943711290298</v>
      </c>
      <c r="E133" s="10">
        <f t="shared" si="145"/>
        <v>6.7036305578333302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2.5854627371935499</v>
      </c>
      <c r="E136" s="7"/>
      <c r="F136" s="7"/>
      <c r="G136" s="1">
        <v>1</v>
      </c>
      <c r="H136" s="9">
        <f t="shared" ref="H136:H147" si="147">E137</f>
        <v>2.5854627371935499</v>
      </c>
      <c r="I136" s="9">
        <f t="shared" ref="I136:I147" si="148">H136+273.15</f>
        <v>275.73546273719353</v>
      </c>
      <c r="J136" s="9">
        <f t="shared" ref="J136:J147" si="149">EXP(($C$15*(I136-$C$13))/($C$16*I136*$C$13))</f>
        <v>2.4342559306851599E-2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1.8477168928200484E-2</v>
      </c>
      <c r="Q136" s="12">
        <f t="shared" ref="Q136:Q147" si="153">P136*$B$138</f>
        <v>4.804063921332126E-3</v>
      </c>
      <c r="R136" s="9">
        <f t="shared" ref="R136:R147" si="154">L136*$B$138</f>
        <v>0.19735245833333334</v>
      </c>
      <c r="S136" s="13">
        <f t="shared" ref="S136:S147" si="155">Q136/R136</f>
        <v>2.4342559306851599E-2</v>
      </c>
      <c r="T136" s="2">
        <f t="shared" ref="T136:T147" si="156">$B$137/100</f>
        <v>0.01</v>
      </c>
      <c r="U136" s="14">
        <f t="shared" ref="U136:U147" si="157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5.7334255930685165E-3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-4.67639932722581</v>
      </c>
      <c r="E137" s="10">
        <f t="shared" ref="E137:E148" si="166">D136</f>
        <v>2.5854627371935499</v>
      </c>
      <c r="F137" s="7" t="s">
        <v>83</v>
      </c>
      <c r="G137" s="1">
        <v>2</v>
      </c>
      <c r="H137" s="9">
        <f t="shared" si="147"/>
        <v>-4.67639932722581</v>
      </c>
      <c r="I137" s="9">
        <f t="shared" si="148"/>
        <v>268.47360067277418</v>
      </c>
      <c r="J137" s="9">
        <f t="shared" si="149"/>
        <v>9.3659493241733047E-3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1.499618664405133</v>
      </c>
      <c r="P137" s="9">
        <f t="shared" si="152"/>
        <v>1.404535241640293E-2</v>
      </c>
      <c r="Q137" s="12">
        <f t="shared" si="153"/>
        <v>3.651791628264762E-3</v>
      </c>
      <c r="R137" s="9">
        <f t="shared" si="154"/>
        <v>0.19735245833333334</v>
      </c>
      <c r="S137" s="13">
        <f t="shared" si="155"/>
        <v>1.8503907471457956E-2</v>
      </c>
      <c r="T137" s="2">
        <f t="shared" si="156"/>
        <v>0.01</v>
      </c>
      <c r="U137" s="14">
        <f t="shared" si="157"/>
        <v>1.8503907471457956E-4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5.6750390747145798E-3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2.3485876273928601</v>
      </c>
      <c r="E138" s="10">
        <f t="shared" si="166"/>
        <v>-4.67639932722581</v>
      </c>
      <c r="F138" s="7" t="s">
        <v>83</v>
      </c>
      <c r="G138" s="1">
        <v>3</v>
      </c>
      <c r="H138" s="9">
        <f t="shared" si="147"/>
        <v>2.3485876273928601</v>
      </c>
      <c r="I138" s="9">
        <f t="shared" si="148"/>
        <v>275.49858762739285</v>
      </c>
      <c r="J138" s="9">
        <f t="shared" si="149"/>
        <v>2.3614589790642935E-2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2.2446212286553968</v>
      </c>
      <c r="P138" s="9">
        <f t="shared" si="152"/>
        <v>5.3005809550066132E-2</v>
      </c>
      <c r="Q138" s="12">
        <f t="shared" si="153"/>
        <v>1.3781510483017194E-2</v>
      </c>
      <c r="R138" s="9">
        <f t="shared" si="154"/>
        <v>0.19735245833333334</v>
      </c>
      <c r="S138" s="13">
        <f t="shared" si="155"/>
        <v>6.9831967634980618E-2</v>
      </c>
      <c r="T138" s="2">
        <f t="shared" si="156"/>
        <v>0.01</v>
      </c>
      <c r="U138" s="14">
        <f t="shared" si="157"/>
        <v>6.9831967634980622E-4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6.1883196763498063E-3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8.5739012572258098</v>
      </c>
      <c r="E139" s="10">
        <f t="shared" si="166"/>
        <v>2.3485876273928601</v>
      </c>
      <c r="F139" s="7" t="s">
        <v>83</v>
      </c>
      <c r="G139" s="1">
        <v>4</v>
      </c>
      <c r="H139" s="9">
        <f t="shared" si="147"/>
        <v>8.5739012572258098</v>
      </c>
      <c r="I139" s="9">
        <f t="shared" si="148"/>
        <v>281.7239012572258</v>
      </c>
      <c r="J139" s="9">
        <f t="shared" si="149"/>
        <v>5.1564527001037114E-2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2.9506633357719974</v>
      </c>
      <c r="P139" s="9">
        <f t="shared" si="152"/>
        <v>0.15214955924838539</v>
      </c>
      <c r="Q139" s="12">
        <f t="shared" si="153"/>
        <v>3.9558885404580205E-2</v>
      </c>
      <c r="R139" s="9">
        <f t="shared" si="154"/>
        <v>0.19735245833333334</v>
      </c>
      <c r="S139" s="13">
        <f t="shared" si="155"/>
        <v>0.20044789783040978</v>
      </c>
      <c r="T139" s="2">
        <f t="shared" si="156"/>
        <v>0.01</v>
      </c>
      <c r="U139" s="14">
        <f t="shared" si="157"/>
        <v>2.004478978304098E-3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7.4944789783040981E-3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10.286786656766701</v>
      </c>
      <c r="E140" s="10">
        <f t="shared" si="166"/>
        <v>8.5739012572258098</v>
      </c>
      <c r="F140" s="7" t="s">
        <v>83</v>
      </c>
      <c r="G140" s="1">
        <v>5</v>
      </c>
      <c r="H140" s="9">
        <f t="shared" si="147"/>
        <v>10.286786656766701</v>
      </c>
      <c r="I140" s="9">
        <f t="shared" si="148"/>
        <v>283.43678665676669</v>
      </c>
      <c r="J140" s="9">
        <f t="shared" si="149"/>
        <v>6.3541818596463934E-2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3.5575616931902787</v>
      </c>
      <c r="P140" s="9">
        <f t="shared" si="152"/>
        <v>0.22605393975442578</v>
      </c>
      <c r="Q140" s="12">
        <f t="shared" si="153"/>
        <v>5.8774024336150706E-2</v>
      </c>
      <c r="R140" s="9">
        <f t="shared" si="154"/>
        <v>0.19735245833333334</v>
      </c>
      <c r="S140" s="13">
        <f t="shared" si="155"/>
        <v>0.29781247638111441</v>
      </c>
      <c r="T140" s="2">
        <f t="shared" si="156"/>
        <v>0.01</v>
      </c>
      <c r="U140" s="14">
        <f t="shared" si="157"/>
        <v>2.9781247638111441E-3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8.4681247638111433E-3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15.458435135161301</v>
      </c>
      <c r="E141" s="10">
        <f t="shared" si="166"/>
        <v>10.286786656766701</v>
      </c>
      <c r="F141" s="7" t="s">
        <v>85</v>
      </c>
      <c r="G141" s="1">
        <v>6</v>
      </c>
      <c r="H141" s="9">
        <f t="shared" si="147"/>
        <v>15.458435135161301</v>
      </c>
      <c r="I141" s="9">
        <f t="shared" si="148"/>
        <v>288.6084351351613</v>
      </c>
      <c r="J141" s="9">
        <f t="shared" si="149"/>
        <v>0.11759790239337443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4.0905556701025194</v>
      </c>
      <c r="P141" s="9">
        <f t="shared" si="152"/>
        <v>0.48104076642738042</v>
      </c>
      <c r="Q141" s="12">
        <f t="shared" si="153"/>
        <v>0.12507059927111891</v>
      </c>
      <c r="R141" s="9">
        <f t="shared" si="154"/>
        <v>0.19735245833333334</v>
      </c>
      <c r="S141" s="13">
        <f t="shared" si="155"/>
        <v>0.63374229197526122</v>
      </c>
      <c r="T141" s="2">
        <f t="shared" si="156"/>
        <v>0.01</v>
      </c>
      <c r="U141" s="14">
        <f t="shared" si="157"/>
        <v>6.3374229197526123E-3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1.1827422919752612E-2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20.88427278</v>
      </c>
      <c r="E142" s="10">
        <f t="shared" si="166"/>
        <v>15.458435135161301</v>
      </c>
      <c r="F142" s="7" t="s">
        <v>83</v>
      </c>
      <c r="G142" s="1">
        <v>7</v>
      </c>
      <c r="H142" s="9">
        <f t="shared" si="147"/>
        <v>20.88427278</v>
      </c>
      <c r="I142" s="9">
        <f t="shared" si="148"/>
        <v>294.03427277999998</v>
      </c>
      <c r="J142" s="9">
        <f t="shared" si="149"/>
        <v>0.21916461819760505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4.3685628203418059</v>
      </c>
      <c r="P142" s="9">
        <f t="shared" si="152"/>
        <v>0.9574344025924646</v>
      </c>
      <c r="Q142" s="12">
        <f t="shared" si="153"/>
        <v>0.24893294467404081</v>
      </c>
      <c r="R142" s="9">
        <f t="shared" si="154"/>
        <v>0.19735245833333334</v>
      </c>
      <c r="S142" s="13">
        <f t="shared" si="155"/>
        <v>1.2613622691924451</v>
      </c>
      <c r="T142" s="2">
        <f t="shared" si="156"/>
        <v>0.01</v>
      </c>
      <c r="U142" s="14">
        <f t="shared" si="157"/>
        <v>1.2613622691924451E-2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2.2563622691924454E-2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22.381947593225799</v>
      </c>
      <c r="E143" s="10">
        <f t="shared" si="166"/>
        <v>20.88427278</v>
      </c>
      <c r="F143" s="7" t="s">
        <v>83</v>
      </c>
      <c r="G143" s="1">
        <v>8</v>
      </c>
      <c r="H143" s="9">
        <f t="shared" si="147"/>
        <v>22.381947593225799</v>
      </c>
      <c r="I143" s="9">
        <f t="shared" si="148"/>
        <v>295.53194759322577</v>
      </c>
      <c r="J143" s="9">
        <f t="shared" si="149"/>
        <v>0.25920990464769589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4.1701763344160083</v>
      </c>
      <c r="P143" s="9">
        <f t="shared" si="152"/>
        <v>1.0809510100080515</v>
      </c>
      <c r="Q143" s="12">
        <f t="shared" si="153"/>
        <v>0.2810472626020934</v>
      </c>
      <c r="R143" s="9">
        <f t="shared" si="154"/>
        <v>0.19735245833333334</v>
      </c>
      <c r="S143" s="13">
        <f t="shared" si="155"/>
        <v>1.4240879742546575</v>
      </c>
      <c r="T143" s="2">
        <f t="shared" si="156"/>
        <v>0.01</v>
      </c>
      <c r="U143" s="14">
        <f t="shared" si="157"/>
        <v>1.4240879742546576E-2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2.4190879742546578E-2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22.747767209999999</v>
      </c>
      <c r="E144" s="10">
        <f t="shared" si="166"/>
        <v>22.381947593225799</v>
      </c>
      <c r="F144" s="7" t="s">
        <v>83</v>
      </c>
      <c r="G144" s="1">
        <v>9</v>
      </c>
      <c r="H144" s="9">
        <f t="shared" si="147"/>
        <v>22.747767209999999</v>
      </c>
      <c r="I144" s="9">
        <f t="shared" si="148"/>
        <v>295.89776720999998</v>
      </c>
      <c r="J144" s="9">
        <f t="shared" si="149"/>
        <v>0.26998604167342077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3.8482732410746237</v>
      </c>
      <c r="P144" s="9">
        <f t="shared" si="152"/>
        <v>1.0389800596354835</v>
      </c>
      <c r="Q144" s="12">
        <f t="shared" si="153"/>
        <v>0.27013481550522572</v>
      </c>
      <c r="R144" s="9">
        <f t="shared" si="154"/>
        <v>0.19735245833333334</v>
      </c>
      <c r="S144" s="13">
        <f t="shared" si="155"/>
        <v>1.3687937702248487</v>
      </c>
      <c r="T144" s="2">
        <f t="shared" si="156"/>
        <v>0.01</v>
      </c>
      <c r="U144" s="14">
        <f t="shared" si="157"/>
        <v>1.3687937702248488E-2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2.3637937702248486E-2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18.504700417999999</v>
      </c>
      <c r="E145" s="10">
        <f t="shared" si="166"/>
        <v>22.747767209999999</v>
      </c>
      <c r="F145" s="7" t="s">
        <v>83</v>
      </c>
      <c r="G145" s="1">
        <v>10</v>
      </c>
      <c r="H145" s="9">
        <f t="shared" si="147"/>
        <v>18.504700417999999</v>
      </c>
      <c r="I145" s="9">
        <f t="shared" si="148"/>
        <v>291.65470041799995</v>
      </c>
      <c r="J145" s="9">
        <f t="shared" si="149"/>
        <v>0.16727623041485531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3.5683410981058064</v>
      </c>
      <c r="P145" s="9">
        <f t="shared" si="152"/>
        <v>0.59689864772554468</v>
      </c>
      <c r="Q145" s="12">
        <f t="shared" si="153"/>
        <v>0.15519364840864161</v>
      </c>
      <c r="R145" s="9">
        <f t="shared" si="154"/>
        <v>0.19735245833333334</v>
      </c>
      <c r="S145" s="13">
        <f t="shared" si="155"/>
        <v>0.786378085782522</v>
      </c>
      <c r="T145" s="2">
        <f t="shared" si="156"/>
        <v>0.01</v>
      </c>
      <c r="U145" s="14">
        <f t="shared" si="157"/>
        <v>7.8637808578252196E-3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1.7813780857825218E-2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11.6770679869032</v>
      </c>
      <c r="E146" s="10">
        <f t="shared" si="166"/>
        <v>18.504700417999999</v>
      </c>
      <c r="F146" s="7" t="s">
        <v>83</v>
      </c>
      <c r="G146" s="1">
        <v>11</v>
      </c>
      <c r="H146" s="9">
        <f t="shared" si="147"/>
        <v>11.6770679869032</v>
      </c>
      <c r="I146" s="9">
        <f t="shared" si="148"/>
        <v>284.82706798690316</v>
      </c>
      <c r="J146" s="9">
        <f t="shared" si="149"/>
        <v>7.5141886002360714E-2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3.7304903670469285</v>
      </c>
      <c r="P146" s="9">
        <f t="shared" si="152"/>
        <v>0.28031608189354507</v>
      </c>
      <c r="Q146" s="12">
        <f t="shared" si="153"/>
        <v>7.2882181292321713E-2</v>
      </c>
      <c r="R146" s="9">
        <f t="shared" si="154"/>
        <v>0.19735245833333334</v>
      </c>
      <c r="S146" s="13">
        <f t="shared" si="155"/>
        <v>0.36929958667766805</v>
      </c>
      <c r="T146" s="2">
        <f t="shared" si="156"/>
        <v>0.01</v>
      </c>
      <c r="U146" s="14">
        <f t="shared" si="157"/>
        <v>3.6929958667766805E-3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9.182995866776681E-3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6.7036305578333302</v>
      </c>
      <c r="E147" s="10">
        <f t="shared" si="166"/>
        <v>11.6770679869032</v>
      </c>
      <c r="F147" s="7" t="s">
        <v>85</v>
      </c>
      <c r="G147" s="1">
        <v>12</v>
      </c>
      <c r="H147" s="9">
        <f t="shared" si="147"/>
        <v>6.7036305578333302</v>
      </c>
      <c r="I147" s="9">
        <f t="shared" si="148"/>
        <v>279.8536305578333</v>
      </c>
      <c r="J147" s="9">
        <f t="shared" si="149"/>
        <v>4.0929809873263674E-2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4.20922220182005</v>
      </c>
      <c r="P147" s="9">
        <f t="shared" si="152"/>
        <v>0.17228266443481494</v>
      </c>
      <c r="Q147" s="12">
        <f t="shared" si="153"/>
        <v>4.4793492753051882E-2</v>
      </c>
      <c r="R147" s="9">
        <f t="shared" si="154"/>
        <v>0.19735245833333334</v>
      </c>
      <c r="S147" s="13">
        <f t="shared" si="155"/>
        <v>0.22697205361077655</v>
      </c>
      <c r="T147" s="2">
        <f t="shared" si="156"/>
        <v>0.01</v>
      </c>
      <c r="U147" s="14">
        <f t="shared" si="157"/>
        <v>2.2697205361077656E-3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7.7597205361077662E-3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3.7838943711290298</v>
      </c>
      <c r="E148" s="10">
        <f t="shared" si="166"/>
        <v>6.7036305578333302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66862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257637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321488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350147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662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841992.30536418397</v>
      </c>
      <c r="J13" s="6" t="s">
        <v>37</v>
      </c>
      <c r="K13" s="6">
        <f>I13/(10000*1000)</f>
        <v>8.4199230536418396E-2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10.132822253193501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10.132822253193501</v>
      </c>
      <c r="I27" s="9">
        <f t="shared" si="1"/>
        <v>283.2828222531935</v>
      </c>
      <c r="J27" s="9">
        <f t="shared" si="2"/>
        <v>6.2366457535473929E-2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4.8524927380772418</v>
      </c>
      <c r="Q27" s="12">
        <f t="shared" si="6"/>
        <v>0.4852492738077242</v>
      </c>
      <c r="R27" s="9">
        <f t="shared" si="7"/>
        <v>4.0532094166666672</v>
      </c>
      <c r="S27" s="13">
        <f t="shared" si="8"/>
        <v>0.11971976375372927</v>
      </c>
      <c r="T27" s="2">
        <f t="shared" si="9"/>
        <v>0.34</v>
      </c>
      <c r="U27" s="14">
        <f t="shared" si="10"/>
        <v>4.0704719676267952E-2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5.3604719676267953E-2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11.256368779107101</v>
      </c>
      <c r="E28" s="10">
        <f t="shared" si="18"/>
        <v>10.132822253193501</v>
      </c>
      <c r="F28" s="7" t="s">
        <v>83</v>
      </c>
      <c r="G28" s="1">
        <v>3</v>
      </c>
      <c r="H28" s="9">
        <f t="shared" si="0"/>
        <v>11.256368779107101</v>
      </c>
      <c r="I28" s="9">
        <f t="shared" si="1"/>
        <v>284.40636877910708</v>
      </c>
      <c r="J28" s="9">
        <f t="shared" si="2"/>
        <v>7.1436659460378138E-2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113.48573199672619</v>
      </c>
      <c r="P28" s="9">
        <f t="shared" si="5"/>
        <v>8.1070415902618684</v>
      </c>
      <c r="Q28" s="12">
        <f t="shared" si="6"/>
        <v>0.81070415902618687</v>
      </c>
      <c r="R28" s="9">
        <f t="shared" si="7"/>
        <v>4.0532094166666672</v>
      </c>
      <c r="S28" s="13">
        <f t="shared" si="8"/>
        <v>0.20001536453867824</v>
      </c>
      <c r="T28" s="2">
        <f t="shared" si="9"/>
        <v>0.34</v>
      </c>
      <c r="U28" s="14">
        <f t="shared" si="10"/>
        <v>6.8005223943150603E-2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8.0905223943150598E-2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14.1463596809677</v>
      </c>
      <c r="E29" s="10">
        <f t="shared" si="18"/>
        <v>11.256368779107101</v>
      </c>
      <c r="F29" s="7" t="s">
        <v>83</v>
      </c>
      <c r="G29" s="1">
        <v>4</v>
      </c>
      <c r="H29" s="9">
        <f t="shared" si="0"/>
        <v>14.1463596809677</v>
      </c>
      <c r="I29" s="9">
        <f t="shared" si="1"/>
        <v>287.29635968096767</v>
      </c>
      <c r="J29" s="9">
        <f t="shared" si="2"/>
        <v>0.10080571428737482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145.91078457313097</v>
      </c>
      <c r="P29" s="9">
        <f t="shared" si="5"/>
        <v>14.708640861125739</v>
      </c>
      <c r="Q29" s="12">
        <f t="shared" si="6"/>
        <v>1.4708640861125739</v>
      </c>
      <c r="R29" s="9">
        <f t="shared" si="7"/>
        <v>4.0532094166666672</v>
      </c>
      <c r="S29" s="13">
        <f t="shared" si="8"/>
        <v>0.36288874689386341</v>
      </c>
      <c r="T29" s="2">
        <f t="shared" si="9"/>
        <v>0.34</v>
      </c>
      <c r="U29" s="14">
        <f t="shared" si="10"/>
        <v>0.12338217394391357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0.13628217394391356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17.148434372333298</v>
      </c>
      <c r="E30" s="10">
        <f t="shared" si="18"/>
        <v>14.1463596809677</v>
      </c>
      <c r="F30" s="7" t="s">
        <v>83</v>
      </c>
      <c r="G30" s="1">
        <v>5</v>
      </c>
      <c r="H30" s="9">
        <f t="shared" si="0"/>
        <v>17.148434372333298</v>
      </c>
      <c r="I30" s="9">
        <f t="shared" si="1"/>
        <v>290.2984343723333</v>
      </c>
      <c r="J30" s="9">
        <f t="shared" si="2"/>
        <v>0.14311870610335051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124.64203652640498</v>
      </c>
      <c r="O30" s="9">
        <f t="shared" si="19"/>
        <v>47.092201352266926</v>
      </c>
      <c r="P30" s="9">
        <f t="shared" si="5"/>
        <v>6.7397749250948955</v>
      </c>
      <c r="Q30" s="12">
        <f t="shared" si="6"/>
        <v>0.67397749250948957</v>
      </c>
      <c r="R30" s="9">
        <f t="shared" si="7"/>
        <v>4.0532094166666672</v>
      </c>
      <c r="S30" s="13">
        <f t="shared" si="8"/>
        <v>0.16628242541283847</v>
      </c>
      <c r="T30" s="2">
        <f t="shared" si="9"/>
        <v>0.34</v>
      </c>
      <c r="U30" s="14">
        <f t="shared" si="10"/>
        <v>5.6536024640365085E-2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8.2186024640365091E-2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21.060910282903201</v>
      </c>
      <c r="E31" s="10">
        <f t="shared" si="18"/>
        <v>17.148434372333298</v>
      </c>
      <c r="F31" s="7" t="s">
        <v>85</v>
      </c>
      <c r="G31" s="1">
        <v>6</v>
      </c>
      <c r="H31" s="9">
        <f t="shared" si="0"/>
        <v>21.060910282903201</v>
      </c>
      <c r="I31" s="9">
        <f t="shared" si="1"/>
        <v>294.21091028290317</v>
      </c>
      <c r="J31" s="9">
        <f t="shared" si="2"/>
        <v>0.22356546944690511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80.884520593838701</v>
      </c>
      <c r="P31" s="9">
        <f t="shared" si="5"/>
        <v>18.082985817549414</v>
      </c>
      <c r="Q31" s="12">
        <f t="shared" si="6"/>
        <v>1.8082985817549415</v>
      </c>
      <c r="R31" s="9">
        <f t="shared" si="7"/>
        <v>4.0532094166666672</v>
      </c>
      <c r="S31" s="13">
        <f t="shared" si="8"/>
        <v>0.4461399340283963</v>
      </c>
      <c r="T31" s="2">
        <f t="shared" si="9"/>
        <v>0.34</v>
      </c>
      <c r="U31" s="14">
        <f t="shared" si="10"/>
        <v>0.15168757756965476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0.17733757756965476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25.526957213333301</v>
      </c>
      <c r="E32" s="10">
        <f t="shared" si="18"/>
        <v>21.060910282903201</v>
      </c>
      <c r="F32" s="7" t="s">
        <v>83</v>
      </c>
      <c r="G32" s="1">
        <v>7</v>
      </c>
      <c r="H32" s="9">
        <f t="shared" si="0"/>
        <v>25.526957213333301</v>
      </c>
      <c r="I32" s="9">
        <f t="shared" si="1"/>
        <v>298.67695721333325</v>
      </c>
      <c r="J32" s="9">
        <f t="shared" si="2"/>
        <v>0.36670583025059889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103.33362894295595</v>
      </c>
      <c r="P32" s="9">
        <f t="shared" si="5"/>
        <v>37.893044194333982</v>
      </c>
      <c r="Q32" s="12">
        <f t="shared" si="6"/>
        <v>3.7893044194333982</v>
      </c>
      <c r="R32" s="9">
        <f t="shared" si="7"/>
        <v>4.0532094166666672</v>
      </c>
      <c r="S32" s="13">
        <f t="shared" si="8"/>
        <v>0.9348898687178363</v>
      </c>
      <c r="T32" s="2">
        <f t="shared" si="9"/>
        <v>0.34</v>
      </c>
      <c r="U32" s="14">
        <f t="shared" si="10"/>
        <v>0.31786255536406438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0.3499625553640644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29.4174278248387</v>
      </c>
      <c r="E33" s="10">
        <f t="shared" si="18"/>
        <v>25.526957213333301</v>
      </c>
      <c r="F33" s="7" t="s">
        <v>83</v>
      </c>
      <c r="G33" s="1">
        <v>8</v>
      </c>
      <c r="H33" s="9">
        <f t="shared" si="0"/>
        <v>29.4174278248387</v>
      </c>
      <c r="I33" s="9">
        <f t="shared" si="1"/>
        <v>302.56742782483866</v>
      </c>
      <c r="J33" s="9">
        <f t="shared" si="2"/>
        <v>0.55765119066213342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105.97267891528864</v>
      </c>
      <c r="P33" s="9">
        <f t="shared" si="5"/>
        <v>59.095790574766674</v>
      </c>
      <c r="Q33" s="12">
        <f t="shared" si="6"/>
        <v>5.9095790574766678</v>
      </c>
      <c r="R33" s="9">
        <f t="shared" si="7"/>
        <v>4.0532094166666672</v>
      </c>
      <c r="S33" s="13">
        <f t="shared" si="8"/>
        <v>1.4579999328869286</v>
      </c>
      <c r="T33" s="2">
        <f t="shared" si="9"/>
        <v>0.34</v>
      </c>
      <c r="U33" s="14">
        <f t="shared" si="10"/>
        <v>0.49571997718155575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0.52781997718155571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27.865699209677398</v>
      </c>
      <c r="E34" s="10">
        <f t="shared" si="18"/>
        <v>29.4174278248387</v>
      </c>
      <c r="F34" s="7" t="s">
        <v>83</v>
      </c>
      <c r="G34" s="1">
        <v>9</v>
      </c>
      <c r="H34" s="9">
        <f t="shared" si="0"/>
        <v>27.865699209677398</v>
      </c>
      <c r="I34" s="9">
        <f t="shared" si="1"/>
        <v>301.01569920967739</v>
      </c>
      <c r="J34" s="9">
        <f t="shared" si="2"/>
        <v>0.47240830189568533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87.408982507188625</v>
      </c>
      <c r="P34" s="9">
        <f t="shared" si="5"/>
        <v>41.292728996650645</v>
      </c>
      <c r="Q34" s="12">
        <f t="shared" si="6"/>
        <v>4.1292728996650645</v>
      </c>
      <c r="R34" s="9">
        <f t="shared" si="7"/>
        <v>4.0532094166666672</v>
      </c>
      <c r="S34" s="13">
        <f t="shared" si="8"/>
        <v>1.0187662356367837</v>
      </c>
      <c r="T34" s="2">
        <f t="shared" si="9"/>
        <v>0.34</v>
      </c>
      <c r="U34" s="14">
        <f t="shared" si="10"/>
        <v>0.3463805201165065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0.37848052011650651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26.036192896999999</v>
      </c>
      <c r="E35" s="10">
        <f t="shared" si="18"/>
        <v>27.865699209677398</v>
      </c>
      <c r="F35" s="7" t="s">
        <v>83</v>
      </c>
      <c r="G35" s="1">
        <v>10</v>
      </c>
      <c r="H35" s="9">
        <f t="shared" si="0"/>
        <v>26.036192896999999</v>
      </c>
      <c r="I35" s="9">
        <f t="shared" si="1"/>
        <v>299.18619289699996</v>
      </c>
      <c r="J35" s="9">
        <f t="shared" si="2"/>
        <v>0.38762833642724087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86.64834767720464</v>
      </c>
      <c r="P35" s="9">
        <f t="shared" si="5"/>
        <v>33.587354864284016</v>
      </c>
      <c r="Q35" s="12">
        <f t="shared" si="6"/>
        <v>3.3587354864284018</v>
      </c>
      <c r="R35" s="9">
        <f t="shared" si="7"/>
        <v>4.0532094166666672</v>
      </c>
      <c r="S35" s="13">
        <f t="shared" si="8"/>
        <v>0.82866073305203258</v>
      </c>
      <c r="T35" s="2">
        <f t="shared" si="9"/>
        <v>0.34</v>
      </c>
      <c r="U35" s="14">
        <f t="shared" si="10"/>
        <v>0.2817446492376911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0.31384464923769112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21.430228092903199</v>
      </c>
      <c r="E36" s="10">
        <f t="shared" si="18"/>
        <v>26.036192896999999</v>
      </c>
      <c r="F36" s="7" t="s">
        <v>83</v>
      </c>
      <c r="G36" s="1">
        <v>11</v>
      </c>
      <c r="H36" s="9">
        <f t="shared" si="0"/>
        <v>21.430228092903199</v>
      </c>
      <c r="I36" s="9">
        <f t="shared" si="1"/>
        <v>294.58022809290316</v>
      </c>
      <c r="J36" s="9">
        <f t="shared" si="2"/>
        <v>0.23303654227845744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50.407943172274592</v>
      </c>
      <c r="O36" s="9">
        <f t="shared" si="19"/>
        <v>43.185143807312706</v>
      </c>
      <c r="P36" s="9">
        <f t="shared" si="5"/>
        <v>10.063716590654092</v>
      </c>
      <c r="Q36" s="12">
        <f t="shared" si="6"/>
        <v>1.0063716590654093</v>
      </c>
      <c r="R36" s="9">
        <f t="shared" si="7"/>
        <v>4.0532094166666672</v>
      </c>
      <c r="S36" s="13">
        <f t="shared" si="8"/>
        <v>0.2482900722887007</v>
      </c>
      <c r="T36" s="2">
        <f t="shared" si="9"/>
        <v>0.34</v>
      </c>
      <c r="U36" s="14">
        <f t="shared" si="10"/>
        <v>8.4418624578158241E-2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0.11651862457815824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16.560378562</v>
      </c>
      <c r="E37" s="10">
        <f t="shared" si="18"/>
        <v>21.430228092903199</v>
      </c>
      <c r="F37" s="7" t="s">
        <v>85</v>
      </c>
      <c r="G37" s="1">
        <v>12</v>
      </c>
      <c r="H37" s="9">
        <f t="shared" si="0"/>
        <v>16.560378562</v>
      </c>
      <c r="I37" s="9">
        <f t="shared" si="1"/>
        <v>289.71037856199996</v>
      </c>
      <c r="J37" s="9">
        <f t="shared" si="2"/>
        <v>0.13369932767649012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73.65352138332527</v>
      </c>
      <c r="P37" s="9">
        <f t="shared" si="5"/>
        <v>9.8474262899565765</v>
      </c>
      <c r="Q37" s="12">
        <f t="shared" si="6"/>
        <v>0.98474262899565768</v>
      </c>
      <c r="R37" s="9">
        <f t="shared" si="7"/>
        <v>4.0532094166666672</v>
      </c>
      <c r="S37" s="13">
        <f t="shared" si="8"/>
        <v>0.24295379975839085</v>
      </c>
      <c r="T37" s="2">
        <f t="shared" si="9"/>
        <v>0.34</v>
      </c>
      <c r="U37" s="14">
        <f t="shared" si="10"/>
        <v>8.2604291917852901E-2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9.5504291917852896E-2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13.9602595687097</v>
      </c>
      <c r="E38" s="10">
        <f t="shared" si="18"/>
        <v>16.560378562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5571.833333333333</v>
      </c>
      <c r="AU42" s="1">
        <f t="shared" ref="AU42:AU53" si="38">AT42*10000*AS42*0.67*AR42*AQ42</f>
        <v>52713092.500865929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10.132822253193501</v>
      </c>
      <c r="E43" s="10">
        <f t="shared" ref="E43:E54" si="40">D42</f>
        <v>12.2398703207419</v>
      </c>
      <c r="F43" s="7" t="s">
        <v>83</v>
      </c>
      <c r="G43" s="1">
        <v>2</v>
      </c>
      <c r="H43" s="9">
        <f t="shared" si="20"/>
        <v>10.132822253193501</v>
      </c>
      <c r="I43" s="9">
        <f t="shared" si="21"/>
        <v>283.2828222531935</v>
      </c>
      <c r="J43" s="9">
        <f t="shared" si="22"/>
        <v>6.2366457535473929E-2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112.98150678868573</v>
      </c>
      <c r="P43" s="9">
        <f t="shared" si="25"/>
        <v>7.0462563454304288</v>
      </c>
      <c r="Q43" s="12">
        <f t="shared" si="26"/>
        <v>1.6911015229033028</v>
      </c>
      <c r="R43" s="9">
        <f t="shared" si="27"/>
        <v>14.125500000000001</v>
      </c>
      <c r="S43" s="13">
        <f t="shared" si="28"/>
        <v>0.11971976375372927</v>
      </c>
      <c r="T43" s="2">
        <f t="shared" si="29"/>
        <v>0.43</v>
      </c>
      <c r="U43" s="14">
        <f t="shared" si="30"/>
        <v>5.1479498414103583E-2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5.989949841410358E-2</v>
      </c>
      <c r="AR43" s="9">
        <f t="shared" si="35"/>
        <v>136.875</v>
      </c>
      <c r="AS43" s="1">
        <f t="shared" si="36"/>
        <v>0.24</v>
      </c>
      <c r="AT43" s="1">
        <f t="shared" si="37"/>
        <v>5571.833333333333</v>
      </c>
      <c r="AU43" s="1">
        <f t="shared" si="38"/>
        <v>73456711.073084682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11.256368779107101</v>
      </c>
      <c r="E44" s="10">
        <f t="shared" si="40"/>
        <v>10.132822253193501</v>
      </c>
      <c r="F44" s="7" t="s">
        <v>83</v>
      </c>
      <c r="G44" s="1">
        <v>3</v>
      </c>
      <c r="H44" s="9">
        <f t="shared" si="20"/>
        <v>11.256368779107101</v>
      </c>
      <c r="I44" s="9">
        <f t="shared" si="21"/>
        <v>284.40636877910708</v>
      </c>
      <c r="J44" s="9">
        <f t="shared" si="22"/>
        <v>7.1436659460378138E-2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164.7915004432553</v>
      </c>
      <c r="P44" s="9">
        <f t="shared" si="25"/>
        <v>11.772154299129582</v>
      </c>
      <c r="Q44" s="12">
        <f t="shared" si="26"/>
        <v>2.8253170317910996</v>
      </c>
      <c r="R44" s="9">
        <f t="shared" si="27"/>
        <v>14.125500000000001</v>
      </c>
      <c r="S44" s="13">
        <f t="shared" si="28"/>
        <v>0.20001536453867824</v>
      </c>
      <c r="T44" s="2">
        <f t="shared" si="29"/>
        <v>0.43</v>
      </c>
      <c r="U44" s="14">
        <f t="shared" si="30"/>
        <v>8.6006606751631645E-2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9.4426606751631656E-2</v>
      </c>
      <c r="AR44" s="9">
        <f t="shared" si="35"/>
        <v>136.875</v>
      </c>
      <c r="AS44" s="1">
        <f t="shared" si="36"/>
        <v>0.24</v>
      </c>
      <c r="AT44" s="1">
        <f t="shared" si="37"/>
        <v>5571.833333333333</v>
      </c>
      <c r="AU44" s="1">
        <f t="shared" si="38"/>
        <v>115798431.59643589</v>
      </c>
    </row>
    <row r="45" spans="1:48" x14ac:dyDescent="0.15">
      <c r="C45" s="7">
        <v>3</v>
      </c>
      <c r="D45" s="7">
        <f t="shared" si="39"/>
        <v>14.1463596809677</v>
      </c>
      <c r="E45" s="10">
        <f t="shared" si="40"/>
        <v>11.256368779107101</v>
      </c>
      <c r="F45" s="7" t="s">
        <v>83</v>
      </c>
      <c r="G45" s="1">
        <v>4</v>
      </c>
      <c r="H45" s="9">
        <f t="shared" si="20"/>
        <v>14.1463596809677</v>
      </c>
      <c r="I45" s="9">
        <f t="shared" si="21"/>
        <v>287.29635968096767</v>
      </c>
      <c r="J45" s="9">
        <f t="shared" si="22"/>
        <v>0.10080571428737482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211.87559614412572</v>
      </c>
      <c r="P45" s="9">
        <f t="shared" si="25"/>
        <v>21.358270809371952</v>
      </c>
      <c r="Q45" s="12">
        <f t="shared" si="26"/>
        <v>5.1259849942492686</v>
      </c>
      <c r="R45" s="9">
        <f t="shared" si="27"/>
        <v>14.125500000000001</v>
      </c>
      <c r="S45" s="13">
        <f t="shared" si="28"/>
        <v>0.36288874689386347</v>
      </c>
      <c r="T45" s="2">
        <f t="shared" si="29"/>
        <v>0.43</v>
      </c>
      <c r="U45" s="14">
        <f t="shared" si="30"/>
        <v>0.15604216116436129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0.16446216116436127</v>
      </c>
      <c r="AR45" s="9">
        <f t="shared" si="35"/>
        <v>136.875</v>
      </c>
      <c r="AS45" s="1">
        <f t="shared" si="36"/>
        <v>0.24</v>
      </c>
      <c r="AT45" s="1">
        <f t="shared" si="37"/>
        <v>5571.833333333333</v>
      </c>
      <c r="AU45" s="1">
        <f t="shared" si="38"/>
        <v>201685319.15888444</v>
      </c>
    </row>
    <row r="46" spans="1:48" x14ac:dyDescent="0.15">
      <c r="C46" s="7">
        <v>4</v>
      </c>
      <c r="D46" s="7">
        <f t="shared" si="39"/>
        <v>17.148434372333298</v>
      </c>
      <c r="E46" s="10">
        <f t="shared" si="40"/>
        <v>14.1463596809677</v>
      </c>
      <c r="F46" s="7" t="s">
        <v>83</v>
      </c>
      <c r="G46" s="1">
        <v>5</v>
      </c>
      <c r="H46" s="9">
        <f t="shared" si="20"/>
        <v>17.148434372333298</v>
      </c>
      <c r="I46" s="9">
        <f t="shared" si="21"/>
        <v>290.2984343723333</v>
      </c>
      <c r="J46" s="9">
        <f t="shared" si="22"/>
        <v>0.14311870610335051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180.99145906801607</v>
      </c>
      <c r="O46" s="9">
        <f t="shared" si="41"/>
        <v>68.382116266737683</v>
      </c>
      <c r="P46" s="9">
        <f t="shared" si="25"/>
        <v>9.7867600007043745</v>
      </c>
      <c r="Q46" s="12">
        <f t="shared" si="26"/>
        <v>2.3488224001690496</v>
      </c>
      <c r="R46" s="9">
        <f t="shared" si="27"/>
        <v>14.125500000000001</v>
      </c>
      <c r="S46" s="13">
        <f t="shared" si="28"/>
        <v>0.16628242541283844</v>
      </c>
      <c r="T46" s="2">
        <f t="shared" si="29"/>
        <v>0.43</v>
      </c>
      <c r="U46" s="14">
        <f t="shared" si="30"/>
        <v>7.1501442927520531E-2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8.7101442927520534E-2</v>
      </c>
      <c r="AR46" s="9">
        <f t="shared" si="35"/>
        <v>136.875</v>
      </c>
      <c r="AS46" s="1">
        <f t="shared" si="36"/>
        <v>0.24</v>
      </c>
      <c r="AT46" s="1">
        <f t="shared" si="37"/>
        <v>5571.833333333333</v>
      </c>
      <c r="AU46" s="1">
        <f t="shared" si="38"/>
        <v>106815343.97739084</v>
      </c>
    </row>
    <row r="47" spans="1:48" x14ac:dyDescent="0.15">
      <c r="C47" s="7">
        <v>5</v>
      </c>
      <c r="D47" s="7">
        <f t="shared" si="39"/>
        <v>21.060910282903201</v>
      </c>
      <c r="E47" s="10">
        <f t="shared" si="40"/>
        <v>17.148434372333298</v>
      </c>
      <c r="F47" s="7" t="s">
        <v>85</v>
      </c>
      <c r="G47" s="1">
        <v>6</v>
      </c>
      <c r="H47" s="9">
        <f t="shared" si="20"/>
        <v>21.060910282903201</v>
      </c>
      <c r="I47" s="9">
        <f t="shared" si="21"/>
        <v>294.21091028290317</v>
      </c>
      <c r="J47" s="9">
        <f t="shared" si="22"/>
        <v>0.22356546944690511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117.45160626603331</v>
      </c>
      <c r="P47" s="9">
        <f t="shared" si="25"/>
        <v>26.258123492158798</v>
      </c>
      <c r="Q47" s="12">
        <f t="shared" si="26"/>
        <v>6.3019496381181117</v>
      </c>
      <c r="R47" s="9">
        <f t="shared" si="27"/>
        <v>14.125500000000001</v>
      </c>
      <c r="S47" s="13">
        <f t="shared" si="28"/>
        <v>0.44613993402839625</v>
      </c>
      <c r="T47" s="2">
        <f t="shared" si="29"/>
        <v>0.43</v>
      </c>
      <c r="U47" s="14">
        <f t="shared" si="30"/>
        <v>0.19184017163221037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0.20744017163221035</v>
      </c>
      <c r="AR47" s="9">
        <f t="shared" si="35"/>
        <v>136.875</v>
      </c>
      <c r="AS47" s="1">
        <f t="shared" si="36"/>
        <v>0.24</v>
      </c>
      <c r="AT47" s="1">
        <f t="shared" si="37"/>
        <v>5571.833333333333</v>
      </c>
      <c r="AU47" s="1">
        <f t="shared" si="38"/>
        <v>254390656.94998464</v>
      </c>
    </row>
    <row r="48" spans="1:48" x14ac:dyDescent="0.15">
      <c r="C48" s="7">
        <v>6</v>
      </c>
      <c r="D48" s="7">
        <f t="shared" si="39"/>
        <v>25.526957213333301</v>
      </c>
      <c r="E48" s="10">
        <f t="shared" si="40"/>
        <v>21.060910282903201</v>
      </c>
      <c r="F48" s="7" t="s">
        <v>83</v>
      </c>
      <c r="G48" s="1">
        <v>7</v>
      </c>
      <c r="H48" s="9">
        <f t="shared" si="20"/>
        <v>25.526957213333301</v>
      </c>
      <c r="I48" s="9">
        <f t="shared" si="21"/>
        <v>298.67695721333325</v>
      </c>
      <c r="J48" s="9">
        <f t="shared" si="22"/>
        <v>0.36670583025059889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150.0497327738745</v>
      </c>
      <c r="P48" s="9">
        <f t="shared" si="25"/>
        <v>55.024111835724142</v>
      </c>
      <c r="Q48" s="12">
        <f t="shared" si="26"/>
        <v>13.205786840573793</v>
      </c>
      <c r="R48" s="9">
        <f t="shared" si="27"/>
        <v>14.125500000000001</v>
      </c>
      <c r="S48" s="13">
        <f t="shared" si="28"/>
        <v>0.93488986871783608</v>
      </c>
      <c r="T48" s="2">
        <f t="shared" si="29"/>
        <v>0.43</v>
      </c>
      <c r="U48" s="14">
        <f t="shared" si="30"/>
        <v>0.40200264354866949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0.42190264354866946</v>
      </c>
      <c r="AR48" s="9">
        <f t="shared" si="35"/>
        <v>136.875</v>
      </c>
      <c r="AS48" s="1">
        <f t="shared" si="36"/>
        <v>0.24</v>
      </c>
      <c r="AT48" s="1">
        <f t="shared" si="37"/>
        <v>5571.833333333333</v>
      </c>
      <c r="AU48" s="1">
        <f t="shared" si="38"/>
        <v>517392990.06931508</v>
      </c>
    </row>
    <row r="49" spans="1:48" x14ac:dyDescent="0.15">
      <c r="C49" s="7">
        <v>7</v>
      </c>
      <c r="D49" s="7">
        <f t="shared" si="39"/>
        <v>29.4174278248387</v>
      </c>
      <c r="E49" s="10">
        <f t="shared" si="40"/>
        <v>25.526957213333301</v>
      </c>
      <c r="F49" s="7" t="s">
        <v>83</v>
      </c>
      <c r="G49" s="1">
        <v>8</v>
      </c>
      <c r="H49" s="9">
        <f t="shared" si="20"/>
        <v>29.4174278248387</v>
      </c>
      <c r="I49" s="9">
        <f t="shared" si="21"/>
        <v>302.56742782483866</v>
      </c>
      <c r="J49" s="9">
        <f t="shared" si="22"/>
        <v>0.55765119066213342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153.88187093815034</v>
      </c>
      <c r="P49" s="9">
        <f t="shared" si="25"/>
        <v>85.812408549976283</v>
      </c>
      <c r="Q49" s="12">
        <f t="shared" si="26"/>
        <v>20.594978051994307</v>
      </c>
      <c r="R49" s="9">
        <f t="shared" si="27"/>
        <v>14.125500000000001</v>
      </c>
      <c r="S49" s="13">
        <f t="shared" si="28"/>
        <v>1.4579999328869284</v>
      </c>
      <c r="T49" s="2">
        <f t="shared" si="29"/>
        <v>0.43</v>
      </c>
      <c r="U49" s="14">
        <f t="shared" si="30"/>
        <v>0.62693997114137923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0.64683997114137926</v>
      </c>
      <c r="AR49" s="9">
        <f t="shared" si="35"/>
        <v>136.875</v>
      </c>
      <c r="AS49" s="1">
        <f t="shared" si="36"/>
        <v>0.24</v>
      </c>
      <c r="AT49" s="1">
        <f t="shared" si="37"/>
        <v>5571.833333333333</v>
      </c>
      <c r="AU49" s="1">
        <f t="shared" si="38"/>
        <v>793240980.78703094</v>
      </c>
    </row>
    <row r="50" spans="1:48" x14ac:dyDescent="0.15">
      <c r="C50" s="7">
        <v>8</v>
      </c>
      <c r="D50" s="7">
        <f t="shared" si="39"/>
        <v>27.865699209677398</v>
      </c>
      <c r="E50" s="10">
        <f t="shared" si="40"/>
        <v>29.4174278248387</v>
      </c>
      <c r="F50" s="7" t="s">
        <v>83</v>
      </c>
      <c r="G50" s="1">
        <v>9</v>
      </c>
      <c r="H50" s="9">
        <f t="shared" si="20"/>
        <v>27.865699209677398</v>
      </c>
      <c r="I50" s="9">
        <f t="shared" si="21"/>
        <v>301.01569920967739</v>
      </c>
      <c r="J50" s="9">
        <f t="shared" si="22"/>
        <v>0.47240830189568533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126.92571238817408</v>
      </c>
      <c r="P50" s="9">
        <f t="shared" si="25"/>
        <v>59.960760256197467</v>
      </c>
      <c r="Q50" s="12">
        <f t="shared" si="26"/>
        <v>14.390582461487391</v>
      </c>
      <c r="R50" s="9">
        <f t="shared" si="27"/>
        <v>14.125500000000001</v>
      </c>
      <c r="S50" s="13">
        <f t="shared" si="28"/>
        <v>1.0187662356367839</v>
      </c>
      <c r="T50" s="2">
        <f t="shared" si="29"/>
        <v>0.43</v>
      </c>
      <c r="U50" s="14">
        <f t="shared" si="30"/>
        <v>0.43806948132381707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0.45796948132381704</v>
      </c>
      <c r="AR50" s="9">
        <f t="shared" si="35"/>
        <v>136.875</v>
      </c>
      <c r="AS50" s="1">
        <f t="shared" si="36"/>
        <v>0.24</v>
      </c>
      <c r="AT50" s="1">
        <f t="shared" si="37"/>
        <v>5571.833333333333</v>
      </c>
      <c r="AU50" s="1">
        <f t="shared" si="38"/>
        <v>561622931.08573318</v>
      </c>
    </row>
    <row r="51" spans="1:48" x14ac:dyDescent="0.15">
      <c r="C51" s="7">
        <v>9</v>
      </c>
      <c r="D51" s="7">
        <f t="shared" si="39"/>
        <v>26.036192896999999</v>
      </c>
      <c r="E51" s="10">
        <f t="shared" si="40"/>
        <v>27.865699209677398</v>
      </c>
      <c r="F51" s="7" t="s">
        <v>83</v>
      </c>
      <c r="G51" s="1">
        <v>10</v>
      </c>
      <c r="H51" s="9">
        <f t="shared" si="20"/>
        <v>26.036192896999999</v>
      </c>
      <c r="I51" s="9">
        <f t="shared" si="21"/>
        <v>299.18619289699996</v>
      </c>
      <c r="J51" s="9">
        <f t="shared" si="22"/>
        <v>0.38762833642724087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125.82120213197661</v>
      </c>
      <c r="P51" s="9">
        <f t="shared" si="25"/>
        <v>48.771863269693704</v>
      </c>
      <c r="Q51" s="12">
        <f t="shared" si="26"/>
        <v>11.705247184726488</v>
      </c>
      <c r="R51" s="9">
        <f t="shared" si="27"/>
        <v>14.125500000000001</v>
      </c>
      <c r="S51" s="13">
        <f t="shared" si="28"/>
        <v>0.82866073305203269</v>
      </c>
      <c r="T51" s="2">
        <f t="shared" si="29"/>
        <v>0.43</v>
      </c>
      <c r="U51" s="14">
        <f t="shared" si="30"/>
        <v>0.35632411521237406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0.37622411521237403</v>
      </c>
      <c r="AR51" s="9">
        <f t="shared" si="35"/>
        <v>136.875</v>
      </c>
      <c r="AS51" s="1">
        <f t="shared" si="36"/>
        <v>0.24</v>
      </c>
      <c r="AT51" s="1">
        <f t="shared" si="37"/>
        <v>5571.833333333333</v>
      </c>
      <c r="AU51" s="1">
        <f t="shared" si="38"/>
        <v>461375919.0239768</v>
      </c>
    </row>
    <row r="52" spans="1:48" x14ac:dyDescent="0.15">
      <c r="C52" s="7">
        <v>10</v>
      </c>
      <c r="D52" s="7">
        <f t="shared" si="39"/>
        <v>21.430228092903199</v>
      </c>
      <c r="E52" s="10">
        <f t="shared" si="40"/>
        <v>26.036192896999999</v>
      </c>
      <c r="F52" s="7" t="s">
        <v>83</v>
      </c>
      <c r="G52" s="1">
        <v>11</v>
      </c>
      <c r="H52" s="9">
        <f t="shared" si="20"/>
        <v>21.430228092903199</v>
      </c>
      <c r="I52" s="9">
        <f t="shared" si="21"/>
        <v>294.58022809290316</v>
      </c>
      <c r="J52" s="9">
        <f t="shared" si="22"/>
        <v>0.23303654227845744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73.196871919168757</v>
      </c>
      <c r="O52" s="9">
        <f t="shared" si="41"/>
        <v>62.708716943114155</v>
      </c>
      <c r="P52" s="9">
        <f t="shared" si="25"/>
        <v>14.613422567141843</v>
      </c>
      <c r="Q52" s="12">
        <f t="shared" si="26"/>
        <v>3.5072214161140423</v>
      </c>
      <c r="R52" s="9">
        <f t="shared" si="27"/>
        <v>14.125500000000001</v>
      </c>
      <c r="S52" s="13">
        <f t="shared" si="28"/>
        <v>0.24829007228870073</v>
      </c>
      <c r="T52" s="2">
        <f t="shared" si="29"/>
        <v>0.43</v>
      </c>
      <c r="U52" s="14">
        <f t="shared" si="30"/>
        <v>0.10676473108414131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0.12666473108414131</v>
      </c>
      <c r="AR52" s="9">
        <f t="shared" si="35"/>
        <v>136.875</v>
      </c>
      <c r="AS52" s="1">
        <f t="shared" si="36"/>
        <v>0.24</v>
      </c>
      <c r="AT52" s="1">
        <f t="shared" si="37"/>
        <v>5571.833333333333</v>
      </c>
      <c r="AU52" s="1">
        <f t="shared" si="38"/>
        <v>155333096.28193787</v>
      </c>
    </row>
    <row r="53" spans="1:48" x14ac:dyDescent="0.15">
      <c r="C53" s="7">
        <v>11</v>
      </c>
      <c r="D53" s="7">
        <f t="shared" si="39"/>
        <v>16.560378562</v>
      </c>
      <c r="E53" s="10">
        <f t="shared" si="40"/>
        <v>21.430228092903199</v>
      </c>
      <c r="F53" s="7" t="s">
        <v>85</v>
      </c>
      <c r="G53" s="1">
        <v>12</v>
      </c>
      <c r="H53" s="9">
        <f t="shared" si="20"/>
        <v>16.560378562</v>
      </c>
      <c r="I53" s="9">
        <f t="shared" si="21"/>
        <v>289.71037856199996</v>
      </c>
      <c r="J53" s="9">
        <f t="shared" si="22"/>
        <v>0.13369932767649012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106.95154437597232</v>
      </c>
      <c r="P53" s="9">
        <f t="shared" si="25"/>
        <v>14.299349577029798</v>
      </c>
      <c r="Q53" s="12">
        <f t="shared" si="26"/>
        <v>3.4318438984871511</v>
      </c>
      <c r="R53" s="9">
        <f t="shared" si="27"/>
        <v>14.125500000000001</v>
      </c>
      <c r="S53" s="13">
        <f t="shared" si="28"/>
        <v>0.24295379975839093</v>
      </c>
      <c r="T53" s="2">
        <f t="shared" si="29"/>
        <v>0.43</v>
      </c>
      <c r="U53" s="14">
        <f t="shared" si="30"/>
        <v>0.1044701338961081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0.1187701338961081</v>
      </c>
      <c r="AR53" s="9">
        <f t="shared" si="35"/>
        <v>136.875</v>
      </c>
      <c r="AS53" s="1">
        <f t="shared" si="36"/>
        <v>0.24</v>
      </c>
      <c r="AT53" s="1">
        <f t="shared" si="37"/>
        <v>5571.833333333333</v>
      </c>
      <c r="AU53" s="1">
        <f t="shared" si="38"/>
        <v>145651693.93244508</v>
      </c>
      <c r="AV53" s="1">
        <f>SUM(AU42:AU53)</f>
        <v>3439477166.4370856</v>
      </c>
    </row>
    <row r="54" spans="1:48" x14ac:dyDescent="0.15">
      <c r="C54" s="7">
        <v>12</v>
      </c>
      <c r="D54" s="7">
        <f t="shared" si="39"/>
        <v>13.9602595687097</v>
      </c>
      <c r="E54" s="10">
        <f t="shared" si="40"/>
        <v>16.560378562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12.2398703207419</v>
      </c>
      <c r="E58" s="7"/>
      <c r="F58" s="7"/>
      <c r="G58" s="1">
        <v>1</v>
      </c>
      <c r="H58" s="9">
        <f t="shared" ref="H58:H69" si="42">E59</f>
        <v>12.2398703207419</v>
      </c>
      <c r="I58" s="9">
        <f t="shared" ref="I58:I69" si="43">H58+273.15</f>
        <v>285.38987032074186</v>
      </c>
      <c r="J58" s="9">
        <f t="shared" ref="J58:J69" si="44">EXP(($C$15*(I58-$C$13))/($C$16*I58*$C$13))</f>
        <v>8.0382172009162561E-2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8.0194613607807858E-3</v>
      </c>
      <c r="Q58" s="12">
        <f t="shared" ref="Q58:Q69" si="48">P58*$B$60</f>
        <v>1.5236976585483494E-3</v>
      </c>
      <c r="R58" s="9">
        <f t="shared" ref="R58:R69" si="49">L58*$B$60</f>
        <v>1.8955666666666669E-2</v>
      </c>
      <c r="S58" s="13">
        <f t="shared" ref="S58:S69" si="50">Q58/R58</f>
        <v>8.0382172009162561E-2</v>
      </c>
      <c r="T58" s="2">
        <f t="shared" ref="T58:T69" si="51">$B$59/100</f>
        <v>0.01</v>
      </c>
      <c r="U58" s="14">
        <f t="shared" ref="U58:U69" si="52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1.2803821720091625E-2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26790.666666666668</v>
      </c>
      <c r="AU58" s="1">
        <f t="shared" ref="AU58:AU69" si="59">AT58*10000*AS58*0.67*AR58*AQ58</f>
        <v>4356492.844448694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10.132822253193501</v>
      </c>
      <c r="E59" s="10">
        <f t="shared" ref="E59:E70" si="61">D58</f>
        <v>12.2398703207419</v>
      </c>
      <c r="F59" s="7" t="s">
        <v>83</v>
      </c>
      <c r="G59" s="1">
        <v>2</v>
      </c>
      <c r="H59" s="9">
        <f t="shared" si="42"/>
        <v>10.132822253193501</v>
      </c>
      <c r="I59" s="9">
        <f t="shared" si="43"/>
        <v>283.2828222531935</v>
      </c>
      <c r="J59" s="9">
        <f t="shared" si="44"/>
        <v>6.2366457535473929E-2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0.19151387197255254</v>
      </c>
      <c r="P59" s="9">
        <f t="shared" si="47"/>
        <v>1.1944041763830389E-2</v>
      </c>
      <c r="Q59" s="12">
        <f t="shared" si="48"/>
        <v>2.2693679351277738E-3</v>
      </c>
      <c r="R59" s="9">
        <f t="shared" si="49"/>
        <v>1.8955666666666669E-2</v>
      </c>
      <c r="S59" s="13">
        <f t="shared" si="50"/>
        <v>0.11971976375372924</v>
      </c>
      <c r="T59" s="2">
        <f t="shared" si="51"/>
        <v>0.01</v>
      </c>
      <c r="U59" s="14">
        <f t="shared" si="52"/>
        <v>1.1971976375372924E-3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1.3197197637537293E-2</v>
      </c>
      <c r="AR59" s="9">
        <f t="shared" si="56"/>
        <v>9.9766666666666666</v>
      </c>
      <c r="AS59" s="1">
        <f t="shared" si="57"/>
        <v>0.19</v>
      </c>
      <c r="AT59" s="1">
        <f t="shared" si="58"/>
        <v>26790.666666666668</v>
      </c>
      <c r="AU59" s="1">
        <f t="shared" si="59"/>
        <v>4490338.7700633341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11.256368779107101</v>
      </c>
      <c r="E60" s="10">
        <f t="shared" si="61"/>
        <v>10.132822253193501</v>
      </c>
      <c r="F60" s="7" t="s">
        <v>83</v>
      </c>
      <c r="G60" s="1">
        <v>3</v>
      </c>
      <c r="H60" s="9">
        <f t="shared" si="42"/>
        <v>11.256368779107101</v>
      </c>
      <c r="I60" s="9">
        <f t="shared" si="43"/>
        <v>284.40636877910708</v>
      </c>
      <c r="J60" s="9">
        <f t="shared" si="44"/>
        <v>7.1436659460378138E-2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0.27933649687538881</v>
      </c>
      <c r="P60" s="9">
        <f t="shared" si="47"/>
        <v>1.9954866202142131E-2</v>
      </c>
      <c r="Q60" s="12">
        <f t="shared" si="48"/>
        <v>3.7914245784070049E-3</v>
      </c>
      <c r="R60" s="9">
        <f t="shared" si="49"/>
        <v>1.8955666666666669E-2</v>
      </c>
      <c r="S60" s="13">
        <f t="shared" si="50"/>
        <v>0.20001536453867819</v>
      </c>
      <c r="T60" s="2">
        <f t="shared" si="51"/>
        <v>0.01</v>
      </c>
      <c r="U60" s="14">
        <f t="shared" si="52"/>
        <v>2.000153645386782E-3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1.4000153645386782E-2</v>
      </c>
      <c r="AR60" s="9">
        <f t="shared" si="56"/>
        <v>9.9766666666666666</v>
      </c>
      <c r="AS60" s="1">
        <f t="shared" si="57"/>
        <v>0.19</v>
      </c>
      <c r="AT60" s="1">
        <f t="shared" si="58"/>
        <v>26790.666666666668</v>
      </c>
      <c r="AU60" s="1">
        <f t="shared" si="59"/>
        <v>4763544.0816551261</v>
      </c>
    </row>
    <row r="61" spans="1:48" x14ac:dyDescent="0.15">
      <c r="C61" s="7">
        <v>3</v>
      </c>
      <c r="D61" s="7">
        <f t="shared" si="60"/>
        <v>14.1463596809677</v>
      </c>
      <c r="E61" s="10">
        <f t="shared" si="61"/>
        <v>11.256368779107101</v>
      </c>
      <c r="F61" s="7" t="s">
        <v>83</v>
      </c>
      <c r="G61" s="1">
        <v>4</v>
      </c>
      <c r="H61" s="9">
        <f t="shared" si="42"/>
        <v>14.1463596809677</v>
      </c>
      <c r="I61" s="9">
        <f t="shared" si="43"/>
        <v>287.29635968096767</v>
      </c>
      <c r="J61" s="9">
        <f t="shared" si="44"/>
        <v>0.10080571428737482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0.35914829733991332</v>
      </c>
      <c r="P61" s="9">
        <f t="shared" si="47"/>
        <v>3.6204200648444443E-2</v>
      </c>
      <c r="Q61" s="12">
        <f t="shared" si="48"/>
        <v>6.8787981232044442E-3</v>
      </c>
      <c r="R61" s="9">
        <f t="shared" si="49"/>
        <v>1.8955666666666669E-2</v>
      </c>
      <c r="S61" s="13">
        <f t="shared" si="50"/>
        <v>0.36288874689386341</v>
      </c>
      <c r="T61" s="2">
        <f t="shared" si="51"/>
        <v>0.01</v>
      </c>
      <c r="U61" s="14">
        <f t="shared" si="52"/>
        <v>3.6288874689386344E-3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1.5628887468938635E-2</v>
      </c>
      <c r="AR61" s="9">
        <f t="shared" si="56"/>
        <v>9.9766666666666666</v>
      </c>
      <c r="AS61" s="1">
        <f t="shared" si="57"/>
        <v>0.19</v>
      </c>
      <c r="AT61" s="1">
        <f t="shared" si="58"/>
        <v>26790.666666666668</v>
      </c>
      <c r="AU61" s="1">
        <f t="shared" si="59"/>
        <v>5317719.8115999531</v>
      </c>
    </row>
    <row r="62" spans="1:48" x14ac:dyDescent="0.15">
      <c r="C62" s="7">
        <v>4</v>
      </c>
      <c r="D62" s="7">
        <f t="shared" si="60"/>
        <v>17.148434372333298</v>
      </c>
      <c r="E62" s="10">
        <f t="shared" si="61"/>
        <v>14.1463596809677</v>
      </c>
      <c r="F62" s="7" t="s">
        <v>83</v>
      </c>
      <c r="G62" s="1">
        <v>5</v>
      </c>
      <c r="H62" s="9">
        <f t="shared" si="42"/>
        <v>17.148434372333298</v>
      </c>
      <c r="I62" s="9">
        <f t="shared" si="43"/>
        <v>290.2984343723333</v>
      </c>
      <c r="J62" s="9">
        <f t="shared" si="44"/>
        <v>0.14311870610335051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0.30679689185689546</v>
      </c>
      <c r="O62" s="9">
        <f t="shared" si="62"/>
        <v>0.11591387150124011</v>
      </c>
      <c r="P62" s="9">
        <f t="shared" si="47"/>
        <v>1.6589443308687519E-2</v>
      </c>
      <c r="Q62" s="12">
        <f t="shared" si="48"/>
        <v>3.1519942286506288E-3</v>
      </c>
      <c r="R62" s="9">
        <f t="shared" si="49"/>
        <v>1.8955666666666669E-2</v>
      </c>
      <c r="S62" s="13">
        <f t="shared" si="50"/>
        <v>0.16628242541283847</v>
      </c>
      <c r="T62" s="2">
        <f t="shared" si="51"/>
        <v>0.01</v>
      </c>
      <c r="U62" s="14">
        <f t="shared" si="52"/>
        <v>1.6628242541283848E-3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2.1762824254128385E-2</v>
      </c>
      <c r="AR62" s="9">
        <f t="shared" si="56"/>
        <v>9.9766666666666666</v>
      </c>
      <c r="AS62" s="1">
        <f t="shared" si="57"/>
        <v>0.19</v>
      </c>
      <c r="AT62" s="1">
        <f t="shared" si="58"/>
        <v>26790.666666666668</v>
      </c>
      <c r="AU62" s="1">
        <f t="shared" si="59"/>
        <v>7404788.2117360765</v>
      </c>
    </row>
    <row r="63" spans="1:48" x14ac:dyDescent="0.15">
      <c r="C63" s="7">
        <v>5</v>
      </c>
      <c r="D63" s="7">
        <f t="shared" si="60"/>
        <v>21.060910282903201</v>
      </c>
      <c r="E63" s="10">
        <f t="shared" si="61"/>
        <v>17.148434372333298</v>
      </c>
      <c r="F63" s="7" t="s">
        <v>85</v>
      </c>
      <c r="G63" s="1">
        <v>6</v>
      </c>
      <c r="H63" s="9">
        <f t="shared" si="42"/>
        <v>21.060910282903201</v>
      </c>
      <c r="I63" s="9">
        <f t="shared" si="43"/>
        <v>294.21091028290317</v>
      </c>
      <c r="J63" s="9">
        <f t="shared" si="44"/>
        <v>0.22356546944690511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0.19909109485921925</v>
      </c>
      <c r="P63" s="9">
        <f t="shared" si="47"/>
        <v>4.4509894084899665E-2</v>
      </c>
      <c r="Q63" s="12">
        <f t="shared" si="48"/>
        <v>8.4568798761309356E-3</v>
      </c>
      <c r="R63" s="9">
        <f t="shared" si="49"/>
        <v>1.8955666666666669E-2</v>
      </c>
      <c r="S63" s="13">
        <f t="shared" si="50"/>
        <v>0.44613993402839613</v>
      </c>
      <c r="T63" s="2">
        <f t="shared" si="51"/>
        <v>0.01</v>
      </c>
      <c r="U63" s="14">
        <f t="shared" si="52"/>
        <v>4.4613993402839612E-3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2.4561399340283962E-2</v>
      </c>
      <c r="AR63" s="9">
        <f t="shared" si="56"/>
        <v>9.9766666666666666</v>
      </c>
      <c r="AS63" s="1">
        <f t="shared" si="57"/>
        <v>0.19</v>
      </c>
      <c r="AT63" s="1">
        <f t="shared" si="58"/>
        <v>26790.666666666668</v>
      </c>
      <c r="AU63" s="1">
        <f t="shared" si="59"/>
        <v>8357001.7464151513</v>
      </c>
    </row>
    <row r="64" spans="1:48" x14ac:dyDescent="0.15">
      <c r="C64" s="7">
        <v>6</v>
      </c>
      <c r="D64" s="7">
        <f t="shared" si="60"/>
        <v>25.526957213333301</v>
      </c>
      <c r="E64" s="10">
        <f t="shared" si="61"/>
        <v>21.060910282903201</v>
      </c>
      <c r="F64" s="7" t="s">
        <v>83</v>
      </c>
      <c r="G64" s="1">
        <v>7</v>
      </c>
      <c r="H64" s="9">
        <f t="shared" si="42"/>
        <v>25.526957213333301</v>
      </c>
      <c r="I64" s="9">
        <f t="shared" si="43"/>
        <v>298.67695721333325</v>
      </c>
      <c r="J64" s="9">
        <f t="shared" si="44"/>
        <v>0.36670583025059889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0.25434786744098625</v>
      </c>
      <c r="P64" s="9">
        <f t="shared" si="47"/>
        <v>9.3270845902416133E-2</v>
      </c>
      <c r="Q64" s="12">
        <f t="shared" si="48"/>
        <v>1.7721460721459064E-2</v>
      </c>
      <c r="R64" s="9">
        <f t="shared" si="49"/>
        <v>1.8955666666666669E-2</v>
      </c>
      <c r="S64" s="13">
        <f t="shared" si="50"/>
        <v>0.93488986871783608</v>
      </c>
      <c r="T64" s="2">
        <f t="shared" si="51"/>
        <v>0.01</v>
      </c>
      <c r="U64" s="14">
        <f t="shared" si="52"/>
        <v>9.3488986871783607E-3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3.5448898687178362E-2</v>
      </c>
      <c r="AR64" s="9">
        <f t="shared" si="56"/>
        <v>9.9766666666666666</v>
      </c>
      <c r="AS64" s="1">
        <f t="shared" si="57"/>
        <v>0.19</v>
      </c>
      <c r="AT64" s="1">
        <f t="shared" si="58"/>
        <v>26790.666666666668</v>
      </c>
      <c r="AU64" s="1">
        <f t="shared" si="59"/>
        <v>12061467.025266742</v>
      </c>
    </row>
    <row r="65" spans="1:48" x14ac:dyDescent="0.15">
      <c r="C65" s="7">
        <v>7</v>
      </c>
      <c r="D65" s="7">
        <f t="shared" si="60"/>
        <v>29.4174278248387</v>
      </c>
      <c r="E65" s="10">
        <f t="shared" si="61"/>
        <v>25.526957213333301</v>
      </c>
      <c r="F65" s="7" t="s">
        <v>83</v>
      </c>
      <c r="G65" s="1">
        <v>8</v>
      </c>
      <c r="H65" s="9">
        <f t="shared" si="42"/>
        <v>29.4174278248387</v>
      </c>
      <c r="I65" s="9">
        <f t="shared" si="43"/>
        <v>302.56742782483866</v>
      </c>
      <c r="J65" s="9">
        <f t="shared" si="44"/>
        <v>0.55765119066213342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0.26084368820523679</v>
      </c>
      <c r="P65" s="9">
        <f t="shared" si="47"/>
        <v>0.14545979330435257</v>
      </c>
      <c r="Q65" s="12">
        <f t="shared" si="48"/>
        <v>2.7637360727826989E-2</v>
      </c>
      <c r="R65" s="9">
        <f t="shared" si="49"/>
        <v>1.8955666666666669E-2</v>
      </c>
      <c r="S65" s="13">
        <f t="shared" si="50"/>
        <v>1.4579999328869284</v>
      </c>
      <c r="T65" s="2">
        <f t="shared" si="51"/>
        <v>0.01</v>
      </c>
      <c r="U65" s="14">
        <f t="shared" si="52"/>
        <v>1.4579999328869284E-2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4.0679999328869287E-2</v>
      </c>
      <c r="AR65" s="9">
        <f t="shared" si="56"/>
        <v>9.9766666666666666</v>
      </c>
      <c r="AS65" s="1">
        <f t="shared" si="57"/>
        <v>0.19</v>
      </c>
      <c r="AT65" s="1">
        <f t="shared" si="58"/>
        <v>26790.666666666668</v>
      </c>
      <c r="AU65" s="1">
        <f t="shared" si="59"/>
        <v>13841345.956129769</v>
      </c>
    </row>
    <row r="66" spans="1:48" x14ac:dyDescent="0.15">
      <c r="C66" s="7">
        <v>8</v>
      </c>
      <c r="D66" s="7">
        <f t="shared" si="60"/>
        <v>27.865699209677398</v>
      </c>
      <c r="E66" s="10">
        <f t="shared" si="61"/>
        <v>29.4174278248387</v>
      </c>
      <c r="F66" s="7" t="s">
        <v>83</v>
      </c>
      <c r="G66" s="1">
        <v>9</v>
      </c>
      <c r="H66" s="9">
        <f t="shared" si="42"/>
        <v>27.865699209677398</v>
      </c>
      <c r="I66" s="9">
        <f t="shared" si="43"/>
        <v>301.01569920967739</v>
      </c>
      <c r="J66" s="9">
        <f t="shared" si="44"/>
        <v>0.47240830189568533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0.21515056156755089</v>
      </c>
      <c r="P66" s="9">
        <f t="shared" si="47"/>
        <v>0.10163891144202981</v>
      </c>
      <c r="Q66" s="12">
        <f t="shared" si="48"/>
        <v>1.9311393173985666E-2</v>
      </c>
      <c r="R66" s="9">
        <f t="shared" si="49"/>
        <v>1.8955666666666669E-2</v>
      </c>
      <c r="S66" s="13">
        <f t="shared" si="50"/>
        <v>1.0187662356367839</v>
      </c>
      <c r="T66" s="2">
        <f t="shared" si="51"/>
        <v>0.01</v>
      </c>
      <c r="U66" s="14">
        <f t="shared" si="52"/>
        <v>1.018766235636784E-2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3.6287662356367843E-2</v>
      </c>
      <c r="AR66" s="9">
        <f t="shared" si="56"/>
        <v>9.9766666666666666</v>
      </c>
      <c r="AS66" s="1">
        <f t="shared" si="57"/>
        <v>0.19</v>
      </c>
      <c r="AT66" s="1">
        <f t="shared" si="58"/>
        <v>26790.666666666668</v>
      </c>
      <c r="AU66" s="1">
        <f t="shared" si="59"/>
        <v>12346855.872666389</v>
      </c>
    </row>
    <row r="67" spans="1:48" x14ac:dyDescent="0.15">
      <c r="C67" s="7">
        <v>9</v>
      </c>
      <c r="D67" s="7">
        <f t="shared" si="60"/>
        <v>26.036192896999999</v>
      </c>
      <c r="E67" s="10">
        <f t="shared" si="61"/>
        <v>27.865699209677398</v>
      </c>
      <c r="F67" s="7" t="s">
        <v>83</v>
      </c>
      <c r="G67" s="1">
        <v>10</v>
      </c>
      <c r="H67" s="9">
        <f t="shared" si="42"/>
        <v>26.036192896999999</v>
      </c>
      <c r="I67" s="9">
        <f t="shared" si="43"/>
        <v>299.18619289699996</v>
      </c>
      <c r="J67" s="9">
        <f t="shared" si="44"/>
        <v>0.38762833642724087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0.21327831679218773</v>
      </c>
      <c r="P67" s="9">
        <f t="shared" si="47"/>
        <v>8.2672719134157802E-2</v>
      </c>
      <c r="Q67" s="12">
        <f t="shared" si="48"/>
        <v>1.5707816635489983E-2</v>
      </c>
      <c r="R67" s="9">
        <f t="shared" si="49"/>
        <v>1.8955666666666669E-2</v>
      </c>
      <c r="S67" s="13">
        <f t="shared" si="50"/>
        <v>0.82866073305203269</v>
      </c>
      <c r="T67" s="2">
        <f t="shared" si="51"/>
        <v>0.01</v>
      </c>
      <c r="U67" s="14">
        <f t="shared" si="52"/>
        <v>8.2866073305203278E-3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3.4386607330520333E-2</v>
      </c>
      <c r="AR67" s="9">
        <f t="shared" si="56"/>
        <v>9.9766666666666666</v>
      </c>
      <c r="AS67" s="1">
        <f t="shared" si="57"/>
        <v>0.19</v>
      </c>
      <c r="AT67" s="1">
        <f t="shared" si="58"/>
        <v>26790.666666666668</v>
      </c>
      <c r="AU67" s="1">
        <f t="shared" si="59"/>
        <v>11700023.013066979</v>
      </c>
    </row>
    <row r="68" spans="1:48" x14ac:dyDescent="0.15">
      <c r="C68" s="7">
        <v>10</v>
      </c>
      <c r="D68" s="7">
        <f t="shared" si="60"/>
        <v>21.430228092903199</v>
      </c>
      <c r="E68" s="10">
        <f t="shared" si="61"/>
        <v>26.036192896999999</v>
      </c>
      <c r="F68" s="7" t="s">
        <v>83</v>
      </c>
      <c r="G68" s="1">
        <v>11</v>
      </c>
      <c r="H68" s="9">
        <f t="shared" si="42"/>
        <v>21.430228092903199</v>
      </c>
      <c r="I68" s="9">
        <f t="shared" si="43"/>
        <v>294.58022809290316</v>
      </c>
      <c r="J68" s="9">
        <f t="shared" si="44"/>
        <v>0.23303654227845744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0.12407531777512842</v>
      </c>
      <c r="O68" s="9">
        <f t="shared" si="62"/>
        <v>0.10629694654956817</v>
      </c>
      <c r="P68" s="9">
        <f t="shared" si="47"/>
        <v>2.4771072878669375E-2</v>
      </c>
      <c r="Q68" s="12">
        <f t="shared" si="48"/>
        <v>4.7065038469471816E-3</v>
      </c>
      <c r="R68" s="9">
        <f t="shared" si="49"/>
        <v>1.8955666666666669E-2</v>
      </c>
      <c r="S68" s="13">
        <f t="shared" si="50"/>
        <v>0.2482900722887007</v>
      </c>
      <c r="T68" s="2">
        <f t="shared" si="51"/>
        <v>0.01</v>
      </c>
      <c r="U68" s="14">
        <f t="shared" si="52"/>
        <v>2.4829007228870069E-3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2.8582900722887009E-2</v>
      </c>
      <c r="AR68" s="9">
        <f t="shared" si="56"/>
        <v>9.9766666666666666</v>
      </c>
      <c r="AS68" s="1">
        <f t="shared" si="57"/>
        <v>0.19</v>
      </c>
      <c r="AT68" s="1">
        <f t="shared" si="58"/>
        <v>26790.666666666668</v>
      </c>
      <c r="AU68" s="1">
        <f t="shared" si="59"/>
        <v>9725315.2375159413</v>
      </c>
    </row>
    <row r="69" spans="1:48" x14ac:dyDescent="0.15">
      <c r="C69" s="7">
        <v>11</v>
      </c>
      <c r="D69" s="7">
        <f t="shared" si="60"/>
        <v>16.560378562</v>
      </c>
      <c r="E69" s="10">
        <f t="shared" si="61"/>
        <v>21.430228092903199</v>
      </c>
      <c r="F69" s="7" t="s">
        <v>85</v>
      </c>
      <c r="G69" s="1">
        <v>12</v>
      </c>
      <c r="H69" s="9">
        <f t="shared" si="42"/>
        <v>16.560378562</v>
      </c>
      <c r="I69" s="9">
        <f t="shared" si="43"/>
        <v>289.71037856199996</v>
      </c>
      <c r="J69" s="9">
        <f t="shared" si="44"/>
        <v>0.13369932767649012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0.18129254033756548</v>
      </c>
      <c r="P69" s="9">
        <f t="shared" si="47"/>
        <v>2.4238690755895468E-2</v>
      </c>
      <c r="Q69" s="12">
        <f t="shared" si="48"/>
        <v>4.6053512436201394E-3</v>
      </c>
      <c r="R69" s="9">
        <f t="shared" si="49"/>
        <v>1.8955666666666669E-2</v>
      </c>
      <c r="S69" s="13">
        <f t="shared" si="50"/>
        <v>0.2429537997583909</v>
      </c>
      <c r="T69" s="2">
        <f t="shared" si="51"/>
        <v>0.01</v>
      </c>
      <c r="U69" s="14">
        <f t="shared" si="52"/>
        <v>2.429537997583909E-3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1.8629537997583909E-2</v>
      </c>
      <c r="AR69" s="9">
        <f t="shared" si="56"/>
        <v>9.9766666666666666</v>
      </c>
      <c r="AS69" s="1">
        <f t="shared" si="57"/>
        <v>0.19</v>
      </c>
      <c r="AT69" s="1">
        <f t="shared" si="58"/>
        <v>26790.666666666668</v>
      </c>
      <c r="AU69" s="1">
        <f t="shared" si="59"/>
        <v>6338689.3972839983</v>
      </c>
      <c r="AV69" s="1">
        <f>SUM(AU58:AU69)</f>
        <v>100703581.96784815</v>
      </c>
    </row>
    <row r="70" spans="1:48" x14ac:dyDescent="0.15">
      <c r="C70" s="7">
        <v>12</v>
      </c>
      <c r="D70" s="7">
        <f t="shared" si="60"/>
        <v>13.9602595687097</v>
      </c>
      <c r="E70" s="10">
        <f t="shared" si="61"/>
        <v>16.560378562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12.2398703207419</v>
      </c>
      <c r="E73" s="7"/>
      <c r="F73" s="7"/>
      <c r="G73" s="1">
        <v>1</v>
      </c>
      <c r="H73" s="9">
        <f t="shared" ref="H73:H84" si="63">E74</f>
        <v>12.2398703207419</v>
      </c>
      <c r="I73" s="9">
        <f t="shared" ref="I73:I84" si="64">H73+273.15</f>
        <v>285.38987032074186</v>
      </c>
      <c r="J73" s="9">
        <f t="shared" ref="J73:J84" si="65">EXP(($C$15*(I73-$C$13))/($C$16*I73*$C$13))</f>
        <v>8.0382172009162561E-2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8.8018478350033024E-3</v>
      </c>
      <c r="Q73" s="12">
        <f t="shared" ref="Q73:Q84" si="69">P73*$B$75</f>
        <v>1.5843326103005943E-3</v>
      </c>
      <c r="R73" s="9">
        <f t="shared" ref="R73:R84" si="70">L73*$B$75</f>
        <v>1.9710000000000002E-2</v>
      </c>
      <c r="S73" s="13">
        <f t="shared" ref="S73:S84" si="71">Q73/R73</f>
        <v>8.0382172009162561E-2</v>
      </c>
      <c r="T73" s="2">
        <f t="shared" ref="T73:T84" si="72">$B$74/100</f>
        <v>0.01</v>
      </c>
      <c r="U73" s="14">
        <f t="shared" ref="U73:U84" si="73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1.3403821720091625E-2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21469.75</v>
      </c>
      <c r="AU73" s="1">
        <f t="shared" ref="AU73:AU84" si="80">AT73*10000*AS73*0.67*AR73*AQ73</f>
        <v>3800292.7853470081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10.132822253193501</v>
      </c>
      <c r="E74" s="10">
        <f t="shared" ref="E74:E85" si="82">D73</f>
        <v>12.2398703207419</v>
      </c>
      <c r="F74" s="7" t="s">
        <v>83</v>
      </c>
      <c r="G74" s="1">
        <v>2</v>
      </c>
      <c r="H74" s="9">
        <f t="shared" si="63"/>
        <v>10.132822253193501</v>
      </c>
      <c r="I74" s="9">
        <f t="shared" si="64"/>
        <v>283.2828222531935</v>
      </c>
      <c r="J74" s="9">
        <f t="shared" si="65"/>
        <v>6.2366457535473929E-2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0.21019815216499674</v>
      </c>
      <c r="P74" s="9">
        <f t="shared" si="68"/>
        <v>1.3109314131033356E-2</v>
      </c>
      <c r="Q74" s="12">
        <f t="shared" si="69"/>
        <v>2.3596765435860041E-3</v>
      </c>
      <c r="R74" s="9">
        <f t="shared" si="70"/>
        <v>1.9710000000000002E-2</v>
      </c>
      <c r="S74" s="13">
        <f t="shared" si="71"/>
        <v>0.11971976375372927</v>
      </c>
      <c r="T74" s="2">
        <f t="shared" si="72"/>
        <v>0.01</v>
      </c>
      <c r="U74" s="14">
        <f t="shared" si="73"/>
        <v>1.1971976375372926E-3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1.3797197637537293E-2</v>
      </c>
      <c r="AR74" s="9">
        <f t="shared" si="77"/>
        <v>10.950000000000001</v>
      </c>
      <c r="AS74" s="1">
        <f t="shared" si="78"/>
        <v>0.18</v>
      </c>
      <c r="AT74" s="1">
        <f t="shared" si="79"/>
        <v>21469.75</v>
      </c>
      <c r="AU74" s="1">
        <f t="shared" si="80"/>
        <v>3911823.9361050935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11.256368779107101</v>
      </c>
      <c r="E75" s="10">
        <f t="shared" si="82"/>
        <v>10.132822253193501</v>
      </c>
      <c r="F75" s="7" t="s">
        <v>83</v>
      </c>
      <c r="G75" s="1">
        <v>3</v>
      </c>
      <c r="H75" s="9">
        <f t="shared" si="63"/>
        <v>11.256368779107101</v>
      </c>
      <c r="I75" s="9">
        <f t="shared" si="64"/>
        <v>284.40636877910708</v>
      </c>
      <c r="J75" s="9">
        <f t="shared" si="65"/>
        <v>7.1436659460378138E-2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0.30658883803396342</v>
      </c>
      <c r="P75" s="9">
        <f t="shared" si="68"/>
        <v>2.1901682416985275E-2</v>
      </c>
      <c r="Q75" s="12">
        <f t="shared" si="69"/>
        <v>3.9423028350573496E-3</v>
      </c>
      <c r="R75" s="9">
        <f t="shared" si="70"/>
        <v>1.9710000000000002E-2</v>
      </c>
      <c r="S75" s="13">
        <f t="shared" si="71"/>
        <v>0.2000153645386783</v>
      </c>
      <c r="T75" s="2">
        <f t="shared" si="72"/>
        <v>0.01</v>
      </c>
      <c r="U75" s="14">
        <f t="shared" si="73"/>
        <v>2.0001536453867828E-3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1.4600153645386783E-2</v>
      </c>
      <c r="AR75" s="9">
        <f t="shared" si="77"/>
        <v>10.950000000000001</v>
      </c>
      <c r="AS75" s="1">
        <f t="shared" si="78"/>
        <v>0.18</v>
      </c>
      <c r="AT75" s="1">
        <f t="shared" si="79"/>
        <v>21469.75</v>
      </c>
      <c r="AU75" s="1">
        <f t="shared" si="80"/>
        <v>4139480.4946079166</v>
      </c>
    </row>
    <row r="76" spans="1:48" x14ac:dyDescent="0.15">
      <c r="C76" s="7">
        <v>3</v>
      </c>
      <c r="D76" s="7">
        <f t="shared" si="81"/>
        <v>14.1463596809677</v>
      </c>
      <c r="E76" s="10">
        <f t="shared" si="82"/>
        <v>11.256368779107101</v>
      </c>
      <c r="F76" s="7" t="s">
        <v>83</v>
      </c>
      <c r="G76" s="1">
        <v>4</v>
      </c>
      <c r="H76" s="9">
        <f t="shared" si="63"/>
        <v>14.1463596809677</v>
      </c>
      <c r="I76" s="9">
        <f t="shared" si="64"/>
        <v>287.29635968096767</v>
      </c>
      <c r="J76" s="9">
        <f t="shared" si="65"/>
        <v>0.10080571428737482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0.3941871556169782</v>
      </c>
      <c r="P76" s="9">
        <f t="shared" si="68"/>
        <v>3.9736317784878065E-2</v>
      </c>
      <c r="Q76" s="12">
        <f t="shared" si="69"/>
        <v>7.1525372012780511E-3</v>
      </c>
      <c r="R76" s="9">
        <f t="shared" si="70"/>
        <v>1.9710000000000002E-2</v>
      </c>
      <c r="S76" s="13">
        <f t="shared" si="71"/>
        <v>0.36288874689386352</v>
      </c>
      <c r="T76" s="2">
        <f t="shared" si="72"/>
        <v>0.01</v>
      </c>
      <c r="U76" s="14">
        <f t="shared" si="73"/>
        <v>3.6288874689386352E-3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1.6228887468938635E-2</v>
      </c>
      <c r="AR76" s="9">
        <f t="shared" si="77"/>
        <v>10.950000000000001</v>
      </c>
      <c r="AS76" s="1">
        <f t="shared" si="78"/>
        <v>0.18</v>
      </c>
      <c r="AT76" s="1">
        <f t="shared" si="79"/>
        <v>21469.75</v>
      </c>
      <c r="AU76" s="1">
        <f t="shared" si="80"/>
        <v>4601264.1208118349</v>
      </c>
    </row>
    <row r="77" spans="1:48" x14ac:dyDescent="0.15">
      <c r="C77" s="7">
        <v>4</v>
      </c>
      <c r="D77" s="7">
        <f t="shared" si="81"/>
        <v>17.148434372333298</v>
      </c>
      <c r="E77" s="10">
        <f t="shared" si="82"/>
        <v>14.1463596809677</v>
      </c>
      <c r="F77" s="7" t="s">
        <v>83</v>
      </c>
      <c r="G77" s="1">
        <v>5</v>
      </c>
      <c r="H77" s="9">
        <f t="shared" si="63"/>
        <v>17.148434372333298</v>
      </c>
      <c r="I77" s="9">
        <f t="shared" si="64"/>
        <v>290.2984343723333</v>
      </c>
      <c r="J77" s="9">
        <f t="shared" si="65"/>
        <v>0.14311870610335051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0.33672829594049508</v>
      </c>
      <c r="O77" s="9">
        <f t="shared" si="83"/>
        <v>0.12722254189160503</v>
      </c>
      <c r="P77" s="9">
        <f t="shared" si="68"/>
        <v>1.8207925582705817E-2</v>
      </c>
      <c r="Q77" s="12">
        <f t="shared" si="69"/>
        <v>3.2774266048870471E-3</v>
      </c>
      <c r="R77" s="9">
        <f t="shared" si="70"/>
        <v>1.9710000000000002E-2</v>
      </c>
      <c r="S77" s="13">
        <f t="shared" si="71"/>
        <v>0.1662824254128385</v>
      </c>
      <c r="T77" s="2">
        <f t="shared" si="72"/>
        <v>0.01</v>
      </c>
      <c r="U77" s="14">
        <f t="shared" si="73"/>
        <v>1.662824254128385E-3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2.3262824254128386E-2</v>
      </c>
      <c r="AR77" s="9">
        <f t="shared" si="77"/>
        <v>10.950000000000001</v>
      </c>
      <c r="AS77" s="1">
        <f t="shared" si="78"/>
        <v>0.18</v>
      </c>
      <c r="AT77" s="1">
        <f t="shared" si="79"/>
        <v>21469.75</v>
      </c>
      <c r="AU77" s="1">
        <f t="shared" si="80"/>
        <v>6595547.5256168349</v>
      </c>
    </row>
    <row r="78" spans="1:48" x14ac:dyDescent="0.15">
      <c r="C78" s="7">
        <v>5</v>
      </c>
      <c r="D78" s="7">
        <f t="shared" si="81"/>
        <v>21.060910282903201</v>
      </c>
      <c r="E78" s="10">
        <f t="shared" si="82"/>
        <v>17.148434372333298</v>
      </c>
      <c r="F78" s="7" t="s">
        <v>85</v>
      </c>
      <c r="G78" s="1">
        <v>6</v>
      </c>
      <c r="H78" s="9">
        <f t="shared" si="63"/>
        <v>21.060910282903201</v>
      </c>
      <c r="I78" s="9">
        <f t="shared" si="64"/>
        <v>294.21091028290317</v>
      </c>
      <c r="J78" s="9">
        <f t="shared" si="65"/>
        <v>0.22356546944690511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0.21851461630889923</v>
      </c>
      <c r="P78" s="9">
        <f t="shared" si="68"/>
        <v>4.8852322776109403E-2</v>
      </c>
      <c r="Q78" s="12">
        <f t="shared" si="69"/>
        <v>8.793418099699692E-3</v>
      </c>
      <c r="R78" s="9">
        <f t="shared" si="70"/>
        <v>1.9710000000000002E-2</v>
      </c>
      <c r="S78" s="13">
        <f t="shared" si="71"/>
        <v>0.4461399340283963</v>
      </c>
      <c r="T78" s="2">
        <f t="shared" si="72"/>
        <v>0.01</v>
      </c>
      <c r="U78" s="14">
        <f t="shared" si="73"/>
        <v>4.4613993402839629E-3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2.6061399340283963E-2</v>
      </c>
      <c r="AR78" s="9">
        <f t="shared" si="77"/>
        <v>10.950000000000001</v>
      </c>
      <c r="AS78" s="1">
        <f t="shared" si="78"/>
        <v>0.18</v>
      </c>
      <c r="AT78" s="1">
        <f t="shared" si="79"/>
        <v>21469.75</v>
      </c>
      <c r="AU78" s="1">
        <f t="shared" si="80"/>
        <v>7389008.1468683854</v>
      </c>
    </row>
    <row r="79" spans="1:48" x14ac:dyDescent="0.15">
      <c r="C79" s="7">
        <v>6</v>
      </c>
      <c r="D79" s="7">
        <f t="shared" si="81"/>
        <v>25.526957213333301</v>
      </c>
      <c r="E79" s="10">
        <f t="shared" si="82"/>
        <v>21.060910282903201</v>
      </c>
      <c r="F79" s="7" t="s">
        <v>83</v>
      </c>
      <c r="G79" s="1">
        <v>7</v>
      </c>
      <c r="H79" s="9">
        <f t="shared" si="63"/>
        <v>25.526957213333301</v>
      </c>
      <c r="I79" s="9">
        <f t="shared" si="64"/>
        <v>298.67695721333325</v>
      </c>
      <c r="J79" s="9">
        <f t="shared" si="65"/>
        <v>0.36670583025059889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0.27916229353278987</v>
      </c>
      <c r="P79" s="9">
        <f t="shared" si="68"/>
        <v>0.1023704406246031</v>
      </c>
      <c r="Q79" s="12">
        <f t="shared" si="69"/>
        <v>1.8426679312428557E-2</v>
      </c>
      <c r="R79" s="9">
        <f t="shared" si="70"/>
        <v>1.9710000000000002E-2</v>
      </c>
      <c r="S79" s="13">
        <f t="shared" si="71"/>
        <v>0.93488986871783641</v>
      </c>
      <c r="T79" s="2">
        <f t="shared" si="72"/>
        <v>0.01</v>
      </c>
      <c r="U79" s="14">
        <f t="shared" si="73"/>
        <v>9.3488986871783641E-3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3.7248898687178365E-2</v>
      </c>
      <c r="AR79" s="9">
        <f t="shared" si="77"/>
        <v>10.950000000000001</v>
      </c>
      <c r="AS79" s="1">
        <f t="shared" si="78"/>
        <v>0.18</v>
      </c>
      <c r="AT79" s="1">
        <f t="shared" si="79"/>
        <v>21469.75</v>
      </c>
      <c r="AU79" s="1">
        <f t="shared" si="80"/>
        <v>10560922.392068189</v>
      </c>
    </row>
    <row r="80" spans="1:48" x14ac:dyDescent="0.15">
      <c r="C80" s="7">
        <v>7</v>
      </c>
      <c r="D80" s="7">
        <f t="shared" si="81"/>
        <v>29.4174278248387</v>
      </c>
      <c r="E80" s="10">
        <f t="shared" si="82"/>
        <v>25.526957213333301</v>
      </c>
      <c r="F80" s="7" t="s">
        <v>83</v>
      </c>
      <c r="G80" s="1">
        <v>8</v>
      </c>
      <c r="H80" s="9">
        <f t="shared" si="63"/>
        <v>29.4174278248387</v>
      </c>
      <c r="I80" s="9">
        <f t="shared" si="64"/>
        <v>302.56742782483866</v>
      </c>
      <c r="J80" s="9">
        <f t="shared" si="65"/>
        <v>0.55765119066213342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0.28629185290818682</v>
      </c>
      <c r="P80" s="9">
        <f t="shared" si="68"/>
        <v>0.15965099265111873</v>
      </c>
      <c r="Q80" s="12">
        <f t="shared" si="69"/>
        <v>2.873717867720137E-2</v>
      </c>
      <c r="R80" s="9">
        <f t="shared" si="70"/>
        <v>1.9710000000000002E-2</v>
      </c>
      <c r="S80" s="13">
        <f t="shared" si="71"/>
        <v>1.4579999328869289</v>
      </c>
      <c r="T80" s="2">
        <f t="shared" si="72"/>
        <v>0.01</v>
      </c>
      <c r="U80" s="14">
        <f t="shared" si="73"/>
        <v>1.4579999328869289E-2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4.247999932886929E-2</v>
      </c>
      <c r="AR80" s="9">
        <f t="shared" si="77"/>
        <v>10.950000000000001</v>
      </c>
      <c r="AS80" s="1">
        <f t="shared" si="78"/>
        <v>0.18</v>
      </c>
      <c r="AT80" s="1">
        <f t="shared" si="79"/>
        <v>21469.75</v>
      </c>
      <c r="AU80" s="1">
        <f t="shared" si="80"/>
        <v>12044060.145104958</v>
      </c>
    </row>
    <row r="81" spans="1:48" x14ac:dyDescent="0.15">
      <c r="C81" s="7">
        <v>8</v>
      </c>
      <c r="D81" s="7">
        <f t="shared" si="81"/>
        <v>27.865699209677398</v>
      </c>
      <c r="E81" s="10">
        <f t="shared" si="82"/>
        <v>29.4174278248387</v>
      </c>
      <c r="F81" s="7" t="s">
        <v>83</v>
      </c>
      <c r="G81" s="1">
        <v>9</v>
      </c>
      <c r="H81" s="9">
        <f t="shared" si="63"/>
        <v>27.865699209677398</v>
      </c>
      <c r="I81" s="9">
        <f t="shared" si="64"/>
        <v>301.01569920967739</v>
      </c>
      <c r="J81" s="9">
        <f t="shared" si="65"/>
        <v>0.47240830189568533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0.23614086025706812</v>
      </c>
      <c r="P81" s="9">
        <f t="shared" si="68"/>
        <v>0.11155490280222788</v>
      </c>
      <c r="Q81" s="12">
        <f t="shared" si="69"/>
        <v>2.0079882504401018E-2</v>
      </c>
      <c r="R81" s="9">
        <f t="shared" si="70"/>
        <v>1.9710000000000002E-2</v>
      </c>
      <c r="S81" s="13">
        <f t="shared" si="71"/>
        <v>1.0187662356367841</v>
      </c>
      <c r="T81" s="2">
        <f t="shared" si="72"/>
        <v>0.01</v>
      </c>
      <c r="U81" s="14">
        <f t="shared" si="73"/>
        <v>1.0187662356367842E-2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3.8087662356367846E-2</v>
      </c>
      <c r="AR81" s="9">
        <f t="shared" si="77"/>
        <v>10.950000000000001</v>
      </c>
      <c r="AS81" s="1">
        <f t="shared" si="78"/>
        <v>0.18</v>
      </c>
      <c r="AT81" s="1">
        <f t="shared" si="79"/>
        <v>21469.75</v>
      </c>
      <c r="AU81" s="1">
        <f t="shared" si="80"/>
        <v>10798731.24891489</v>
      </c>
    </row>
    <row r="82" spans="1:48" x14ac:dyDescent="0.15">
      <c r="C82" s="7">
        <v>9</v>
      </c>
      <c r="D82" s="7">
        <f t="shared" si="81"/>
        <v>26.036192896999999</v>
      </c>
      <c r="E82" s="10">
        <f t="shared" si="82"/>
        <v>27.865699209677398</v>
      </c>
      <c r="F82" s="7" t="s">
        <v>83</v>
      </c>
      <c r="G82" s="1">
        <v>10</v>
      </c>
      <c r="H82" s="9">
        <f t="shared" si="63"/>
        <v>26.036192896999999</v>
      </c>
      <c r="I82" s="9">
        <f t="shared" si="64"/>
        <v>299.18619289699996</v>
      </c>
      <c r="J82" s="9">
        <f t="shared" si="65"/>
        <v>0.38762833642724087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0.23408595745484026</v>
      </c>
      <c r="P82" s="9">
        <f t="shared" si="68"/>
        <v>9.0738350269197618E-2</v>
      </c>
      <c r="Q82" s="12">
        <f t="shared" si="69"/>
        <v>1.6332903048455572E-2</v>
      </c>
      <c r="R82" s="9">
        <f t="shared" si="70"/>
        <v>1.9710000000000002E-2</v>
      </c>
      <c r="S82" s="13">
        <f t="shared" si="71"/>
        <v>0.82866073305203303</v>
      </c>
      <c r="T82" s="2">
        <f t="shared" si="72"/>
        <v>0.01</v>
      </c>
      <c r="U82" s="14">
        <f t="shared" si="73"/>
        <v>8.2866073305203312E-3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3.6186607330520329E-2</v>
      </c>
      <c r="AR82" s="9">
        <f t="shared" si="77"/>
        <v>10.950000000000001</v>
      </c>
      <c r="AS82" s="1">
        <f t="shared" si="78"/>
        <v>0.18</v>
      </c>
      <c r="AT82" s="1">
        <f t="shared" si="79"/>
        <v>21469.75</v>
      </c>
      <c r="AU82" s="1">
        <f t="shared" si="80"/>
        <v>10259738.277347181</v>
      </c>
    </row>
    <row r="83" spans="1:48" x14ac:dyDescent="0.15">
      <c r="C83" s="7">
        <v>10</v>
      </c>
      <c r="D83" s="7">
        <f t="shared" si="81"/>
        <v>21.430228092903199</v>
      </c>
      <c r="E83" s="10">
        <f t="shared" si="82"/>
        <v>26.036192896999999</v>
      </c>
      <c r="F83" s="7" t="s">
        <v>83</v>
      </c>
      <c r="G83" s="1">
        <v>11</v>
      </c>
      <c r="H83" s="9">
        <f t="shared" si="63"/>
        <v>21.430228092903199</v>
      </c>
      <c r="I83" s="9">
        <f t="shared" si="64"/>
        <v>294.58022809290316</v>
      </c>
      <c r="J83" s="9">
        <f t="shared" si="65"/>
        <v>0.23303654227845744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0.13618022682636052</v>
      </c>
      <c r="O83" s="9">
        <f t="shared" si="83"/>
        <v>0.11666738035928212</v>
      </c>
      <c r="P83" s="9">
        <f t="shared" si="68"/>
        <v>2.7187762915612722E-2</v>
      </c>
      <c r="Q83" s="12">
        <f t="shared" si="69"/>
        <v>4.8937973248102899E-3</v>
      </c>
      <c r="R83" s="9">
        <f t="shared" si="70"/>
        <v>1.9710000000000002E-2</v>
      </c>
      <c r="S83" s="13">
        <f t="shared" si="71"/>
        <v>0.24829007228870062</v>
      </c>
      <c r="T83" s="2">
        <f t="shared" si="72"/>
        <v>0.01</v>
      </c>
      <c r="U83" s="14">
        <f t="shared" si="73"/>
        <v>2.4829007228870065E-3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3.0382900722887008E-2</v>
      </c>
      <c r="AR83" s="9">
        <f t="shared" si="77"/>
        <v>10.950000000000001</v>
      </c>
      <c r="AS83" s="1">
        <f t="shared" si="78"/>
        <v>0.18</v>
      </c>
      <c r="AT83" s="1">
        <f t="shared" si="79"/>
        <v>21469.75</v>
      </c>
      <c r="AU83" s="1">
        <f t="shared" si="80"/>
        <v>8614253.5186086185</v>
      </c>
    </row>
    <row r="84" spans="1:48" x14ac:dyDescent="0.15">
      <c r="C84" s="7">
        <v>11</v>
      </c>
      <c r="D84" s="7">
        <f t="shared" si="81"/>
        <v>16.560378562</v>
      </c>
      <c r="E84" s="10">
        <f t="shared" si="82"/>
        <v>21.430228092903199</v>
      </c>
      <c r="F84" s="7" t="s">
        <v>85</v>
      </c>
      <c r="G84" s="1">
        <v>12</v>
      </c>
      <c r="H84" s="9">
        <f t="shared" si="63"/>
        <v>16.560378562</v>
      </c>
      <c r="I84" s="9">
        <f t="shared" si="64"/>
        <v>289.71037856199996</v>
      </c>
      <c r="J84" s="9">
        <f t="shared" si="65"/>
        <v>0.13369932767649012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0.1989796174436694</v>
      </c>
      <c r="P84" s="9">
        <f t="shared" si="68"/>
        <v>2.6603441073543805E-2</v>
      </c>
      <c r="Q84" s="12">
        <f t="shared" si="69"/>
        <v>4.788619393237885E-3</v>
      </c>
      <c r="R84" s="9">
        <f t="shared" si="70"/>
        <v>1.9710000000000002E-2</v>
      </c>
      <c r="S84" s="13">
        <f t="shared" si="71"/>
        <v>0.2429537997583909</v>
      </c>
      <c r="T84" s="2">
        <f t="shared" si="72"/>
        <v>0.01</v>
      </c>
      <c r="U84" s="14">
        <f t="shared" si="73"/>
        <v>2.429537997583909E-3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2.0429537997583912E-2</v>
      </c>
      <c r="AR84" s="9">
        <f t="shared" si="77"/>
        <v>10.950000000000001</v>
      </c>
      <c r="AS84" s="1">
        <f t="shared" si="78"/>
        <v>0.18</v>
      </c>
      <c r="AT84" s="1">
        <f t="shared" si="79"/>
        <v>21469.75</v>
      </c>
      <c r="AU84" s="1">
        <f t="shared" si="80"/>
        <v>5792245.4865103951</v>
      </c>
      <c r="AV84" s="1">
        <f>SUM(AU73:AU84)</f>
        <v>88507368.077911302</v>
      </c>
    </row>
    <row r="85" spans="1:48" x14ac:dyDescent="0.15">
      <c r="C85" s="7">
        <v>12</v>
      </c>
      <c r="D85" s="7">
        <f t="shared" si="81"/>
        <v>13.9602595687097</v>
      </c>
      <c r="E85" s="10">
        <f t="shared" si="82"/>
        <v>16.560378562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12.2398703207419</v>
      </c>
      <c r="E89" s="7"/>
      <c r="F89" s="7"/>
      <c r="G89" s="1">
        <v>1</v>
      </c>
      <c r="H89" s="9">
        <f t="shared" ref="H89:H100" si="84">E90</f>
        <v>12.2398703207419</v>
      </c>
      <c r="I89" s="9">
        <f t="shared" ref="I89:I100" si="85">H89+273.15</f>
        <v>285.38987032074186</v>
      </c>
      <c r="J89" s="9">
        <f t="shared" ref="J89:J100" si="86">EXP(($C$15*(I89-$C$13))/($C$16*I89*$C$13))</f>
        <v>8.0382172009162561E-2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0.42644952760590993</v>
      </c>
      <c r="Q89" s="12">
        <f t="shared" ref="Q89:Q100" si="90">P89*$B$91</f>
        <v>0.19190228742265947</v>
      </c>
      <c r="R89" s="9">
        <f t="shared" ref="R89:R100" si="91">L89*$B$91</f>
        <v>2.3873737500000001</v>
      </c>
      <c r="S89" s="13">
        <f t="shared" ref="S89:S100" si="92">Q89/R89</f>
        <v>8.0382172009162561E-2</v>
      </c>
      <c r="T89" s="2">
        <f t="shared" ref="T89:T100" si="93">$B$90/100</f>
        <v>0.51</v>
      </c>
      <c r="U89" s="14">
        <f t="shared" ref="U89:U100" si="94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4.3242964678988888E-2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29178.916666666668</v>
      </c>
      <c r="AN89" s="1">
        <f t="shared" ref="AN89:AN100" si="99">AM89*10000*AK89*AJ89</f>
        <v>131256962.30150369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10.132822253193501</v>
      </c>
      <c r="E90" s="10">
        <f t="shared" ref="E90:E101" si="101">D89</f>
        <v>12.2398703207419</v>
      </c>
      <c r="F90" s="7" t="s">
        <v>83</v>
      </c>
      <c r="G90" s="1">
        <v>2</v>
      </c>
      <c r="H90" s="9">
        <f t="shared" si="84"/>
        <v>10.132822253193501</v>
      </c>
      <c r="I90" s="9">
        <f t="shared" si="85"/>
        <v>283.2828222531935</v>
      </c>
      <c r="J90" s="9">
        <f t="shared" si="86"/>
        <v>6.2366457535473929E-2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10.184100472394089</v>
      </c>
      <c r="P90" s="9">
        <f t="shared" si="89"/>
        <v>0.63514626964856591</v>
      </c>
      <c r="Q90" s="12">
        <f t="shared" si="90"/>
        <v>0.28581582134185468</v>
      </c>
      <c r="R90" s="9">
        <f t="shared" si="91"/>
        <v>2.3873737500000001</v>
      </c>
      <c r="S90" s="13">
        <f t="shared" si="92"/>
        <v>0.11971976375372925</v>
      </c>
      <c r="T90" s="2">
        <f t="shared" si="93"/>
        <v>0.51</v>
      </c>
      <c r="U90" s="14">
        <f t="shared" si="94"/>
        <v>6.1057079514401917E-2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4.9291709473592182E-2</v>
      </c>
      <c r="AK90" s="9">
        <f t="shared" si="96"/>
        <v>10.4025</v>
      </c>
      <c r="AL90" s="1">
        <f t="shared" si="97"/>
        <v>0.45</v>
      </c>
      <c r="AM90" s="17">
        <f t="shared" si="98"/>
        <v>29178.916666666668</v>
      </c>
      <c r="AN90" s="1">
        <f t="shared" si="99"/>
        <v>149616940.00817618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11.256368779107101</v>
      </c>
      <c r="E91" s="10">
        <f t="shared" si="101"/>
        <v>10.132822253193501</v>
      </c>
      <c r="F91" s="7" t="s">
        <v>83</v>
      </c>
      <c r="G91" s="1">
        <v>3</v>
      </c>
      <c r="H91" s="9">
        <f t="shared" si="84"/>
        <v>11.256368779107101</v>
      </c>
      <c r="I91" s="9">
        <f t="shared" si="85"/>
        <v>284.40636877910708</v>
      </c>
      <c r="J91" s="9">
        <f t="shared" si="86"/>
        <v>7.1436659460378138E-2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14.854229202745524</v>
      </c>
      <c r="P91" s="9">
        <f t="shared" si="89"/>
        <v>1.0611365131029362</v>
      </c>
      <c r="Q91" s="12">
        <f t="shared" si="90"/>
        <v>0.47751143089632131</v>
      </c>
      <c r="R91" s="9">
        <f t="shared" si="91"/>
        <v>2.3873737500000001</v>
      </c>
      <c r="S91" s="13">
        <f t="shared" si="92"/>
        <v>0.20001536453867824</v>
      </c>
      <c r="T91" s="2">
        <f t="shared" si="93"/>
        <v>0.51</v>
      </c>
      <c r="U91" s="14">
        <f t="shared" si="94"/>
        <v>0.10200783591472591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6.1638362528289865E-2</v>
      </c>
      <c r="AK91" s="9">
        <f t="shared" si="96"/>
        <v>10.4025</v>
      </c>
      <c r="AL91" s="1">
        <f t="shared" si="97"/>
        <v>0.45</v>
      </c>
      <c r="AM91" s="17">
        <f t="shared" si="98"/>
        <v>29178.916666666668</v>
      </c>
      <c r="AN91" s="1">
        <f t="shared" si="99"/>
        <v>187093190.45909902</v>
      </c>
    </row>
    <row r="92" spans="1:48" x14ac:dyDescent="0.15">
      <c r="C92" s="7">
        <v>3</v>
      </c>
      <c r="D92" s="7">
        <f t="shared" si="100"/>
        <v>14.1463596809677</v>
      </c>
      <c r="E92" s="10">
        <f t="shared" si="101"/>
        <v>11.256368779107101</v>
      </c>
      <c r="F92" s="7" t="s">
        <v>83</v>
      </c>
      <c r="G92" s="1">
        <v>4</v>
      </c>
      <c r="H92" s="9">
        <f t="shared" si="84"/>
        <v>14.1463596809677</v>
      </c>
      <c r="I92" s="9">
        <f t="shared" si="85"/>
        <v>287.29635968096767</v>
      </c>
      <c r="J92" s="9">
        <f t="shared" si="86"/>
        <v>0.10080571428737482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19.098367689642586</v>
      </c>
      <c r="P92" s="9">
        <f t="shared" si="89"/>
        <v>1.9252245966773414</v>
      </c>
      <c r="Q92" s="12">
        <f t="shared" si="90"/>
        <v>0.86635106850480359</v>
      </c>
      <c r="R92" s="9">
        <f t="shared" si="91"/>
        <v>2.3873737500000001</v>
      </c>
      <c r="S92" s="13">
        <f t="shared" si="92"/>
        <v>0.36288874689386341</v>
      </c>
      <c r="T92" s="2">
        <f t="shared" si="93"/>
        <v>0.51</v>
      </c>
      <c r="U92" s="14">
        <f t="shared" si="94"/>
        <v>0.18507326091587034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8.6682588166134916E-2</v>
      </c>
      <c r="AK92" s="9">
        <f t="shared" si="96"/>
        <v>10.4025</v>
      </c>
      <c r="AL92" s="1">
        <f t="shared" si="97"/>
        <v>0.45</v>
      </c>
      <c r="AM92" s="17">
        <f t="shared" si="98"/>
        <v>29178.916666666668</v>
      </c>
      <c r="AN92" s="1">
        <f t="shared" si="99"/>
        <v>263110850.32168001</v>
      </c>
    </row>
    <row r="93" spans="1:48" x14ac:dyDescent="0.15">
      <c r="C93" s="7">
        <v>4</v>
      </c>
      <c r="D93" s="7">
        <f t="shared" si="100"/>
        <v>17.148434372333298</v>
      </c>
      <c r="E93" s="10">
        <f t="shared" si="101"/>
        <v>14.1463596809677</v>
      </c>
      <c r="F93" s="7" t="s">
        <v>83</v>
      </c>
      <c r="G93" s="1">
        <v>5</v>
      </c>
      <c r="H93" s="9">
        <f t="shared" si="84"/>
        <v>17.148434372333298</v>
      </c>
      <c r="I93" s="9">
        <f t="shared" si="85"/>
        <v>290.2984343723333</v>
      </c>
      <c r="J93" s="9">
        <f t="shared" si="86"/>
        <v>0.14311870610335051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16.314485938316981</v>
      </c>
      <c r="O93" s="9">
        <f t="shared" si="102"/>
        <v>6.1639321546482648</v>
      </c>
      <c r="P93" s="9">
        <f t="shared" si="89"/>
        <v>0.8821739944820971</v>
      </c>
      <c r="Q93" s="12">
        <f t="shared" si="90"/>
        <v>0.39697829751694369</v>
      </c>
      <c r="R93" s="9">
        <f t="shared" si="91"/>
        <v>2.3873737500000001</v>
      </c>
      <c r="S93" s="13">
        <f t="shared" si="92"/>
        <v>0.16628242541283855</v>
      </c>
      <c r="T93" s="2">
        <f t="shared" si="93"/>
        <v>0.51</v>
      </c>
      <c r="U93" s="14">
        <f t="shared" si="94"/>
        <v>8.4804036960547668E-2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7.2837417143605129E-2</v>
      </c>
      <c r="AK93" s="9">
        <f t="shared" si="96"/>
        <v>10.4025</v>
      </c>
      <c r="AL93" s="1">
        <f t="shared" si="97"/>
        <v>0.45</v>
      </c>
      <c r="AM93" s="17">
        <f t="shared" si="98"/>
        <v>29178.916666666668</v>
      </c>
      <c r="AN93" s="1">
        <f t="shared" si="99"/>
        <v>221086093.12816939</v>
      </c>
    </row>
    <row r="94" spans="1:48" x14ac:dyDescent="0.15">
      <c r="C94" s="7">
        <v>5</v>
      </c>
      <c r="D94" s="7">
        <f t="shared" si="100"/>
        <v>21.060910282903201</v>
      </c>
      <c r="E94" s="10">
        <f t="shared" si="101"/>
        <v>17.148434372333298</v>
      </c>
      <c r="F94" s="7" t="s">
        <v>85</v>
      </c>
      <c r="G94" s="1">
        <v>6</v>
      </c>
      <c r="H94" s="9">
        <f t="shared" si="84"/>
        <v>21.060910282903201</v>
      </c>
      <c r="I94" s="9">
        <f t="shared" si="85"/>
        <v>294.21091028290317</v>
      </c>
      <c r="J94" s="9">
        <f t="shared" si="86"/>
        <v>0.22356546944690511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10.587033160166168</v>
      </c>
      <c r="P94" s="9">
        <f t="shared" si="89"/>
        <v>2.3668950385025007</v>
      </c>
      <c r="Q94" s="12">
        <f t="shared" si="90"/>
        <v>1.0651027673261253</v>
      </c>
      <c r="R94" s="9">
        <f t="shared" si="91"/>
        <v>2.3873737500000001</v>
      </c>
      <c r="S94" s="13">
        <f t="shared" si="92"/>
        <v>0.44613993402839636</v>
      </c>
      <c r="T94" s="2">
        <f t="shared" si="93"/>
        <v>0.51</v>
      </c>
      <c r="U94" s="14">
        <f t="shared" si="94"/>
        <v>0.22753136635448215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0.14114470695587639</v>
      </c>
      <c r="AK94" s="9">
        <f t="shared" si="96"/>
        <v>10.4025</v>
      </c>
      <c r="AL94" s="1">
        <f t="shared" si="97"/>
        <v>0.45</v>
      </c>
      <c r="AM94" s="17">
        <f t="shared" si="98"/>
        <v>29178.916666666668</v>
      </c>
      <c r="AN94" s="1">
        <f t="shared" si="99"/>
        <v>428421724.03054202</v>
      </c>
    </row>
    <row r="95" spans="1:48" x14ac:dyDescent="0.15">
      <c r="C95" s="7">
        <v>6</v>
      </c>
      <c r="D95" s="7">
        <f t="shared" si="100"/>
        <v>25.526957213333301</v>
      </c>
      <c r="E95" s="10">
        <f t="shared" si="101"/>
        <v>21.060910282903201</v>
      </c>
      <c r="F95" s="7" t="s">
        <v>83</v>
      </c>
      <c r="G95" s="1">
        <v>7</v>
      </c>
      <c r="H95" s="9">
        <f t="shared" si="84"/>
        <v>25.526957213333301</v>
      </c>
      <c r="I95" s="9">
        <f t="shared" si="85"/>
        <v>298.67695721333325</v>
      </c>
      <c r="J95" s="9">
        <f t="shared" si="86"/>
        <v>0.36670583025059889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13.525413121663668</v>
      </c>
      <c r="P95" s="9">
        <f t="shared" si="89"/>
        <v>4.9598478482620196</v>
      </c>
      <c r="Q95" s="12">
        <f t="shared" si="90"/>
        <v>2.2319315317179087</v>
      </c>
      <c r="R95" s="9">
        <f t="shared" si="91"/>
        <v>2.3873737500000001</v>
      </c>
      <c r="S95" s="13">
        <f t="shared" si="92"/>
        <v>0.9348898687178363</v>
      </c>
      <c r="T95" s="2">
        <f t="shared" si="93"/>
        <v>0.51</v>
      </c>
      <c r="U95" s="14">
        <f t="shared" si="94"/>
        <v>0.47679383304609652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0.21629734066339809</v>
      </c>
      <c r="AK95" s="9">
        <f t="shared" si="96"/>
        <v>10.4025</v>
      </c>
      <c r="AL95" s="1">
        <f t="shared" si="97"/>
        <v>0.45</v>
      </c>
      <c r="AM95" s="17">
        <f t="shared" si="98"/>
        <v>29178.916666666668</v>
      </c>
      <c r="AN95" s="1">
        <f t="shared" si="99"/>
        <v>656535279.20960701</v>
      </c>
    </row>
    <row r="96" spans="1:48" x14ac:dyDescent="0.15">
      <c r="C96" s="7">
        <v>7</v>
      </c>
      <c r="D96" s="7">
        <f t="shared" si="100"/>
        <v>29.4174278248387</v>
      </c>
      <c r="E96" s="10">
        <f t="shared" si="101"/>
        <v>25.526957213333301</v>
      </c>
      <c r="F96" s="7" t="s">
        <v>83</v>
      </c>
      <c r="G96" s="1">
        <v>8</v>
      </c>
      <c r="H96" s="9">
        <f t="shared" si="84"/>
        <v>29.4174278248387</v>
      </c>
      <c r="I96" s="9">
        <f t="shared" si="85"/>
        <v>302.56742782483866</v>
      </c>
      <c r="J96" s="9">
        <f t="shared" si="86"/>
        <v>0.55765119066213342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13.870840273401651</v>
      </c>
      <c r="P96" s="9">
        <f t="shared" si="89"/>
        <v>7.735090593946703</v>
      </c>
      <c r="Q96" s="12">
        <f t="shared" si="90"/>
        <v>3.4807907672760163</v>
      </c>
      <c r="R96" s="9">
        <f t="shared" si="91"/>
        <v>2.3873737500000001</v>
      </c>
      <c r="S96" s="13">
        <f t="shared" si="92"/>
        <v>1.4579999328869291</v>
      </c>
      <c r="T96" s="2">
        <f t="shared" si="93"/>
        <v>0.51</v>
      </c>
      <c r="U96" s="14">
        <f t="shared" si="94"/>
        <v>0.74357996577233387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0.29673335968035869</v>
      </c>
      <c r="AK96" s="9">
        <f t="shared" si="96"/>
        <v>10.4025</v>
      </c>
      <c r="AL96" s="1">
        <f t="shared" si="97"/>
        <v>0.45</v>
      </c>
      <c r="AM96" s="17">
        <f t="shared" si="98"/>
        <v>29178.916666666668</v>
      </c>
      <c r="AN96" s="1">
        <f t="shared" si="99"/>
        <v>900685688.28001249</v>
      </c>
    </row>
    <row r="97" spans="1:50" x14ac:dyDescent="0.15">
      <c r="C97" s="7">
        <v>8</v>
      </c>
      <c r="D97" s="7">
        <f t="shared" si="100"/>
        <v>27.865699209677398</v>
      </c>
      <c r="E97" s="10">
        <f t="shared" si="101"/>
        <v>29.4174278248387</v>
      </c>
      <c r="F97" s="7" t="s">
        <v>83</v>
      </c>
      <c r="G97" s="1">
        <v>9</v>
      </c>
      <c r="H97" s="9">
        <f t="shared" si="84"/>
        <v>27.865699209677398</v>
      </c>
      <c r="I97" s="9">
        <f t="shared" si="85"/>
        <v>301.01569920967739</v>
      </c>
      <c r="J97" s="9">
        <f t="shared" si="86"/>
        <v>0.47240830189568533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11.441024679454946</v>
      </c>
      <c r="P97" s="9">
        <f t="shared" si="89"/>
        <v>5.4048350407679386</v>
      </c>
      <c r="Q97" s="12">
        <f t="shared" si="90"/>
        <v>2.4321757683455725</v>
      </c>
      <c r="R97" s="9">
        <f t="shared" si="91"/>
        <v>2.3873737500000001</v>
      </c>
      <c r="S97" s="13">
        <f t="shared" si="92"/>
        <v>1.0187662356367839</v>
      </c>
      <c r="T97" s="2">
        <f t="shared" si="93"/>
        <v>0.51</v>
      </c>
      <c r="U97" s="14">
        <f t="shared" si="94"/>
        <v>0.51957078017475977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0.22919459022269009</v>
      </c>
      <c r="AK97" s="9">
        <f t="shared" si="96"/>
        <v>10.4025</v>
      </c>
      <c r="AL97" s="1">
        <f t="shared" si="97"/>
        <v>0.45</v>
      </c>
      <c r="AM97" s="17">
        <f t="shared" si="98"/>
        <v>29178.916666666668</v>
      </c>
      <c r="AN97" s="1">
        <f t="shared" si="99"/>
        <v>695682775.49631763</v>
      </c>
    </row>
    <row r="98" spans="1:50" x14ac:dyDescent="0.15">
      <c r="C98" s="7">
        <v>9</v>
      </c>
      <c r="D98" s="7">
        <f t="shared" si="100"/>
        <v>26.036192896999999</v>
      </c>
      <c r="E98" s="10">
        <f t="shared" si="101"/>
        <v>27.865699209677398</v>
      </c>
      <c r="F98" s="7" t="s">
        <v>83</v>
      </c>
      <c r="G98" s="1">
        <v>10</v>
      </c>
      <c r="H98" s="9">
        <f t="shared" si="84"/>
        <v>26.036192896999999</v>
      </c>
      <c r="I98" s="9">
        <f t="shared" si="85"/>
        <v>299.18619289699996</v>
      </c>
      <c r="J98" s="9">
        <f t="shared" si="86"/>
        <v>0.38762833642724087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11.341464638687007</v>
      </c>
      <c r="P98" s="9">
        <f t="shared" si="89"/>
        <v>4.3962730705426232</v>
      </c>
      <c r="Q98" s="12">
        <f t="shared" si="90"/>
        <v>1.9783228817441805</v>
      </c>
      <c r="R98" s="9">
        <f t="shared" si="91"/>
        <v>2.3873737500000001</v>
      </c>
      <c r="S98" s="13">
        <f t="shared" si="92"/>
        <v>0.82866073305203281</v>
      </c>
      <c r="T98" s="2">
        <f t="shared" si="93"/>
        <v>0.51</v>
      </c>
      <c r="U98" s="14">
        <f t="shared" si="94"/>
        <v>0.42261697385653674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0.19996301761774582</v>
      </c>
      <c r="AK98" s="9">
        <f t="shared" si="96"/>
        <v>10.4025</v>
      </c>
      <c r="AL98" s="1">
        <f t="shared" si="97"/>
        <v>0.45</v>
      </c>
      <c r="AM98" s="17">
        <f t="shared" si="98"/>
        <v>29178.916666666668</v>
      </c>
      <c r="AN98" s="1">
        <f t="shared" si="99"/>
        <v>606955107.26396108</v>
      </c>
    </row>
    <row r="99" spans="1:50" x14ac:dyDescent="0.15">
      <c r="C99" s="7">
        <v>10</v>
      </c>
      <c r="D99" s="7">
        <f t="shared" si="100"/>
        <v>21.430228092903199</v>
      </c>
      <c r="E99" s="10">
        <f t="shared" si="101"/>
        <v>26.036192896999999</v>
      </c>
      <c r="F99" s="7" t="s">
        <v>83</v>
      </c>
      <c r="G99" s="1">
        <v>11</v>
      </c>
      <c r="H99" s="9">
        <f t="shared" si="84"/>
        <v>21.430228092903199</v>
      </c>
      <c r="I99" s="9">
        <f t="shared" si="85"/>
        <v>294.58022809290316</v>
      </c>
      <c r="J99" s="9">
        <f t="shared" si="86"/>
        <v>0.23303654227845744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6.5979319897371651</v>
      </c>
      <c r="O99" s="9">
        <f t="shared" si="102"/>
        <v>5.652534578407221</v>
      </c>
      <c r="P99" s="9">
        <f t="shared" si="89"/>
        <v>1.317247113261437</v>
      </c>
      <c r="Q99" s="12">
        <f t="shared" si="90"/>
        <v>0.59276120096764662</v>
      </c>
      <c r="R99" s="9">
        <f t="shared" si="91"/>
        <v>2.3873737500000001</v>
      </c>
      <c r="S99" s="13">
        <f t="shared" si="92"/>
        <v>0.24829007228870076</v>
      </c>
      <c r="T99" s="2">
        <f t="shared" si="93"/>
        <v>0.51</v>
      </c>
      <c r="U99" s="14">
        <f t="shared" si="94"/>
        <v>0.12662793686723739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0.11072232296547208</v>
      </c>
      <c r="AK99" s="9">
        <f t="shared" si="96"/>
        <v>10.4025</v>
      </c>
      <c r="AL99" s="1">
        <f t="shared" si="97"/>
        <v>0.45</v>
      </c>
      <c r="AM99" s="17">
        <f t="shared" si="98"/>
        <v>29178.916666666668</v>
      </c>
      <c r="AN99" s="1">
        <f t="shared" si="99"/>
        <v>336079542.17059702</v>
      </c>
    </row>
    <row r="100" spans="1:50" x14ac:dyDescent="0.15">
      <c r="C100" s="7">
        <v>11</v>
      </c>
      <c r="D100" s="7">
        <f t="shared" si="100"/>
        <v>16.560378562</v>
      </c>
      <c r="E100" s="10">
        <f t="shared" si="101"/>
        <v>21.430228092903199</v>
      </c>
      <c r="F100" s="7" t="s">
        <v>85</v>
      </c>
      <c r="G100" s="1">
        <v>12</v>
      </c>
      <c r="H100" s="9">
        <f t="shared" si="84"/>
        <v>16.560378562</v>
      </c>
      <c r="I100" s="9">
        <f t="shared" si="85"/>
        <v>289.71037856199996</v>
      </c>
      <c r="J100" s="9">
        <f t="shared" si="86"/>
        <v>0.13369932767649012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9.6405624651457842</v>
      </c>
      <c r="P100" s="9">
        <f t="shared" si="89"/>
        <v>1.2889367200131976</v>
      </c>
      <c r="Q100" s="12">
        <f t="shared" si="90"/>
        <v>0.58002152400593898</v>
      </c>
      <c r="R100" s="9">
        <f t="shared" si="91"/>
        <v>2.3873737500000001</v>
      </c>
      <c r="S100" s="13">
        <f t="shared" si="92"/>
        <v>0.24295379975839099</v>
      </c>
      <c r="T100" s="2">
        <f t="shared" si="93"/>
        <v>0.51</v>
      </c>
      <c r="U100" s="14">
        <f t="shared" si="94"/>
        <v>0.12390643787677941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6.8240791019849006E-2</v>
      </c>
      <c r="AK100" s="9">
        <f t="shared" si="96"/>
        <v>10.4025</v>
      </c>
      <c r="AL100" s="1">
        <f t="shared" si="97"/>
        <v>0.45</v>
      </c>
      <c r="AM100" s="17">
        <f t="shared" si="98"/>
        <v>29178.916666666668</v>
      </c>
      <c r="AN100" s="1">
        <f t="shared" si="99"/>
        <v>207133784.67016217</v>
      </c>
      <c r="AO100" s="1">
        <f>SUM(AN89:AN100)</f>
        <v>4783657937.3398275</v>
      </c>
    </row>
    <row r="101" spans="1:50" x14ac:dyDescent="0.15">
      <c r="C101" s="7">
        <v>12</v>
      </c>
      <c r="D101" s="7">
        <f t="shared" si="100"/>
        <v>13.9602595687097</v>
      </c>
      <c r="E101" s="10">
        <f t="shared" si="101"/>
        <v>16.560378562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12.2398703207419</v>
      </c>
      <c r="E105" s="7"/>
      <c r="F105" s="7"/>
      <c r="G105" s="1">
        <v>1</v>
      </c>
      <c r="H105" s="9">
        <f t="shared" ref="H105:H116" si="103">E106</f>
        <v>12.2398703207419</v>
      </c>
      <c r="I105" s="9">
        <f t="shared" ref="I105:I116" si="104">H105+273.15</f>
        <v>285.38987032074186</v>
      </c>
      <c r="J105" s="9">
        <f t="shared" ref="J105:J116" si="105">EXP(($C$15*(I105-$C$13))/($C$16*I105*$C$13))</f>
        <v>8.0382172009162561E-2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5.2078822169302173E-2</v>
      </c>
      <c r="Q105" s="12">
        <f t="shared" ref="Q105:Q116" si="109">P105*$B$107</f>
        <v>1.5623646650790652E-2</v>
      </c>
      <c r="R105" s="9">
        <f t="shared" ref="R105:R116" si="110">L105*$B$107</f>
        <v>0.19436706250000002</v>
      </c>
      <c r="S105" s="13">
        <f t="shared" ref="S105:S116" si="111">Q105/R105</f>
        <v>8.0382172009162561E-2</v>
      </c>
      <c r="T105" s="2">
        <f t="shared" ref="T105:T116" si="112">$B$106/100</f>
        <v>0.01</v>
      </c>
      <c r="U105" s="14">
        <f t="shared" ref="U105:U116" si="113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6.2938217200916259E-3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55.166666666666664</v>
      </c>
      <c r="AX105" s="1">
        <f t="shared" ref="AX105:AX116" si="120">AW105*10000*AV105*0.67*AU105*AT105</f>
        <v>45215.637053564948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10.132822253193501</v>
      </c>
      <c r="E106" s="10">
        <f t="shared" ref="E106:E117" si="122">D105</f>
        <v>12.2398703207419</v>
      </c>
      <c r="F106" s="7" t="s">
        <v>83</v>
      </c>
      <c r="G106" s="1">
        <v>2</v>
      </c>
      <c r="H106" s="9">
        <f t="shared" si="103"/>
        <v>10.132822253193501</v>
      </c>
      <c r="I106" s="9">
        <f t="shared" si="104"/>
        <v>283.2828222531935</v>
      </c>
      <c r="J106" s="9">
        <f t="shared" si="105"/>
        <v>6.2366457535473929E-2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1.2437015944973646</v>
      </c>
      <c r="P106" s="9">
        <f t="shared" si="108"/>
        <v>7.7565262680021105E-2</v>
      </c>
      <c r="Q106" s="12">
        <f t="shared" si="109"/>
        <v>2.3269578804006329E-2</v>
      </c>
      <c r="R106" s="9">
        <f t="shared" si="110"/>
        <v>0.19436706250000002</v>
      </c>
      <c r="S106" s="13">
        <f t="shared" si="111"/>
        <v>0.11971976375372924</v>
      </c>
      <c r="T106" s="2">
        <f t="shared" si="112"/>
        <v>0.01</v>
      </c>
      <c r="U106" s="14">
        <f t="shared" si="113"/>
        <v>1.1971976375372924E-3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6.6871976375372927E-3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55.166666666666664</v>
      </c>
      <c r="AX106" s="1">
        <f t="shared" si="120"/>
        <v>48041.701009596014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11.256368779107101</v>
      </c>
      <c r="E107" s="10">
        <f t="shared" si="122"/>
        <v>10.132822253193501</v>
      </c>
      <c r="F107" s="7" t="s">
        <v>83</v>
      </c>
      <c r="G107" s="1">
        <v>3</v>
      </c>
      <c r="H107" s="9">
        <f t="shared" si="103"/>
        <v>11.256368779107101</v>
      </c>
      <c r="I107" s="9">
        <f t="shared" si="104"/>
        <v>284.40636877910708</v>
      </c>
      <c r="J107" s="9">
        <f t="shared" si="105"/>
        <v>7.1436659460378138E-2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1.8140265401506768</v>
      </c>
      <c r="P107" s="9">
        <f t="shared" si="108"/>
        <v>0.12958799620083186</v>
      </c>
      <c r="Q107" s="12">
        <f t="shared" si="109"/>
        <v>3.8876398860249559E-2</v>
      </c>
      <c r="R107" s="9">
        <f t="shared" si="110"/>
        <v>0.19436706250000002</v>
      </c>
      <c r="S107" s="13">
        <f t="shared" si="111"/>
        <v>0.20001536453867821</v>
      </c>
      <c r="T107" s="2">
        <f t="shared" si="112"/>
        <v>0.01</v>
      </c>
      <c r="U107" s="14">
        <f t="shared" si="113"/>
        <v>2.0001536453867824E-3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7.4901536453867825E-3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55.166666666666664</v>
      </c>
      <c r="AX107" s="1">
        <f t="shared" si="120"/>
        <v>53810.241816051115</v>
      </c>
    </row>
    <row r="108" spans="1:50" x14ac:dyDescent="0.15">
      <c r="C108" s="7">
        <v>3</v>
      </c>
      <c r="D108" s="7">
        <f t="shared" si="121"/>
        <v>14.1463596809677</v>
      </c>
      <c r="E108" s="10">
        <f t="shared" si="122"/>
        <v>11.256368779107101</v>
      </c>
      <c r="F108" s="7" t="s">
        <v>83</v>
      </c>
      <c r="G108" s="1">
        <v>4</v>
      </c>
      <c r="H108" s="9">
        <f t="shared" si="103"/>
        <v>14.1463596809677</v>
      </c>
      <c r="I108" s="9">
        <f t="shared" si="104"/>
        <v>287.29635968096767</v>
      </c>
      <c r="J108" s="9">
        <f t="shared" si="105"/>
        <v>0.10080571428737482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2.3323287522831784</v>
      </c>
      <c r="P108" s="9">
        <f t="shared" si="108"/>
        <v>0.23511206582688748</v>
      </c>
      <c r="Q108" s="12">
        <f t="shared" si="109"/>
        <v>7.053361974806624E-2</v>
      </c>
      <c r="R108" s="9">
        <f t="shared" si="110"/>
        <v>0.19436706250000002</v>
      </c>
      <c r="S108" s="13">
        <f t="shared" si="111"/>
        <v>0.36288874689386341</v>
      </c>
      <c r="T108" s="2">
        <f t="shared" si="112"/>
        <v>0.01</v>
      </c>
      <c r="U108" s="14">
        <f t="shared" si="113"/>
        <v>3.6288874689386344E-3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9.1188874689386336E-3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55.166666666666664</v>
      </c>
      <c r="AX108" s="1">
        <f t="shared" si="120"/>
        <v>65511.278276536286</v>
      </c>
    </row>
    <row r="109" spans="1:50" x14ac:dyDescent="0.15">
      <c r="C109" s="7">
        <v>4</v>
      </c>
      <c r="D109" s="7">
        <f t="shared" si="121"/>
        <v>17.148434372333298</v>
      </c>
      <c r="E109" s="10">
        <f t="shared" si="122"/>
        <v>14.1463596809677</v>
      </c>
      <c r="F109" s="7" t="s">
        <v>83</v>
      </c>
      <c r="G109" s="1">
        <v>5</v>
      </c>
      <c r="H109" s="9">
        <f t="shared" si="103"/>
        <v>17.148434372333298</v>
      </c>
      <c r="I109" s="9">
        <f t="shared" si="104"/>
        <v>290.2984343723333</v>
      </c>
      <c r="J109" s="9">
        <f t="shared" si="105"/>
        <v>0.14311870610335051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1.9923558521334763</v>
      </c>
      <c r="O109" s="9">
        <f t="shared" si="123"/>
        <v>0.75275104265614812</v>
      </c>
      <c r="P109" s="9">
        <f t="shared" si="108"/>
        <v>0.10773275524289593</v>
      </c>
      <c r="Q109" s="12">
        <f t="shared" si="109"/>
        <v>3.2319826572868776E-2</v>
      </c>
      <c r="R109" s="9">
        <f t="shared" si="110"/>
        <v>0.19436706250000002</v>
      </c>
      <c r="S109" s="13">
        <f t="shared" si="111"/>
        <v>0.16628242541283852</v>
      </c>
      <c r="T109" s="2">
        <f t="shared" si="112"/>
        <v>0.01</v>
      </c>
      <c r="U109" s="14">
        <f t="shared" si="113"/>
        <v>1.6628242541283852E-3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9.6528242541283858E-3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55.166666666666664</v>
      </c>
      <c r="AX109" s="1">
        <f t="shared" si="120"/>
        <v>69347.14986019081</v>
      </c>
    </row>
    <row r="110" spans="1:50" x14ac:dyDescent="0.15">
      <c r="C110" s="7">
        <v>5</v>
      </c>
      <c r="D110" s="7">
        <f t="shared" si="121"/>
        <v>21.060910282903201</v>
      </c>
      <c r="E110" s="10">
        <f t="shared" si="122"/>
        <v>17.148434372333298</v>
      </c>
      <c r="F110" s="7" t="s">
        <v>85</v>
      </c>
      <c r="G110" s="1">
        <v>6</v>
      </c>
      <c r="H110" s="9">
        <f t="shared" si="103"/>
        <v>21.060910282903201</v>
      </c>
      <c r="I110" s="9">
        <f t="shared" si="104"/>
        <v>294.21091028290317</v>
      </c>
      <c r="J110" s="9">
        <f t="shared" si="105"/>
        <v>0.22356546944690511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1.2929084957465855</v>
      </c>
      <c r="P110" s="9">
        <f t="shared" si="108"/>
        <v>0.28904969480347731</v>
      </c>
      <c r="Q110" s="12">
        <f t="shared" si="109"/>
        <v>8.6714908441043195E-2</v>
      </c>
      <c r="R110" s="9">
        <f t="shared" si="110"/>
        <v>0.19436706250000002</v>
      </c>
      <c r="S110" s="13">
        <f t="shared" si="111"/>
        <v>0.44613993402839636</v>
      </c>
      <c r="T110" s="2">
        <f t="shared" si="112"/>
        <v>0.01</v>
      </c>
      <c r="U110" s="14">
        <f t="shared" si="113"/>
        <v>4.4613993402839638E-3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1.2451399340283963E-2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55.166666666666664</v>
      </c>
      <c r="AX110" s="1">
        <f t="shared" si="120"/>
        <v>89452.478703365865</v>
      </c>
    </row>
    <row r="111" spans="1:50" x14ac:dyDescent="0.15">
      <c r="C111" s="7">
        <v>6</v>
      </c>
      <c r="D111" s="7">
        <f t="shared" si="121"/>
        <v>25.526957213333301</v>
      </c>
      <c r="E111" s="10">
        <f t="shared" si="122"/>
        <v>21.060910282903201</v>
      </c>
      <c r="F111" s="7" t="s">
        <v>83</v>
      </c>
      <c r="G111" s="1">
        <v>7</v>
      </c>
      <c r="H111" s="9">
        <f t="shared" si="103"/>
        <v>25.526957213333301</v>
      </c>
      <c r="I111" s="9">
        <f t="shared" si="104"/>
        <v>298.67695721333325</v>
      </c>
      <c r="J111" s="9">
        <f t="shared" si="105"/>
        <v>0.36670583025059889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1.6517490092764415</v>
      </c>
      <c r="P111" s="9">
        <f t="shared" si="108"/>
        <v>0.60570599181232165</v>
      </c>
      <c r="Q111" s="12">
        <f t="shared" si="109"/>
        <v>0.18171179754369648</v>
      </c>
      <c r="R111" s="9">
        <f t="shared" si="110"/>
        <v>0.19436706250000002</v>
      </c>
      <c r="S111" s="13">
        <f t="shared" si="111"/>
        <v>0.93488986871783619</v>
      </c>
      <c r="T111" s="2">
        <f t="shared" si="112"/>
        <v>0.01</v>
      </c>
      <c r="U111" s="14">
        <f t="shared" si="113"/>
        <v>9.3488986871783624E-3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2.4248898687178361E-2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55.166666666666664</v>
      </c>
      <c r="AX111" s="1">
        <f t="shared" si="120"/>
        <v>174207.25447116134</v>
      </c>
    </row>
    <row r="112" spans="1:50" x14ac:dyDescent="0.15">
      <c r="C112" s="7">
        <v>7</v>
      </c>
      <c r="D112" s="7">
        <f t="shared" si="121"/>
        <v>29.4174278248387</v>
      </c>
      <c r="E112" s="10">
        <f t="shared" si="122"/>
        <v>25.526957213333301</v>
      </c>
      <c r="F112" s="7" t="s">
        <v>83</v>
      </c>
      <c r="G112" s="1">
        <v>8</v>
      </c>
      <c r="H112" s="9">
        <f t="shared" si="103"/>
        <v>29.4174278248387</v>
      </c>
      <c r="I112" s="9">
        <f t="shared" si="104"/>
        <v>302.56742782483866</v>
      </c>
      <c r="J112" s="9">
        <f t="shared" si="105"/>
        <v>0.55765119066213342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1.6939332257974535</v>
      </c>
      <c r="P112" s="9">
        <f t="shared" si="108"/>
        <v>0.94462388026809851</v>
      </c>
      <c r="Q112" s="12">
        <f t="shared" si="109"/>
        <v>0.28338716408042952</v>
      </c>
      <c r="R112" s="9">
        <f t="shared" si="110"/>
        <v>0.19436706250000002</v>
      </c>
      <c r="S112" s="13">
        <f t="shared" si="111"/>
        <v>1.4579999328869289</v>
      </c>
      <c r="T112" s="2">
        <f t="shared" si="112"/>
        <v>0.01</v>
      </c>
      <c r="U112" s="14">
        <f t="shared" si="113"/>
        <v>1.4579999328869289E-2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2.9479999328869293E-2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55.166666666666664</v>
      </c>
      <c r="AX112" s="1">
        <f t="shared" si="120"/>
        <v>211788.16453258021</v>
      </c>
    </row>
    <row r="113" spans="1:53" x14ac:dyDescent="0.15">
      <c r="C113" s="7">
        <v>8</v>
      </c>
      <c r="D113" s="7">
        <f t="shared" si="121"/>
        <v>27.865699209677398</v>
      </c>
      <c r="E113" s="10">
        <f t="shared" si="122"/>
        <v>29.4174278248387</v>
      </c>
      <c r="F113" s="7" t="s">
        <v>83</v>
      </c>
      <c r="G113" s="1">
        <v>9</v>
      </c>
      <c r="H113" s="9">
        <f t="shared" si="103"/>
        <v>27.865699209677398</v>
      </c>
      <c r="I113" s="9">
        <f t="shared" si="104"/>
        <v>301.01569920967739</v>
      </c>
      <c r="J113" s="9">
        <f t="shared" si="105"/>
        <v>0.47240830189568533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1.3971995538626887</v>
      </c>
      <c r="P113" s="9">
        <f t="shared" si="108"/>
        <v>0.66004866864968192</v>
      </c>
      <c r="Q113" s="12">
        <f t="shared" si="109"/>
        <v>0.19801460059490458</v>
      </c>
      <c r="R113" s="9">
        <f t="shared" si="110"/>
        <v>0.19436706250000002</v>
      </c>
      <c r="S113" s="13">
        <f t="shared" si="111"/>
        <v>1.0187662356367841</v>
      </c>
      <c r="T113" s="2">
        <f t="shared" si="112"/>
        <v>0.01</v>
      </c>
      <c r="U113" s="14">
        <f t="shared" si="113"/>
        <v>1.0187662356367842E-2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2.5087662356367842E-2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55.166666666666664</v>
      </c>
      <c r="AX113" s="1">
        <f t="shared" si="120"/>
        <v>180233.04219227206</v>
      </c>
    </row>
    <row r="114" spans="1:53" x14ac:dyDescent="0.15">
      <c r="C114" s="7">
        <v>9</v>
      </c>
      <c r="D114" s="7">
        <f t="shared" si="121"/>
        <v>26.036192896999999</v>
      </c>
      <c r="E114" s="10">
        <f t="shared" si="122"/>
        <v>27.865699209677398</v>
      </c>
      <c r="F114" s="7" t="s">
        <v>83</v>
      </c>
      <c r="G114" s="1">
        <v>10</v>
      </c>
      <c r="H114" s="9">
        <f t="shared" si="103"/>
        <v>26.036192896999999</v>
      </c>
      <c r="I114" s="9">
        <f t="shared" si="104"/>
        <v>299.18619289699996</v>
      </c>
      <c r="J114" s="9">
        <f t="shared" si="105"/>
        <v>0.38762833642724087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1.3850410935463402</v>
      </c>
      <c r="P114" s="9">
        <f t="shared" si="108"/>
        <v>0.53688117497473431</v>
      </c>
      <c r="Q114" s="12">
        <f t="shared" si="109"/>
        <v>0.16106435249242029</v>
      </c>
      <c r="R114" s="9">
        <f t="shared" si="110"/>
        <v>0.19436706250000002</v>
      </c>
      <c r="S114" s="13">
        <f t="shared" si="111"/>
        <v>0.82866073305203281</v>
      </c>
      <c r="T114" s="2">
        <f t="shared" si="112"/>
        <v>0.01</v>
      </c>
      <c r="U114" s="14">
        <f t="shared" si="113"/>
        <v>8.2866073305203278E-3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2.3186607330520331E-2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55.166666666666664</v>
      </c>
      <c r="AX114" s="1">
        <f t="shared" si="120"/>
        <v>166575.61465612552</v>
      </c>
    </row>
    <row r="115" spans="1:53" x14ac:dyDescent="0.15">
      <c r="C115" s="7">
        <v>10</v>
      </c>
      <c r="D115" s="7">
        <f t="shared" si="121"/>
        <v>21.430228092903199</v>
      </c>
      <c r="E115" s="10">
        <f t="shared" si="122"/>
        <v>26.036192896999999</v>
      </c>
      <c r="F115" s="7" t="s">
        <v>83</v>
      </c>
      <c r="G115" s="1">
        <v>11</v>
      </c>
      <c r="H115" s="9">
        <f t="shared" si="103"/>
        <v>21.430228092903199</v>
      </c>
      <c r="I115" s="9">
        <f t="shared" si="104"/>
        <v>294.58022809290316</v>
      </c>
      <c r="J115" s="9">
        <f t="shared" si="105"/>
        <v>0.23303654227845744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0.80575192264302553</v>
      </c>
      <c r="O115" s="9">
        <f t="shared" si="123"/>
        <v>0.69029820426191379</v>
      </c>
      <c r="P115" s="9">
        <f t="shared" si="108"/>
        <v>0.16086470666222472</v>
      </c>
      <c r="Q115" s="12">
        <f t="shared" si="109"/>
        <v>4.8259411998667415E-2</v>
      </c>
      <c r="R115" s="9">
        <f t="shared" si="110"/>
        <v>0.19436706250000002</v>
      </c>
      <c r="S115" s="13">
        <f t="shared" si="111"/>
        <v>0.2482900722887007</v>
      </c>
      <c r="T115" s="2">
        <f t="shared" si="112"/>
        <v>0.01</v>
      </c>
      <c r="U115" s="14">
        <f t="shared" si="113"/>
        <v>2.4829007228870069E-3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1.7382900722887007E-2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55.166666666666664</v>
      </c>
      <c r="AX115" s="1">
        <f t="shared" si="120"/>
        <v>124881.02856729287</v>
      </c>
    </row>
    <row r="116" spans="1:53" x14ac:dyDescent="0.15">
      <c r="C116" s="7">
        <v>11</v>
      </c>
      <c r="D116" s="7">
        <f t="shared" si="121"/>
        <v>16.560378562</v>
      </c>
      <c r="E116" s="10">
        <f t="shared" si="122"/>
        <v>21.430228092903199</v>
      </c>
      <c r="F116" s="7" t="s">
        <v>85</v>
      </c>
      <c r="G116" s="1">
        <v>12</v>
      </c>
      <c r="H116" s="9">
        <f t="shared" si="103"/>
        <v>16.560378562</v>
      </c>
      <c r="I116" s="9">
        <f t="shared" si="104"/>
        <v>289.71037856199996</v>
      </c>
      <c r="J116" s="9">
        <f t="shared" si="105"/>
        <v>0.13369932767649012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1.1773237059330226</v>
      </c>
      <c r="P116" s="9">
        <f t="shared" si="108"/>
        <v>0.15740738794083889</v>
      </c>
      <c r="Q116" s="12">
        <f t="shared" si="109"/>
        <v>4.7222216382251665E-2</v>
      </c>
      <c r="R116" s="9">
        <f t="shared" si="110"/>
        <v>0.19436706250000002</v>
      </c>
      <c r="S116" s="13">
        <f t="shared" si="111"/>
        <v>0.24295379975839096</v>
      </c>
      <c r="T116" s="2">
        <f t="shared" si="112"/>
        <v>0.01</v>
      </c>
      <c r="U116" s="14">
        <f t="shared" si="113"/>
        <v>2.4295379975839099E-3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7.9195379975839086E-3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55.166666666666664</v>
      </c>
      <c r="AX116" s="1">
        <f t="shared" si="120"/>
        <v>56894.995069141783</v>
      </c>
      <c r="AY116" s="1">
        <f>SUM(AX105:AX116)</f>
        <v>1285958.5862078788</v>
      </c>
    </row>
    <row r="117" spans="1:53" x14ac:dyDescent="0.15">
      <c r="C117" s="7">
        <v>12</v>
      </c>
      <c r="D117" s="7">
        <f t="shared" si="121"/>
        <v>13.9602595687097</v>
      </c>
      <c r="E117" s="10">
        <f t="shared" si="122"/>
        <v>16.560378562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12.2398703207419</v>
      </c>
      <c r="E121" s="7"/>
      <c r="F121" s="7"/>
      <c r="G121" s="1">
        <v>1</v>
      </c>
      <c r="H121" s="9">
        <f t="shared" ref="H121:H132" si="124">E122</f>
        <v>12.2398703207419</v>
      </c>
      <c r="I121" s="9">
        <f t="shared" ref="I121:I132" si="125">H121+273.15</f>
        <v>285.38987032074186</v>
      </c>
      <c r="J121" s="9">
        <f t="shared" ref="J121:J132" si="126">EXP(($C$15*(I121-$C$13))/($C$16*I121*$C$13))</f>
        <v>8.0382172009162561E-2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2.2884804371008583E-2</v>
      </c>
      <c r="Q121" s="12">
        <f t="shared" ref="Q121:Q132" si="130">P121*$B$123</f>
        <v>7.5519854424328332E-3</v>
      </c>
      <c r="R121" s="9">
        <f t="shared" ref="R121:R132" si="131">L121*$B$123</f>
        <v>9.3951000000000007E-2</v>
      </c>
      <c r="S121" s="13">
        <f t="shared" ref="S121:S132" si="132">Q121/R121</f>
        <v>8.0382172009162575E-2</v>
      </c>
      <c r="T121" s="2">
        <f t="shared" ref="T121:T132" si="133">$B$122/100</f>
        <v>0.01</v>
      </c>
      <c r="U121" s="14">
        <f t="shared" ref="U121:U132" si="134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6.2938217200916259E-3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433.33333333333331</v>
      </c>
      <c r="AX121" s="1">
        <f t="shared" ref="AX121:AX132" si="141">AW121*10000*AV121*0.67*AU121*AT121</f>
        <v>171677.24849786333</v>
      </c>
      <c r="AZ121" s="1">
        <f t="shared" ref="AZ121:AZ132" si="142">$E$9/12</f>
        <v>125</v>
      </c>
      <c r="BA121" s="1">
        <f t="shared" ref="BA121:BA132" si="143">AZ121*10000*AV121*0.67*AU121*AT121</f>
        <v>49522.283220537502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10.132822253193501</v>
      </c>
      <c r="E122" s="10">
        <f t="shared" ref="E122:E133" si="145">D121</f>
        <v>12.2398703207419</v>
      </c>
      <c r="F122" s="7" t="s">
        <v>83</v>
      </c>
      <c r="G122" s="1">
        <v>2</v>
      </c>
      <c r="H122" s="9">
        <f t="shared" si="124"/>
        <v>10.132822253193501</v>
      </c>
      <c r="I122" s="9">
        <f t="shared" si="125"/>
        <v>283.2828222531935</v>
      </c>
      <c r="J122" s="9">
        <f t="shared" si="126"/>
        <v>6.2366457535473929E-2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0.54651519562899142</v>
      </c>
      <c r="P122" s="9">
        <f t="shared" si="129"/>
        <v>3.4084216740686721E-2</v>
      </c>
      <c r="Q122" s="12">
        <f t="shared" si="130"/>
        <v>1.1247791524426618E-2</v>
      </c>
      <c r="R122" s="9">
        <f t="shared" si="131"/>
        <v>9.3951000000000007E-2</v>
      </c>
      <c r="S122" s="13">
        <f t="shared" si="132"/>
        <v>0.11971976375372927</v>
      </c>
      <c r="T122" s="2">
        <f t="shared" si="133"/>
        <v>0.01</v>
      </c>
      <c r="U122" s="14">
        <f t="shared" si="134"/>
        <v>1.1971976375372926E-3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6.6871976375372927E-3</v>
      </c>
      <c r="AU122" s="9">
        <f t="shared" si="138"/>
        <v>28.47</v>
      </c>
      <c r="AV122" s="1">
        <f t="shared" si="139"/>
        <v>0.33</v>
      </c>
      <c r="AW122" s="1">
        <f t="shared" si="140"/>
        <v>433.33333333333331</v>
      </c>
      <c r="AX122" s="1">
        <f t="shared" si="141"/>
        <v>182407.40548925195</v>
      </c>
      <c r="AZ122" s="1">
        <f t="shared" si="142"/>
        <v>125</v>
      </c>
      <c r="BA122" s="1">
        <f t="shared" si="143"/>
        <v>52617.520814207295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11.256368779107101</v>
      </c>
      <c r="E123" s="10">
        <f t="shared" si="145"/>
        <v>10.132822253193501</v>
      </c>
      <c r="F123" s="7" t="s">
        <v>83</v>
      </c>
      <c r="G123" s="1">
        <v>3</v>
      </c>
      <c r="H123" s="9">
        <f t="shared" si="124"/>
        <v>11.256368779107101</v>
      </c>
      <c r="I123" s="9">
        <f t="shared" si="125"/>
        <v>284.40636877910708</v>
      </c>
      <c r="J123" s="9">
        <f t="shared" si="126"/>
        <v>7.1436659460378138E-2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0.79713097888830475</v>
      </c>
      <c r="P123" s="9">
        <f t="shared" si="129"/>
        <v>5.69443742841617E-2</v>
      </c>
      <c r="Q123" s="12">
        <f t="shared" si="130"/>
        <v>1.8791643513773361E-2</v>
      </c>
      <c r="R123" s="9">
        <f t="shared" si="131"/>
        <v>9.3951000000000007E-2</v>
      </c>
      <c r="S123" s="13">
        <f t="shared" si="132"/>
        <v>0.20001536453867824</v>
      </c>
      <c r="T123" s="2">
        <f t="shared" si="133"/>
        <v>0.01</v>
      </c>
      <c r="U123" s="14">
        <f t="shared" si="134"/>
        <v>2.0001536453867824E-3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7.4901536453867825E-3</v>
      </c>
      <c r="AU123" s="9">
        <f t="shared" si="138"/>
        <v>28.47</v>
      </c>
      <c r="AV123" s="1">
        <f t="shared" si="139"/>
        <v>0.33</v>
      </c>
      <c r="AW123" s="1">
        <f t="shared" si="140"/>
        <v>433.33333333333331</v>
      </c>
      <c r="AX123" s="1">
        <f t="shared" si="141"/>
        <v>204309.72243165533</v>
      </c>
      <c r="AZ123" s="1">
        <f t="shared" si="142"/>
        <v>125</v>
      </c>
      <c r="BA123" s="1">
        <f t="shared" si="143"/>
        <v>58935.496855285186</v>
      </c>
    </row>
    <row r="124" spans="1:53" x14ac:dyDescent="0.15">
      <c r="C124" s="7">
        <v>3</v>
      </c>
      <c r="D124" s="7">
        <f t="shared" si="144"/>
        <v>14.1463596809677</v>
      </c>
      <c r="E124" s="10">
        <f t="shared" si="145"/>
        <v>11.256368779107101</v>
      </c>
      <c r="F124" s="7" t="s">
        <v>83</v>
      </c>
      <c r="G124" s="1">
        <v>4</v>
      </c>
      <c r="H124" s="9">
        <f t="shared" si="124"/>
        <v>14.1463596809677</v>
      </c>
      <c r="I124" s="9">
        <f t="shared" si="125"/>
        <v>287.29635968096767</v>
      </c>
      <c r="J124" s="9">
        <f t="shared" si="126"/>
        <v>0.10080571428737482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1.0248866046041429</v>
      </c>
      <c r="P124" s="9">
        <f t="shared" si="129"/>
        <v>0.10331442624068292</v>
      </c>
      <c r="Q124" s="12">
        <f t="shared" si="130"/>
        <v>3.4093760659425362E-2</v>
      </c>
      <c r="R124" s="9">
        <f t="shared" si="131"/>
        <v>9.3951000000000007E-2</v>
      </c>
      <c r="S124" s="13">
        <f t="shared" si="132"/>
        <v>0.36288874689386341</v>
      </c>
      <c r="T124" s="2">
        <f t="shared" si="133"/>
        <v>0.01</v>
      </c>
      <c r="U124" s="14">
        <f t="shared" si="134"/>
        <v>3.6288874689386344E-3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9.1188874689386336E-3</v>
      </c>
      <c r="AU124" s="9">
        <f t="shared" si="138"/>
        <v>28.47</v>
      </c>
      <c r="AV124" s="1">
        <f t="shared" si="139"/>
        <v>0.33</v>
      </c>
      <c r="AW124" s="1">
        <f t="shared" si="140"/>
        <v>433.33333333333331</v>
      </c>
      <c r="AX124" s="1">
        <f t="shared" si="141"/>
        <v>248736.8692111983</v>
      </c>
      <c r="AZ124" s="1">
        <f t="shared" si="142"/>
        <v>125</v>
      </c>
      <c r="BA124" s="1">
        <f t="shared" si="143"/>
        <v>71751.01996476874</v>
      </c>
    </row>
    <row r="125" spans="1:53" x14ac:dyDescent="0.15">
      <c r="C125" s="7">
        <v>4</v>
      </c>
      <c r="D125" s="7">
        <f t="shared" si="144"/>
        <v>17.148434372333298</v>
      </c>
      <c r="E125" s="10">
        <f t="shared" si="145"/>
        <v>14.1463596809677</v>
      </c>
      <c r="F125" s="7" t="s">
        <v>83</v>
      </c>
      <c r="G125" s="1">
        <v>5</v>
      </c>
      <c r="H125" s="9">
        <f t="shared" si="124"/>
        <v>17.148434372333298</v>
      </c>
      <c r="I125" s="9">
        <f t="shared" si="125"/>
        <v>290.2984343723333</v>
      </c>
      <c r="J125" s="9">
        <f t="shared" si="126"/>
        <v>0.14311870610335051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0.87549356944528711</v>
      </c>
      <c r="O125" s="9">
        <f t="shared" si="146"/>
        <v>0.3307786089181729</v>
      </c>
      <c r="P125" s="9">
        <f t="shared" si="129"/>
        <v>4.7340606515035105E-2</v>
      </c>
      <c r="Q125" s="12">
        <f t="shared" si="130"/>
        <v>1.5622400149961585E-2</v>
      </c>
      <c r="R125" s="9">
        <f t="shared" si="131"/>
        <v>9.3951000000000007E-2</v>
      </c>
      <c r="S125" s="13">
        <f t="shared" si="132"/>
        <v>0.16628242541283844</v>
      </c>
      <c r="T125" s="2">
        <f t="shared" si="133"/>
        <v>0.01</v>
      </c>
      <c r="U125" s="14">
        <f t="shared" si="134"/>
        <v>1.6628242541283844E-3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9.6528242541283858E-3</v>
      </c>
      <c r="AU125" s="9">
        <f t="shared" si="138"/>
        <v>28.47</v>
      </c>
      <c r="AV125" s="1">
        <f t="shared" si="139"/>
        <v>0.33</v>
      </c>
      <c r="AW125" s="1">
        <f t="shared" si="140"/>
        <v>433.33333333333331</v>
      </c>
      <c r="AX125" s="1">
        <f t="shared" si="141"/>
        <v>263301.12003205519</v>
      </c>
      <c r="AZ125" s="1">
        <f t="shared" si="142"/>
        <v>125</v>
      </c>
      <c r="BA125" s="1">
        <f t="shared" si="143"/>
        <v>75952.246163092845</v>
      </c>
    </row>
    <row r="126" spans="1:53" x14ac:dyDescent="0.15">
      <c r="C126" s="7">
        <v>5</v>
      </c>
      <c r="D126" s="7">
        <f t="shared" si="144"/>
        <v>21.060910282903201</v>
      </c>
      <c r="E126" s="10">
        <f t="shared" si="145"/>
        <v>17.148434372333298</v>
      </c>
      <c r="F126" s="7" t="s">
        <v>85</v>
      </c>
      <c r="G126" s="1">
        <v>6</v>
      </c>
      <c r="H126" s="9">
        <f t="shared" si="124"/>
        <v>21.060910282903201</v>
      </c>
      <c r="I126" s="9">
        <f t="shared" si="125"/>
        <v>294.21091028290317</v>
      </c>
      <c r="J126" s="9">
        <f t="shared" si="126"/>
        <v>0.22356546944690511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0.56813800240313783</v>
      </c>
      <c r="P126" s="9">
        <f t="shared" si="129"/>
        <v>0.1270160392178844</v>
      </c>
      <c r="Q126" s="12">
        <f t="shared" si="130"/>
        <v>4.1915292941901855E-2</v>
      </c>
      <c r="R126" s="9">
        <f t="shared" si="131"/>
        <v>9.3951000000000007E-2</v>
      </c>
      <c r="S126" s="13">
        <f t="shared" si="132"/>
        <v>0.44613993402839619</v>
      </c>
      <c r="T126" s="2">
        <f t="shared" si="133"/>
        <v>0.01</v>
      </c>
      <c r="U126" s="14">
        <f t="shared" si="134"/>
        <v>4.461399340283962E-3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1.2451399340283963E-2</v>
      </c>
      <c r="AU126" s="9">
        <f t="shared" si="138"/>
        <v>28.47</v>
      </c>
      <c r="AV126" s="1">
        <f t="shared" si="139"/>
        <v>0.33</v>
      </c>
      <c r="AW126" s="1">
        <f t="shared" si="140"/>
        <v>433.33333333333331</v>
      </c>
      <c r="AX126" s="1">
        <f t="shared" si="141"/>
        <v>339638.15210465505</v>
      </c>
      <c r="AZ126" s="1">
        <f t="shared" si="142"/>
        <v>125</v>
      </c>
      <c r="BA126" s="1">
        <f t="shared" si="143"/>
        <v>97972.54387634281</v>
      </c>
    </row>
    <row r="127" spans="1:53" x14ac:dyDescent="0.15">
      <c r="C127" s="7">
        <v>6</v>
      </c>
      <c r="D127" s="7">
        <f t="shared" si="144"/>
        <v>25.526957213333301</v>
      </c>
      <c r="E127" s="10">
        <f t="shared" si="145"/>
        <v>21.060910282903201</v>
      </c>
      <c r="F127" s="7" t="s">
        <v>83</v>
      </c>
      <c r="G127" s="1">
        <v>7</v>
      </c>
      <c r="H127" s="9">
        <f t="shared" si="124"/>
        <v>25.526957213333301</v>
      </c>
      <c r="I127" s="9">
        <f t="shared" si="125"/>
        <v>298.67695721333325</v>
      </c>
      <c r="J127" s="9">
        <f t="shared" si="126"/>
        <v>0.36670583025059889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0.72582196318525349</v>
      </c>
      <c r="P127" s="9">
        <f t="shared" si="129"/>
        <v>0.26616314562396798</v>
      </c>
      <c r="Q127" s="12">
        <f t="shared" si="130"/>
        <v>8.7833838055909441E-2</v>
      </c>
      <c r="R127" s="9">
        <f t="shared" si="131"/>
        <v>9.3951000000000007E-2</v>
      </c>
      <c r="S127" s="13">
        <f t="shared" si="132"/>
        <v>0.9348898687178363</v>
      </c>
      <c r="T127" s="2">
        <f t="shared" si="133"/>
        <v>0.01</v>
      </c>
      <c r="U127" s="14">
        <f t="shared" si="134"/>
        <v>9.3488986871783624E-3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2.4248898687178361E-2</v>
      </c>
      <c r="AU127" s="9">
        <f t="shared" si="138"/>
        <v>28.47</v>
      </c>
      <c r="AV127" s="1">
        <f t="shared" si="139"/>
        <v>0.33</v>
      </c>
      <c r="AW127" s="1">
        <f t="shared" si="140"/>
        <v>433.33333333333331</v>
      </c>
      <c r="AX127" s="1">
        <f t="shared" si="141"/>
        <v>661439.80412232364</v>
      </c>
      <c r="AZ127" s="1">
        <f t="shared" si="142"/>
        <v>125</v>
      </c>
      <c r="BA127" s="1">
        <f t="shared" si="143"/>
        <v>190799.94349682413</v>
      </c>
    </row>
    <row r="128" spans="1:53" x14ac:dyDescent="0.15">
      <c r="C128" s="7">
        <v>7</v>
      </c>
      <c r="D128" s="7">
        <f t="shared" si="144"/>
        <v>29.4174278248387</v>
      </c>
      <c r="E128" s="10">
        <f t="shared" si="145"/>
        <v>25.526957213333301</v>
      </c>
      <c r="F128" s="7" t="s">
        <v>83</v>
      </c>
      <c r="G128" s="1">
        <v>8</v>
      </c>
      <c r="H128" s="9">
        <f t="shared" si="124"/>
        <v>29.4174278248387</v>
      </c>
      <c r="I128" s="9">
        <f t="shared" si="125"/>
        <v>302.56742782483866</v>
      </c>
      <c r="J128" s="9">
        <f t="shared" si="126"/>
        <v>0.55765119066213342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0.74435881756128564</v>
      </c>
      <c r="P128" s="9">
        <f t="shared" si="129"/>
        <v>0.41509258089290868</v>
      </c>
      <c r="Q128" s="12">
        <f t="shared" si="130"/>
        <v>0.13698055169465986</v>
      </c>
      <c r="R128" s="9">
        <f t="shared" si="131"/>
        <v>9.3951000000000007E-2</v>
      </c>
      <c r="S128" s="13">
        <f t="shared" si="132"/>
        <v>1.4579999328869289</v>
      </c>
      <c r="T128" s="2">
        <f t="shared" si="133"/>
        <v>0.01</v>
      </c>
      <c r="U128" s="14">
        <f t="shared" si="134"/>
        <v>1.4579999328869289E-2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2.9479999328869293E-2</v>
      </c>
      <c r="AU128" s="9">
        <f t="shared" si="138"/>
        <v>28.47</v>
      </c>
      <c r="AV128" s="1">
        <f t="shared" si="139"/>
        <v>0.33</v>
      </c>
      <c r="AW128" s="1">
        <f t="shared" si="140"/>
        <v>433.33333333333331</v>
      </c>
      <c r="AX128" s="1">
        <f t="shared" si="141"/>
        <v>804129.09605349589</v>
      </c>
      <c r="AZ128" s="1">
        <f t="shared" si="142"/>
        <v>125</v>
      </c>
      <c r="BA128" s="1">
        <f t="shared" si="143"/>
        <v>231960.31616927765</v>
      </c>
    </row>
    <row r="129" spans="1:54" x14ac:dyDescent="0.15">
      <c r="C129" s="7">
        <v>8</v>
      </c>
      <c r="D129" s="7">
        <f t="shared" si="144"/>
        <v>27.865699209677398</v>
      </c>
      <c r="E129" s="10">
        <f t="shared" si="145"/>
        <v>29.4174278248387</v>
      </c>
      <c r="F129" s="7" t="s">
        <v>83</v>
      </c>
      <c r="G129" s="1">
        <v>9</v>
      </c>
      <c r="H129" s="9">
        <f t="shared" si="124"/>
        <v>27.865699209677398</v>
      </c>
      <c r="I129" s="9">
        <f t="shared" si="125"/>
        <v>301.01569920967739</v>
      </c>
      <c r="J129" s="9">
        <f t="shared" si="126"/>
        <v>0.47240830189568533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0.61396623666837691</v>
      </c>
      <c r="P129" s="9">
        <f t="shared" si="129"/>
        <v>0.29004274728579238</v>
      </c>
      <c r="Q129" s="12">
        <f t="shared" si="130"/>
        <v>9.5714106604311483E-2</v>
      </c>
      <c r="R129" s="9">
        <f t="shared" si="131"/>
        <v>9.3951000000000007E-2</v>
      </c>
      <c r="S129" s="13">
        <f t="shared" si="132"/>
        <v>1.0187662356367839</v>
      </c>
      <c r="T129" s="2">
        <f t="shared" si="133"/>
        <v>0.01</v>
      </c>
      <c r="U129" s="14">
        <f t="shared" si="134"/>
        <v>1.018766235636784E-2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2.5087662356367842E-2</v>
      </c>
      <c r="AU129" s="9">
        <f t="shared" si="138"/>
        <v>28.47</v>
      </c>
      <c r="AV129" s="1">
        <f t="shared" si="139"/>
        <v>0.33</v>
      </c>
      <c r="AW129" s="1">
        <f t="shared" si="140"/>
        <v>433.33333333333331</v>
      </c>
      <c r="AX129" s="1">
        <f t="shared" si="141"/>
        <v>684318.85047451779</v>
      </c>
      <c r="AZ129" s="1">
        <f t="shared" si="142"/>
        <v>125</v>
      </c>
      <c r="BA129" s="1">
        <f t="shared" si="143"/>
        <v>197399.6684061109</v>
      </c>
    </row>
    <row r="130" spans="1:54" x14ac:dyDescent="0.15">
      <c r="C130" s="7">
        <v>9</v>
      </c>
      <c r="D130" s="7">
        <f t="shared" si="144"/>
        <v>26.036192896999999</v>
      </c>
      <c r="E130" s="10">
        <f t="shared" si="145"/>
        <v>27.865699209677398</v>
      </c>
      <c r="F130" s="7" t="s">
        <v>83</v>
      </c>
      <c r="G130" s="1">
        <v>10</v>
      </c>
      <c r="H130" s="9">
        <f t="shared" si="124"/>
        <v>26.036192896999999</v>
      </c>
      <c r="I130" s="9">
        <f t="shared" si="125"/>
        <v>299.18619289699996</v>
      </c>
      <c r="J130" s="9">
        <f t="shared" si="126"/>
        <v>0.38762833642724087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0.60862348938258448</v>
      </c>
      <c r="P130" s="9">
        <f t="shared" si="129"/>
        <v>0.23591971069991372</v>
      </c>
      <c r="Q130" s="12">
        <f t="shared" si="130"/>
        <v>7.7853504530971535E-2</v>
      </c>
      <c r="R130" s="9">
        <f t="shared" si="131"/>
        <v>9.3951000000000007E-2</v>
      </c>
      <c r="S130" s="13">
        <f t="shared" si="132"/>
        <v>0.82866073305203281</v>
      </c>
      <c r="T130" s="2">
        <f t="shared" si="133"/>
        <v>0.01</v>
      </c>
      <c r="U130" s="14">
        <f t="shared" si="134"/>
        <v>8.2866073305203278E-3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2.3186607330520331E-2</v>
      </c>
      <c r="AU130" s="9">
        <f t="shared" si="138"/>
        <v>28.47</v>
      </c>
      <c r="AV130" s="1">
        <f t="shared" si="139"/>
        <v>0.33</v>
      </c>
      <c r="AW130" s="1">
        <f t="shared" si="140"/>
        <v>433.33333333333331</v>
      </c>
      <c r="AX130" s="1">
        <f t="shared" si="141"/>
        <v>632463.56912158744</v>
      </c>
      <c r="AZ130" s="1">
        <f t="shared" si="142"/>
        <v>125</v>
      </c>
      <c r="BA130" s="1">
        <f t="shared" si="143"/>
        <v>182441.41416968868</v>
      </c>
    </row>
    <row r="131" spans="1:54" x14ac:dyDescent="0.15">
      <c r="C131" s="7">
        <v>10</v>
      </c>
      <c r="D131" s="7">
        <f t="shared" si="144"/>
        <v>21.430228092903199</v>
      </c>
      <c r="E131" s="10">
        <f t="shared" si="145"/>
        <v>26.036192896999999</v>
      </c>
      <c r="F131" s="7" t="s">
        <v>83</v>
      </c>
      <c r="G131" s="1">
        <v>11</v>
      </c>
      <c r="H131" s="9">
        <f t="shared" si="124"/>
        <v>21.430228092903199</v>
      </c>
      <c r="I131" s="9">
        <f t="shared" si="125"/>
        <v>294.58022809290316</v>
      </c>
      <c r="J131" s="9">
        <f t="shared" si="126"/>
        <v>0.23303654227845744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0.35406858974853728</v>
      </c>
      <c r="O131" s="9">
        <f t="shared" si="146"/>
        <v>0.30333518893413358</v>
      </c>
      <c r="P131" s="9">
        <f t="shared" si="129"/>
        <v>7.0688183580593089E-2</v>
      </c>
      <c r="Q131" s="12">
        <f t="shared" si="130"/>
        <v>2.3327100581595719E-2</v>
      </c>
      <c r="R131" s="9">
        <f t="shared" si="131"/>
        <v>9.3951000000000007E-2</v>
      </c>
      <c r="S131" s="13">
        <f t="shared" si="132"/>
        <v>0.24829007228870068</v>
      </c>
      <c r="T131" s="2">
        <f t="shared" si="133"/>
        <v>0.01</v>
      </c>
      <c r="U131" s="14">
        <f t="shared" si="134"/>
        <v>2.4829007228870069E-3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1.7382900722887007E-2</v>
      </c>
      <c r="AU131" s="9">
        <f t="shared" si="138"/>
        <v>28.47</v>
      </c>
      <c r="AV131" s="1">
        <f t="shared" si="139"/>
        <v>0.33</v>
      </c>
      <c r="AW131" s="1">
        <f t="shared" si="140"/>
        <v>433.33333333333331</v>
      </c>
      <c r="AX131" s="1">
        <f t="shared" si="141"/>
        <v>474155.24298856623</v>
      </c>
      <c r="AZ131" s="1">
        <f t="shared" si="142"/>
        <v>125</v>
      </c>
      <c r="BA131" s="1">
        <f t="shared" si="143"/>
        <v>136775.55086208641</v>
      </c>
    </row>
    <row r="132" spans="1:54" x14ac:dyDescent="0.15">
      <c r="C132" s="7">
        <v>11</v>
      </c>
      <c r="D132" s="7">
        <f t="shared" si="144"/>
        <v>16.560378562</v>
      </c>
      <c r="E132" s="10">
        <f t="shared" si="145"/>
        <v>21.430228092903199</v>
      </c>
      <c r="F132" s="7" t="s">
        <v>85</v>
      </c>
      <c r="G132" s="1">
        <v>12</v>
      </c>
      <c r="H132" s="9">
        <f t="shared" si="124"/>
        <v>16.560378562</v>
      </c>
      <c r="I132" s="9">
        <f t="shared" si="125"/>
        <v>289.71037856199996</v>
      </c>
      <c r="J132" s="9">
        <f t="shared" si="126"/>
        <v>0.13369932767649012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0.5173470053535405</v>
      </c>
      <c r="P132" s="9">
        <f t="shared" si="129"/>
        <v>6.9168946791213895E-2</v>
      </c>
      <c r="Q132" s="12">
        <f t="shared" si="130"/>
        <v>2.2825752441100588E-2</v>
      </c>
      <c r="R132" s="9">
        <f t="shared" si="131"/>
        <v>9.3951000000000007E-2</v>
      </c>
      <c r="S132" s="13">
        <f t="shared" si="132"/>
        <v>0.24295379975839093</v>
      </c>
      <c r="T132" s="2">
        <f t="shared" si="133"/>
        <v>0.01</v>
      </c>
      <c r="U132" s="14">
        <f t="shared" si="134"/>
        <v>2.4295379975839094E-3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7.9195379975839086E-3</v>
      </c>
      <c r="AU132" s="9">
        <f t="shared" si="138"/>
        <v>28.47</v>
      </c>
      <c r="AV132" s="1">
        <f t="shared" si="139"/>
        <v>0.33</v>
      </c>
      <c r="AW132" s="1">
        <f t="shared" si="140"/>
        <v>433.33333333333331</v>
      </c>
      <c r="AX132" s="1">
        <f t="shared" si="141"/>
        <v>216022.085350662</v>
      </c>
      <c r="AY132" s="1">
        <f>SUM(AX121:AX132)</f>
        <v>4882599.1658778321</v>
      </c>
      <c r="AZ132" s="1">
        <f t="shared" si="142"/>
        <v>125</v>
      </c>
      <c r="BA132" s="1">
        <f t="shared" si="143"/>
        <v>62314.063081921733</v>
      </c>
      <c r="BB132" s="1">
        <f>SUM(BA121:BA132)</f>
        <v>1408442.0670801441</v>
      </c>
    </row>
    <row r="133" spans="1:54" x14ac:dyDescent="0.15">
      <c r="C133" s="7">
        <v>12</v>
      </c>
      <c r="D133" s="7">
        <f t="shared" si="144"/>
        <v>13.9602595687097</v>
      </c>
      <c r="E133" s="10">
        <f t="shared" si="145"/>
        <v>16.560378562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12.2398703207419</v>
      </c>
      <c r="E136" s="7"/>
      <c r="F136" s="7"/>
      <c r="G136" s="1">
        <v>1</v>
      </c>
      <c r="H136" s="9">
        <f t="shared" ref="H136:H147" si="147">E137</f>
        <v>12.2398703207419</v>
      </c>
      <c r="I136" s="9">
        <f t="shared" ref="I136:I147" si="148">H136+273.15</f>
        <v>285.38987032074186</v>
      </c>
      <c r="J136" s="9">
        <f t="shared" ref="J136:J147" si="149">EXP(($C$15*(I136-$C$13))/($C$16*I136*$C$13))</f>
        <v>8.0382172009162561E-2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6.1013920200696493E-2</v>
      </c>
      <c r="Q136" s="12">
        <f t="shared" ref="Q136:Q147" si="153">P136*$B$138</f>
        <v>1.5863619252181087E-2</v>
      </c>
      <c r="R136" s="9">
        <f t="shared" ref="R136:R147" si="154">L136*$B$138</f>
        <v>0.19735245833333334</v>
      </c>
      <c r="S136" s="13">
        <f t="shared" ref="S136:S147" si="155">Q136/R136</f>
        <v>8.0382172009162561E-2</v>
      </c>
      <c r="T136" s="2">
        <f t="shared" ref="T136:T147" si="156">$B$137/100</f>
        <v>0.01</v>
      </c>
      <c r="U136" s="14">
        <f t="shared" ref="U136:U147" si="157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6.2938217200916259E-3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10.132822253193501</v>
      </c>
      <c r="E137" s="10">
        <f t="shared" ref="E137:E148" si="166">D136</f>
        <v>12.2398703207419</v>
      </c>
      <c r="F137" s="7" t="s">
        <v>83</v>
      </c>
      <c r="G137" s="1">
        <v>2</v>
      </c>
      <c r="H137" s="9">
        <f t="shared" si="147"/>
        <v>10.132822253193501</v>
      </c>
      <c r="I137" s="9">
        <f t="shared" si="148"/>
        <v>283.2828222531935</v>
      </c>
      <c r="J137" s="9">
        <f t="shared" si="149"/>
        <v>6.2366457535473929E-2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1.4570819131326369</v>
      </c>
      <c r="P137" s="9">
        <f t="shared" si="152"/>
        <v>9.0873037261093706E-2</v>
      </c>
      <c r="Q137" s="12">
        <f t="shared" si="153"/>
        <v>2.3626989687884365E-2</v>
      </c>
      <c r="R137" s="9">
        <f t="shared" si="154"/>
        <v>0.19735245833333334</v>
      </c>
      <c r="S137" s="13">
        <f t="shared" si="155"/>
        <v>0.11971976375372927</v>
      </c>
      <c r="T137" s="2">
        <f t="shared" si="156"/>
        <v>0.01</v>
      </c>
      <c r="U137" s="14">
        <f t="shared" si="157"/>
        <v>1.1971976375372926E-3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6.6871976375372927E-3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11.256368779107101</v>
      </c>
      <c r="E138" s="10">
        <f t="shared" si="166"/>
        <v>10.132822253193501</v>
      </c>
      <c r="F138" s="7" t="s">
        <v>83</v>
      </c>
      <c r="G138" s="1">
        <v>3</v>
      </c>
      <c r="H138" s="9">
        <f t="shared" si="147"/>
        <v>11.256368779107101</v>
      </c>
      <c r="I138" s="9">
        <f t="shared" si="148"/>
        <v>284.40636877910708</v>
      </c>
      <c r="J138" s="9">
        <f t="shared" si="149"/>
        <v>7.1436659460378138E-2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2.12525679253821</v>
      </c>
      <c r="P138" s="9">
        <f t="shared" si="152"/>
        <v>0.15182124575440761</v>
      </c>
      <c r="Q138" s="12">
        <f t="shared" si="153"/>
        <v>3.947352389614598E-2</v>
      </c>
      <c r="R138" s="9">
        <f t="shared" si="154"/>
        <v>0.19735245833333334</v>
      </c>
      <c r="S138" s="13">
        <f t="shared" si="155"/>
        <v>0.20001536453867827</v>
      </c>
      <c r="T138" s="2">
        <f t="shared" si="156"/>
        <v>0.01</v>
      </c>
      <c r="U138" s="14">
        <f t="shared" si="157"/>
        <v>2.0001536453867828E-3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7.4901536453867825E-3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14.1463596809677</v>
      </c>
      <c r="E139" s="10">
        <f t="shared" si="166"/>
        <v>11.256368779107101</v>
      </c>
      <c r="F139" s="7" t="s">
        <v>83</v>
      </c>
      <c r="G139" s="1">
        <v>4</v>
      </c>
      <c r="H139" s="9">
        <f t="shared" si="147"/>
        <v>14.1463596809677</v>
      </c>
      <c r="I139" s="9">
        <f t="shared" si="148"/>
        <v>287.29635968096767</v>
      </c>
      <c r="J139" s="9">
        <f t="shared" si="149"/>
        <v>0.10080571428737482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2.7324834634504693</v>
      </c>
      <c r="P139" s="9">
        <f t="shared" si="152"/>
        <v>0.27544994731156441</v>
      </c>
      <c r="Q139" s="12">
        <f t="shared" si="153"/>
        <v>7.1616986301006755E-2</v>
      </c>
      <c r="R139" s="9">
        <f t="shared" si="154"/>
        <v>0.19735245833333334</v>
      </c>
      <c r="S139" s="13">
        <f t="shared" si="155"/>
        <v>0.36288874689386352</v>
      </c>
      <c r="T139" s="2">
        <f t="shared" si="156"/>
        <v>0.01</v>
      </c>
      <c r="U139" s="14">
        <f t="shared" si="157"/>
        <v>3.6288874689386352E-3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9.1188874689386371E-3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17.148434372333298</v>
      </c>
      <c r="E140" s="10">
        <f t="shared" si="166"/>
        <v>14.1463596809677</v>
      </c>
      <c r="F140" s="7" t="s">
        <v>83</v>
      </c>
      <c r="G140" s="1">
        <v>5</v>
      </c>
      <c r="H140" s="9">
        <f t="shared" si="147"/>
        <v>17.148434372333298</v>
      </c>
      <c r="I140" s="9">
        <f t="shared" si="148"/>
        <v>290.2984343723333</v>
      </c>
      <c r="J140" s="9">
        <f t="shared" si="149"/>
        <v>0.14311870610335051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3.2160814328055718</v>
      </c>
      <c r="P140" s="9">
        <f t="shared" si="152"/>
        <v>0.46028141338614303</v>
      </c>
      <c r="Q140" s="12">
        <f t="shared" si="153"/>
        <v>0.11967316748039719</v>
      </c>
      <c r="R140" s="9">
        <f t="shared" si="154"/>
        <v>0.19735245833333334</v>
      </c>
      <c r="S140" s="13">
        <f t="shared" si="155"/>
        <v>0.60639309229311023</v>
      </c>
      <c r="T140" s="2">
        <f t="shared" si="156"/>
        <v>0.01</v>
      </c>
      <c r="U140" s="14">
        <f t="shared" si="157"/>
        <v>6.0639309229311026E-3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1.4053930922931102E-2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21.060910282903201</v>
      </c>
      <c r="E141" s="10">
        <f t="shared" si="166"/>
        <v>17.148434372333298</v>
      </c>
      <c r="F141" s="7" t="s">
        <v>85</v>
      </c>
      <c r="G141" s="1">
        <v>6</v>
      </c>
      <c r="H141" s="9">
        <f t="shared" si="147"/>
        <v>21.060910282903201</v>
      </c>
      <c r="I141" s="9">
        <f t="shared" si="148"/>
        <v>294.21091028290317</v>
      </c>
      <c r="J141" s="9">
        <f t="shared" si="149"/>
        <v>0.22356546944690511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3.5148479360860954</v>
      </c>
      <c r="P141" s="9">
        <f t="shared" si="152"/>
        <v>0.7857986288655735</v>
      </c>
      <c r="Q141" s="12">
        <f t="shared" si="153"/>
        <v>0.20430764350504912</v>
      </c>
      <c r="R141" s="9">
        <f t="shared" si="154"/>
        <v>0.19735245833333334</v>
      </c>
      <c r="S141" s="13">
        <f t="shared" si="155"/>
        <v>1.0352424552014867</v>
      </c>
      <c r="T141" s="2">
        <f t="shared" si="156"/>
        <v>0.01</v>
      </c>
      <c r="U141" s="14">
        <f t="shared" si="157"/>
        <v>1.0352424552014867E-2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1.8342424552014867E-2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25.526957213333301</v>
      </c>
      <c r="E142" s="10">
        <f t="shared" si="166"/>
        <v>21.060910282903201</v>
      </c>
      <c r="F142" s="7" t="s">
        <v>83</v>
      </c>
      <c r="G142" s="1">
        <v>7</v>
      </c>
      <c r="H142" s="9">
        <f t="shared" si="147"/>
        <v>25.526957213333301</v>
      </c>
      <c r="I142" s="9">
        <f t="shared" si="148"/>
        <v>298.67695721333325</v>
      </c>
      <c r="J142" s="9">
        <f t="shared" si="149"/>
        <v>0.36670583025059889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3.4880972238871886</v>
      </c>
      <c r="P142" s="9">
        <f t="shared" si="152"/>
        <v>1.2791055884803606</v>
      </c>
      <c r="Q142" s="12">
        <f t="shared" si="153"/>
        <v>0.33256745300489376</v>
      </c>
      <c r="R142" s="9">
        <f t="shared" si="154"/>
        <v>0.19735245833333334</v>
      </c>
      <c r="S142" s="13">
        <f t="shared" si="155"/>
        <v>1.6851447193182607</v>
      </c>
      <c r="T142" s="2">
        <f t="shared" si="156"/>
        <v>0.01</v>
      </c>
      <c r="U142" s="14">
        <f t="shared" si="157"/>
        <v>1.6851447193182607E-2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3.1751447193182611E-2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29.4174278248387</v>
      </c>
      <c r="E143" s="10">
        <f t="shared" si="166"/>
        <v>25.526957213333301</v>
      </c>
      <c r="F143" s="7" t="s">
        <v>83</v>
      </c>
      <c r="G143" s="1">
        <v>8</v>
      </c>
      <c r="H143" s="9">
        <f t="shared" si="147"/>
        <v>29.4174278248387</v>
      </c>
      <c r="I143" s="9">
        <f t="shared" si="148"/>
        <v>302.56742782483866</v>
      </c>
      <c r="J143" s="9">
        <f t="shared" si="149"/>
        <v>0.55765119066213342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2.9680395520734946</v>
      </c>
      <c r="P143" s="9">
        <f t="shared" si="152"/>
        <v>1.6551307901460894</v>
      </c>
      <c r="Q143" s="12">
        <f t="shared" si="153"/>
        <v>0.43033400543798328</v>
      </c>
      <c r="R143" s="9">
        <f t="shared" si="154"/>
        <v>0.19735245833333334</v>
      </c>
      <c r="S143" s="13">
        <f t="shared" si="155"/>
        <v>2.1805353177366462</v>
      </c>
      <c r="T143" s="2">
        <f t="shared" si="156"/>
        <v>0.01</v>
      </c>
      <c r="U143" s="14">
        <f t="shared" si="157"/>
        <v>2.1805353177366461E-2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3.6705353177366465E-2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27.865699209677398</v>
      </c>
      <c r="E144" s="10">
        <f t="shared" si="166"/>
        <v>29.4174278248387</v>
      </c>
      <c r="F144" s="7" t="s">
        <v>83</v>
      </c>
      <c r="G144" s="1">
        <v>9</v>
      </c>
      <c r="H144" s="9">
        <f t="shared" si="147"/>
        <v>27.865699209677398</v>
      </c>
      <c r="I144" s="9">
        <f t="shared" si="148"/>
        <v>301.01569920967739</v>
      </c>
      <c r="J144" s="9">
        <f t="shared" si="149"/>
        <v>0.47240830189568533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2.0719566785940717</v>
      </c>
      <c r="P144" s="9">
        <f t="shared" si="152"/>
        <v>0.97880953613604971</v>
      </c>
      <c r="Q144" s="12">
        <f t="shared" si="153"/>
        <v>0.25449047939537295</v>
      </c>
      <c r="R144" s="9">
        <f t="shared" si="154"/>
        <v>0.19735245833333334</v>
      </c>
      <c r="S144" s="13">
        <f t="shared" si="155"/>
        <v>1.2895227226687596</v>
      </c>
      <c r="T144" s="2">
        <f t="shared" si="156"/>
        <v>0.01</v>
      </c>
      <c r="U144" s="14">
        <f t="shared" si="157"/>
        <v>1.2895227226687596E-2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2.7795227226687598E-2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26.036192896999999</v>
      </c>
      <c r="E145" s="10">
        <f t="shared" si="166"/>
        <v>27.865699209677398</v>
      </c>
      <c r="F145" s="7" t="s">
        <v>83</v>
      </c>
      <c r="G145" s="1">
        <v>10</v>
      </c>
      <c r="H145" s="9">
        <f t="shared" si="147"/>
        <v>26.036192896999999</v>
      </c>
      <c r="I145" s="9">
        <f t="shared" si="148"/>
        <v>299.18619289699996</v>
      </c>
      <c r="J145" s="9">
        <f t="shared" si="149"/>
        <v>0.38762833642724087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1.8521950591246887</v>
      </c>
      <c r="P145" s="9">
        <f t="shared" si="152"/>
        <v>0.71796328950725818</v>
      </c>
      <c r="Q145" s="12">
        <f t="shared" si="153"/>
        <v>0.18667045527188714</v>
      </c>
      <c r="R145" s="9">
        <f t="shared" si="154"/>
        <v>0.19735245833333334</v>
      </c>
      <c r="S145" s="13">
        <f t="shared" si="155"/>
        <v>0.94587347352215889</v>
      </c>
      <c r="T145" s="2">
        <f t="shared" si="156"/>
        <v>0.01</v>
      </c>
      <c r="U145" s="14">
        <f t="shared" si="157"/>
        <v>9.4587347352215884E-3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2.4358734735221592E-2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21.430228092903199</v>
      </c>
      <c r="E146" s="10">
        <f t="shared" si="166"/>
        <v>26.036192896999999</v>
      </c>
      <c r="F146" s="7" t="s">
        <v>83</v>
      </c>
      <c r="G146" s="1">
        <v>11</v>
      </c>
      <c r="H146" s="9">
        <f t="shared" si="147"/>
        <v>21.430228092903199</v>
      </c>
      <c r="I146" s="9">
        <f t="shared" si="148"/>
        <v>294.58022809290316</v>
      </c>
      <c r="J146" s="9">
        <f t="shared" si="149"/>
        <v>0.23303654227845744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1.8932796862840973</v>
      </c>
      <c r="P146" s="9">
        <f t="shared" si="152"/>
        <v>0.44120335165768865</v>
      </c>
      <c r="Q146" s="12">
        <f t="shared" si="153"/>
        <v>0.11471287143099905</v>
      </c>
      <c r="R146" s="9">
        <f t="shared" si="154"/>
        <v>0.19735245833333334</v>
      </c>
      <c r="S146" s="13">
        <f t="shared" si="155"/>
        <v>0.58125889284462873</v>
      </c>
      <c r="T146" s="2">
        <f t="shared" si="156"/>
        <v>0.01</v>
      </c>
      <c r="U146" s="14">
        <f t="shared" si="157"/>
        <v>5.8125889284462873E-3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2.0712588928446289E-2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16.560378562</v>
      </c>
      <c r="E147" s="10">
        <f t="shared" si="166"/>
        <v>21.430228092903199</v>
      </c>
      <c r="F147" s="7" t="s">
        <v>85</v>
      </c>
      <c r="G147" s="1">
        <v>12</v>
      </c>
      <c r="H147" s="9">
        <f t="shared" si="147"/>
        <v>16.560378562</v>
      </c>
      <c r="I147" s="9">
        <f t="shared" si="148"/>
        <v>289.71037856199996</v>
      </c>
      <c r="J147" s="9">
        <f t="shared" si="149"/>
        <v>0.13369932767649012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2.2111242512930755</v>
      </c>
      <c r="P147" s="9">
        <f t="shared" si="152"/>
        <v>0.29562582580706681</v>
      </c>
      <c r="Q147" s="12">
        <f t="shared" si="153"/>
        <v>7.6862714709837368E-2</v>
      </c>
      <c r="R147" s="9">
        <f t="shared" si="154"/>
        <v>0.19735245833333334</v>
      </c>
      <c r="S147" s="13">
        <f t="shared" si="155"/>
        <v>0.38946925393761389</v>
      </c>
      <c r="T147" s="2">
        <f t="shared" si="156"/>
        <v>0.01</v>
      </c>
      <c r="U147" s="14">
        <f t="shared" si="157"/>
        <v>3.8946925393761392E-3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9.384692539376141E-3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13.9602595687097</v>
      </c>
      <c r="E148" s="10">
        <f t="shared" si="166"/>
        <v>16.560378562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1421242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28174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217141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1490775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34548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4444806.3156655449</v>
      </c>
      <c r="J13" s="6" t="s">
        <v>37</v>
      </c>
      <c r="K13" s="6">
        <f>I13/(10000*1000)</f>
        <v>0.44448063156655448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-5.4885563520967704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-5.4885563520967704</v>
      </c>
      <c r="I27" s="9">
        <f t="shared" si="1"/>
        <v>267.66144364790318</v>
      </c>
      <c r="J27" s="9">
        <f t="shared" si="2"/>
        <v>8.38996369975273E-3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0.67240178013569118</v>
      </c>
      <c r="Q27" s="12">
        <f t="shared" si="6"/>
        <v>6.7240178013569116E-2</v>
      </c>
      <c r="R27" s="9">
        <f t="shared" si="7"/>
        <v>4.0532094166666672</v>
      </c>
      <c r="S27" s="13">
        <f t="shared" si="8"/>
        <v>1.6589366869888256E-2</v>
      </c>
      <c r="T27" s="2">
        <f t="shared" si="9"/>
        <v>0.34</v>
      </c>
      <c r="U27" s="14">
        <f t="shared" si="10"/>
        <v>5.6403847357620078E-3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1.8540384735762007E-2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1.10056822492857</v>
      </c>
      <c r="E28" s="10">
        <f t="shared" si="18"/>
        <v>-5.4885563520967704</v>
      </c>
      <c r="F28" s="7" t="s">
        <v>83</v>
      </c>
      <c r="G28" s="1">
        <v>3</v>
      </c>
      <c r="H28" s="9">
        <f t="shared" si="0"/>
        <v>1.10056822492857</v>
      </c>
      <c r="I28" s="9">
        <f t="shared" si="1"/>
        <v>274.25056822492854</v>
      </c>
      <c r="J28" s="9">
        <f t="shared" si="2"/>
        <v>2.0106307553645709E-2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120.00327872356225</v>
      </c>
      <c r="P28" s="9">
        <f t="shared" si="5"/>
        <v>2.412822829461811</v>
      </c>
      <c r="Q28" s="12">
        <f t="shared" si="6"/>
        <v>0.24128228294618112</v>
      </c>
      <c r="R28" s="9">
        <f t="shared" si="7"/>
        <v>4.0532094166666672</v>
      </c>
      <c r="S28" s="13">
        <f t="shared" si="8"/>
        <v>5.9528698900687467E-2</v>
      </c>
      <c r="T28" s="2">
        <f t="shared" si="9"/>
        <v>0.34</v>
      </c>
      <c r="U28" s="14">
        <f t="shared" si="10"/>
        <v>2.0239757626233739E-2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3.3139757626233737E-2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6.1849650856774199</v>
      </c>
      <c r="E29" s="10">
        <f t="shared" si="18"/>
        <v>1.10056822492857</v>
      </c>
      <c r="F29" s="7" t="s">
        <v>83</v>
      </c>
      <c r="G29" s="1">
        <v>4</v>
      </c>
      <c r="H29" s="9">
        <f t="shared" si="0"/>
        <v>6.1849650856774199</v>
      </c>
      <c r="I29" s="9">
        <f t="shared" si="1"/>
        <v>279.33496508567742</v>
      </c>
      <c r="J29" s="9">
        <f t="shared" si="2"/>
        <v>3.8369255947541737E-2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158.12255006076711</v>
      </c>
      <c r="P29" s="9">
        <f t="shared" si="5"/>
        <v>6.0670445943595546</v>
      </c>
      <c r="Q29" s="12">
        <f t="shared" si="6"/>
        <v>0.60670445943595552</v>
      </c>
      <c r="R29" s="9">
        <f t="shared" si="7"/>
        <v>4.0532094166666672</v>
      </c>
      <c r="S29" s="13">
        <f t="shared" si="8"/>
        <v>0.14968495260600309</v>
      </c>
      <c r="T29" s="2">
        <f t="shared" si="9"/>
        <v>0.34</v>
      </c>
      <c r="U29" s="14">
        <f t="shared" si="10"/>
        <v>5.0892883886041053E-2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6.3792883886041055E-2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6.9282580728333301</v>
      </c>
      <c r="E30" s="10">
        <f t="shared" si="18"/>
        <v>6.1849650856774199</v>
      </c>
      <c r="F30" s="7" t="s">
        <v>83</v>
      </c>
      <c r="G30" s="1">
        <v>5</v>
      </c>
      <c r="H30" s="9">
        <f t="shared" si="0"/>
        <v>6.9282580728333301</v>
      </c>
      <c r="I30" s="9">
        <f t="shared" si="1"/>
        <v>280.07825807283331</v>
      </c>
      <c r="J30" s="9">
        <f t="shared" si="2"/>
        <v>4.2088004365977767E-2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144.45273019308718</v>
      </c>
      <c r="O30" s="9">
        <f t="shared" si="19"/>
        <v>48.134869439987057</v>
      </c>
      <c r="P30" s="9">
        <f t="shared" si="5"/>
        <v>2.025900595145945</v>
      </c>
      <c r="Q30" s="12">
        <f t="shared" si="6"/>
        <v>0.20259005951459452</v>
      </c>
      <c r="R30" s="9">
        <f t="shared" si="7"/>
        <v>4.0532094166666672</v>
      </c>
      <c r="S30" s="13">
        <f t="shared" si="8"/>
        <v>4.998262825541426E-2</v>
      </c>
      <c r="T30" s="2">
        <f t="shared" si="9"/>
        <v>0.34</v>
      </c>
      <c r="U30" s="14">
        <f t="shared" si="10"/>
        <v>1.699409360684085E-2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2.9894093606840852E-2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13.844805648871001</v>
      </c>
      <c r="E31" s="10">
        <f t="shared" si="18"/>
        <v>6.9282580728333301</v>
      </c>
      <c r="F31" s="7" t="s">
        <v>85</v>
      </c>
      <c r="G31" s="1">
        <v>6</v>
      </c>
      <c r="H31" s="9">
        <f t="shared" si="0"/>
        <v>13.844805648871001</v>
      </c>
      <c r="I31" s="9">
        <f t="shared" si="1"/>
        <v>286.99480564887097</v>
      </c>
      <c r="J31" s="9">
        <f t="shared" si="2"/>
        <v>9.7279147243364186E-2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86.641063011507782</v>
      </c>
      <c r="P31" s="9">
        <f t="shared" si="5"/>
        <v>8.4283687260180606</v>
      </c>
      <c r="Q31" s="12">
        <f t="shared" si="6"/>
        <v>0.84283687260180606</v>
      </c>
      <c r="R31" s="9">
        <f t="shared" si="7"/>
        <v>4.0532094166666672</v>
      </c>
      <c r="S31" s="13">
        <f t="shared" si="8"/>
        <v>0.20794308557956268</v>
      </c>
      <c r="T31" s="2">
        <f t="shared" si="9"/>
        <v>0.34</v>
      </c>
      <c r="U31" s="14">
        <f t="shared" si="10"/>
        <v>7.0700649097051316E-2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8.3600649097051311E-2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18.197817008000001</v>
      </c>
      <c r="E32" s="10">
        <f t="shared" si="18"/>
        <v>13.844805648871001</v>
      </c>
      <c r="F32" s="7" t="s">
        <v>83</v>
      </c>
      <c r="G32" s="1">
        <v>7</v>
      </c>
      <c r="H32" s="9">
        <f t="shared" si="0"/>
        <v>18.197817008000001</v>
      </c>
      <c r="I32" s="9">
        <f t="shared" si="1"/>
        <v>291.34781700799999</v>
      </c>
      <c r="J32" s="9">
        <f t="shared" si="2"/>
        <v>0.16149621372541856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118.74478845215639</v>
      </c>
      <c r="P32" s="9">
        <f t="shared" si="5"/>
        <v>19.176833734649062</v>
      </c>
      <c r="Q32" s="12">
        <f t="shared" si="6"/>
        <v>1.9176833734649064</v>
      </c>
      <c r="R32" s="9">
        <f t="shared" si="7"/>
        <v>4.0532094166666672</v>
      </c>
      <c r="S32" s="13">
        <f t="shared" si="8"/>
        <v>0.47312713860267219</v>
      </c>
      <c r="T32" s="2">
        <f t="shared" si="9"/>
        <v>0.34</v>
      </c>
      <c r="U32" s="14">
        <f t="shared" si="10"/>
        <v>0.16086322712490855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0.18651322712490856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18.5078088051613</v>
      </c>
      <c r="E33" s="10">
        <f t="shared" si="18"/>
        <v>18.197817008000001</v>
      </c>
      <c r="F33" s="7" t="s">
        <v>83</v>
      </c>
      <c r="G33" s="1">
        <v>8</v>
      </c>
      <c r="H33" s="9">
        <f t="shared" si="0"/>
        <v>18.5078088051613</v>
      </c>
      <c r="I33" s="9">
        <f t="shared" si="1"/>
        <v>291.65780880516127</v>
      </c>
      <c r="J33" s="9">
        <f t="shared" si="2"/>
        <v>0.16733575820754515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140.10004888417399</v>
      </c>
      <c r="P33" s="9">
        <f t="shared" si="5"/>
        <v>23.443747904947394</v>
      </c>
      <c r="Q33" s="12">
        <f t="shared" si="6"/>
        <v>2.3443747904947396</v>
      </c>
      <c r="R33" s="9">
        <f t="shared" si="7"/>
        <v>4.0532094166666672</v>
      </c>
      <c r="S33" s="13">
        <f t="shared" si="8"/>
        <v>0.57839962101507647</v>
      </c>
      <c r="T33" s="2">
        <f t="shared" si="9"/>
        <v>0.34</v>
      </c>
      <c r="U33" s="14">
        <f t="shared" si="10"/>
        <v>0.196655871145126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0.22230587114512601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18.893882545483901</v>
      </c>
      <c r="E34" s="10">
        <f t="shared" si="18"/>
        <v>18.5078088051613</v>
      </c>
      <c r="F34" s="7" t="s">
        <v>83</v>
      </c>
      <c r="G34" s="1">
        <v>9</v>
      </c>
      <c r="H34" s="9">
        <f t="shared" si="0"/>
        <v>18.893882545483901</v>
      </c>
      <c r="I34" s="9">
        <f t="shared" si="1"/>
        <v>292.04388254548388</v>
      </c>
      <c r="J34" s="9">
        <f t="shared" si="2"/>
        <v>0.17488618818349852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157.18839514589325</v>
      </c>
      <c r="P34" s="9">
        <f t="shared" si="5"/>
        <v>27.490079253746813</v>
      </c>
      <c r="Q34" s="12">
        <f t="shared" si="6"/>
        <v>2.7490079253746815</v>
      </c>
      <c r="R34" s="9">
        <f t="shared" si="7"/>
        <v>4.0532094166666672</v>
      </c>
      <c r="S34" s="13">
        <f t="shared" si="8"/>
        <v>0.67822992665290105</v>
      </c>
      <c r="T34" s="2">
        <f t="shared" si="9"/>
        <v>0.34</v>
      </c>
      <c r="U34" s="14">
        <f t="shared" si="10"/>
        <v>0.23059817506198638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0.25624817506198638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12.077050233333299</v>
      </c>
      <c r="E35" s="10">
        <f t="shared" si="18"/>
        <v>18.893882545483901</v>
      </c>
      <c r="F35" s="7" t="s">
        <v>83</v>
      </c>
      <c r="G35" s="1">
        <v>10</v>
      </c>
      <c r="H35" s="9">
        <f t="shared" si="0"/>
        <v>12.077050233333299</v>
      </c>
      <c r="I35" s="9">
        <f t="shared" si="1"/>
        <v>285.22705023333327</v>
      </c>
      <c r="J35" s="9">
        <f t="shared" si="2"/>
        <v>7.8831814075461887E-2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170.23041005881311</v>
      </c>
      <c r="P35" s="9">
        <f t="shared" si="5"/>
        <v>13.419572035745992</v>
      </c>
      <c r="Q35" s="12">
        <f t="shared" si="6"/>
        <v>1.3419572035745992</v>
      </c>
      <c r="R35" s="9">
        <f t="shared" si="7"/>
        <v>4.0532094166666672</v>
      </c>
      <c r="S35" s="13">
        <f t="shared" si="8"/>
        <v>0.33108508977022361</v>
      </c>
      <c r="T35" s="2">
        <f t="shared" si="9"/>
        <v>0.34</v>
      </c>
      <c r="U35" s="14">
        <f t="shared" si="10"/>
        <v>0.11256893052187604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0.13821893052187603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9.8280854102258104</v>
      </c>
      <c r="E36" s="10">
        <f t="shared" si="18"/>
        <v>12.077050233333299</v>
      </c>
      <c r="F36" s="7" t="s">
        <v>83</v>
      </c>
      <c r="G36" s="1">
        <v>11</v>
      </c>
      <c r="H36" s="9">
        <f t="shared" si="0"/>
        <v>9.8280854102258104</v>
      </c>
      <c r="I36" s="9">
        <f t="shared" si="1"/>
        <v>282.97808541022579</v>
      </c>
      <c r="J36" s="9">
        <f t="shared" si="2"/>
        <v>6.0100216843155557E-2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148.97029612191375</v>
      </c>
      <c r="O36" s="9">
        <f t="shared" si="19"/>
        <v>48.372636067820025</v>
      </c>
      <c r="P36" s="9">
        <f t="shared" si="5"/>
        <v>2.9072059169510309</v>
      </c>
      <c r="Q36" s="12">
        <f t="shared" si="6"/>
        <v>0.29072059169510311</v>
      </c>
      <c r="R36" s="9">
        <f t="shared" si="7"/>
        <v>4.0532094166666672</v>
      </c>
      <c r="S36" s="13">
        <f t="shared" si="8"/>
        <v>7.1726022963350816E-2</v>
      </c>
      <c r="T36" s="2">
        <f t="shared" si="9"/>
        <v>0.34</v>
      </c>
      <c r="U36" s="14">
        <f t="shared" si="10"/>
        <v>2.4386847807539278E-2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3.7286847807539276E-2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3.8429930500333298</v>
      </c>
      <c r="E37" s="10">
        <f t="shared" si="18"/>
        <v>9.8280854102258104</v>
      </c>
      <c r="F37" s="7" t="s">
        <v>85</v>
      </c>
      <c r="G37" s="1">
        <v>12</v>
      </c>
      <c r="H37" s="9">
        <f t="shared" si="0"/>
        <v>3.8429930500333298</v>
      </c>
      <c r="I37" s="9">
        <f t="shared" si="1"/>
        <v>276.99299305003331</v>
      </c>
      <c r="J37" s="9">
        <f t="shared" si="2"/>
        <v>2.8575243625369812E-2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85.997524317535664</v>
      </c>
      <c r="P37" s="9">
        <f t="shared" si="5"/>
        <v>2.4574002085522464</v>
      </c>
      <c r="Q37" s="12">
        <f t="shared" si="6"/>
        <v>0.24574002085522464</v>
      </c>
      <c r="R37" s="9">
        <f t="shared" si="7"/>
        <v>4.0532094166666672</v>
      </c>
      <c r="S37" s="13">
        <f t="shared" si="8"/>
        <v>6.0628503389129007E-2</v>
      </c>
      <c r="T37" s="2">
        <f t="shared" si="9"/>
        <v>0.34</v>
      </c>
      <c r="U37" s="14">
        <f t="shared" si="10"/>
        <v>2.0613691152303864E-2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3.3513691152303862E-2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0.87475446996774198</v>
      </c>
      <c r="E38" s="10">
        <f t="shared" si="18"/>
        <v>3.8429930500333298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118436.83333333333</v>
      </c>
      <c r="AU42" s="1">
        <f t="shared" ref="AU42:AU53" si="38">AT42*10000*AS42*0.67*AR42*AQ42</f>
        <v>474075338.28956544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-5.4885563520967704</v>
      </c>
      <c r="E43" s="10">
        <f t="shared" ref="E43:E54" si="40">D42</f>
        <v>2.0454492775161301</v>
      </c>
      <c r="F43" s="7" t="s">
        <v>83</v>
      </c>
      <c r="G43" s="1">
        <v>2</v>
      </c>
      <c r="H43" s="9">
        <f t="shared" si="20"/>
        <v>-5.4885563520967704</v>
      </c>
      <c r="I43" s="9">
        <f t="shared" si="21"/>
        <v>267.66144364790318</v>
      </c>
      <c r="J43" s="9">
        <f t="shared" si="22"/>
        <v>8.38996369975273E-3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116.37570301581128</v>
      </c>
      <c r="P43" s="9">
        <f t="shared" si="25"/>
        <v>0.97638792383586093</v>
      </c>
      <c r="Q43" s="12">
        <f t="shared" si="26"/>
        <v>0.23433310172060662</v>
      </c>
      <c r="R43" s="9">
        <f t="shared" si="27"/>
        <v>14.125500000000001</v>
      </c>
      <c r="S43" s="13">
        <f t="shared" si="28"/>
        <v>1.658936686988826E-2</v>
      </c>
      <c r="T43" s="2">
        <f t="shared" si="29"/>
        <v>0.43</v>
      </c>
      <c r="U43" s="14">
        <f t="shared" si="30"/>
        <v>7.1334277540519514E-3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1.5553427754051951E-2</v>
      </c>
      <c r="AR43" s="9">
        <f t="shared" si="35"/>
        <v>136.875</v>
      </c>
      <c r="AS43" s="1">
        <f t="shared" si="36"/>
        <v>0.24</v>
      </c>
      <c r="AT43" s="1">
        <f t="shared" si="37"/>
        <v>118436.83333333333</v>
      </c>
      <c r="AU43" s="1">
        <f t="shared" si="38"/>
        <v>405436720.12652576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1.10056822492857</v>
      </c>
      <c r="E44" s="10">
        <f t="shared" si="40"/>
        <v>-5.4885563520967704</v>
      </c>
      <c r="F44" s="7" t="s">
        <v>83</v>
      </c>
      <c r="G44" s="1">
        <v>3</v>
      </c>
      <c r="H44" s="9">
        <f t="shared" si="20"/>
        <v>1.10056822492857</v>
      </c>
      <c r="I44" s="9">
        <f t="shared" si="21"/>
        <v>274.25056822492854</v>
      </c>
      <c r="J44" s="9">
        <f t="shared" si="22"/>
        <v>2.0106307553645709E-2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174.25556509197543</v>
      </c>
      <c r="P44" s="9">
        <f t="shared" si="25"/>
        <v>3.5036359846735872</v>
      </c>
      <c r="Q44" s="12">
        <f t="shared" si="26"/>
        <v>0.84087263632166087</v>
      </c>
      <c r="R44" s="9">
        <f t="shared" si="27"/>
        <v>14.125500000000001</v>
      </c>
      <c r="S44" s="13">
        <f t="shared" si="28"/>
        <v>5.9528698900687467E-2</v>
      </c>
      <c r="T44" s="2">
        <f t="shared" si="29"/>
        <v>0.43</v>
      </c>
      <c r="U44" s="14">
        <f t="shared" si="30"/>
        <v>2.559734052729561E-2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3.401734052729561E-2</v>
      </c>
      <c r="AR44" s="9">
        <f t="shared" si="35"/>
        <v>136.875</v>
      </c>
      <c r="AS44" s="1">
        <f t="shared" si="36"/>
        <v>0.24</v>
      </c>
      <c r="AT44" s="1">
        <f t="shared" si="37"/>
        <v>118436.83333333333</v>
      </c>
      <c r="AU44" s="1">
        <f t="shared" si="38"/>
        <v>886742085.9829973</v>
      </c>
    </row>
    <row r="45" spans="1:48" x14ac:dyDescent="0.15">
      <c r="C45" s="7">
        <v>3</v>
      </c>
      <c r="D45" s="7">
        <f t="shared" si="39"/>
        <v>6.1849650856774199</v>
      </c>
      <c r="E45" s="10">
        <f t="shared" si="40"/>
        <v>1.10056822492857</v>
      </c>
      <c r="F45" s="7" t="s">
        <v>83</v>
      </c>
      <c r="G45" s="1">
        <v>4</v>
      </c>
      <c r="H45" s="9">
        <f t="shared" si="20"/>
        <v>6.1849650856774199</v>
      </c>
      <c r="I45" s="9">
        <f t="shared" si="21"/>
        <v>279.33496508567742</v>
      </c>
      <c r="J45" s="9">
        <f t="shared" si="22"/>
        <v>3.8369255947541737E-2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229.60817910730182</v>
      </c>
      <c r="P45" s="9">
        <f t="shared" si="25"/>
        <v>8.8098949918170693</v>
      </c>
      <c r="Q45" s="12">
        <f t="shared" si="26"/>
        <v>2.1143747980360965</v>
      </c>
      <c r="R45" s="9">
        <f t="shared" si="27"/>
        <v>14.125500000000001</v>
      </c>
      <c r="S45" s="13">
        <f t="shared" si="28"/>
        <v>0.14968495260600306</v>
      </c>
      <c r="T45" s="2">
        <f t="shared" si="29"/>
        <v>0.43</v>
      </c>
      <c r="U45" s="14">
        <f t="shared" si="30"/>
        <v>6.4364529620581312E-2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7.2784529620581323E-2</v>
      </c>
      <c r="AR45" s="9">
        <f t="shared" si="35"/>
        <v>136.875</v>
      </c>
      <c r="AS45" s="1">
        <f t="shared" si="36"/>
        <v>0.24</v>
      </c>
      <c r="AT45" s="1">
        <f t="shared" si="37"/>
        <v>118436.83333333333</v>
      </c>
      <c r="AU45" s="1">
        <f t="shared" si="38"/>
        <v>1897300159.9363</v>
      </c>
    </row>
    <row r="46" spans="1:48" x14ac:dyDescent="0.15">
      <c r="C46" s="7">
        <v>4</v>
      </c>
      <c r="D46" s="7">
        <f t="shared" si="39"/>
        <v>6.9282580728333301</v>
      </c>
      <c r="E46" s="10">
        <f t="shared" si="40"/>
        <v>6.1849650856774199</v>
      </c>
      <c r="F46" s="7" t="s">
        <v>83</v>
      </c>
      <c r="G46" s="1">
        <v>5</v>
      </c>
      <c r="H46" s="9">
        <f t="shared" si="20"/>
        <v>6.9282580728333301</v>
      </c>
      <c r="I46" s="9">
        <f t="shared" si="21"/>
        <v>280.07825807283331</v>
      </c>
      <c r="J46" s="9">
        <f t="shared" si="22"/>
        <v>4.2088004365977767E-2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209.75836990971052</v>
      </c>
      <c r="O46" s="9">
        <f t="shared" si="41"/>
        <v>69.896164205774227</v>
      </c>
      <c r="P46" s="9">
        <f t="shared" si="25"/>
        <v>2.9417900642577246</v>
      </c>
      <c r="Q46" s="12">
        <f t="shared" si="26"/>
        <v>0.70602961542185383</v>
      </c>
      <c r="R46" s="9">
        <f t="shared" si="27"/>
        <v>14.125500000000001</v>
      </c>
      <c r="S46" s="13">
        <f t="shared" si="28"/>
        <v>4.998262825541424E-2</v>
      </c>
      <c r="T46" s="2">
        <f t="shared" si="29"/>
        <v>0.43</v>
      </c>
      <c r="U46" s="14">
        <f t="shared" si="30"/>
        <v>2.1492530149828121E-2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2.9912530149828122E-2</v>
      </c>
      <c r="AR46" s="9">
        <f t="shared" si="35"/>
        <v>136.875</v>
      </c>
      <c r="AS46" s="1">
        <f t="shared" si="36"/>
        <v>0.24</v>
      </c>
      <c r="AT46" s="1">
        <f t="shared" si="37"/>
        <v>118436.83333333333</v>
      </c>
      <c r="AU46" s="1">
        <f t="shared" si="38"/>
        <v>779740537.35342407</v>
      </c>
    </row>
    <row r="47" spans="1:48" x14ac:dyDescent="0.15">
      <c r="C47" s="7">
        <v>5</v>
      </c>
      <c r="D47" s="7">
        <f t="shared" si="39"/>
        <v>13.844805648871001</v>
      </c>
      <c r="E47" s="10">
        <f t="shared" si="40"/>
        <v>6.9282580728333301</v>
      </c>
      <c r="F47" s="7" t="s">
        <v>85</v>
      </c>
      <c r="G47" s="1">
        <v>6</v>
      </c>
      <c r="H47" s="9">
        <f t="shared" si="20"/>
        <v>13.844805648871001</v>
      </c>
      <c r="I47" s="9">
        <f t="shared" si="21"/>
        <v>286.99480564887097</v>
      </c>
      <c r="J47" s="9">
        <f t="shared" si="22"/>
        <v>9.7279147243364186E-2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125.81062414151651</v>
      </c>
      <c r="P47" s="9">
        <f t="shared" si="25"/>
        <v>12.238750230642134</v>
      </c>
      <c r="Q47" s="12">
        <f t="shared" si="26"/>
        <v>2.937300055354112</v>
      </c>
      <c r="R47" s="9">
        <f t="shared" si="27"/>
        <v>14.125500000000001</v>
      </c>
      <c r="S47" s="13">
        <f t="shared" si="28"/>
        <v>0.20794308557956262</v>
      </c>
      <c r="T47" s="2">
        <f t="shared" si="29"/>
        <v>0.43</v>
      </c>
      <c r="U47" s="14">
        <f t="shared" si="30"/>
        <v>8.9415526799211928E-2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9.7835526799211939E-2</v>
      </c>
      <c r="AR47" s="9">
        <f t="shared" si="35"/>
        <v>136.875</v>
      </c>
      <c r="AS47" s="1">
        <f t="shared" si="36"/>
        <v>0.24</v>
      </c>
      <c r="AT47" s="1">
        <f t="shared" si="37"/>
        <v>118436.83333333333</v>
      </c>
      <c r="AU47" s="1">
        <f t="shared" si="38"/>
        <v>2550313392.2996206</v>
      </c>
    </row>
    <row r="48" spans="1:48" x14ac:dyDescent="0.15">
      <c r="C48" s="7">
        <v>6</v>
      </c>
      <c r="D48" s="7">
        <f t="shared" si="39"/>
        <v>18.197817008000001</v>
      </c>
      <c r="E48" s="10">
        <f t="shared" si="40"/>
        <v>13.844805648871001</v>
      </c>
      <c r="F48" s="7" t="s">
        <v>83</v>
      </c>
      <c r="G48" s="1">
        <v>7</v>
      </c>
      <c r="H48" s="9">
        <f t="shared" si="20"/>
        <v>18.197817008000001</v>
      </c>
      <c r="I48" s="9">
        <f t="shared" si="21"/>
        <v>291.34781700799999</v>
      </c>
      <c r="J48" s="9">
        <f t="shared" si="22"/>
        <v>0.16149621372541856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172.4281239108744</v>
      </c>
      <c r="P48" s="9">
        <f t="shared" si="25"/>
        <v>27.846489151383526</v>
      </c>
      <c r="Q48" s="12">
        <f t="shared" si="26"/>
        <v>6.6831573963320459</v>
      </c>
      <c r="R48" s="9">
        <f t="shared" si="27"/>
        <v>14.125500000000001</v>
      </c>
      <c r="S48" s="13">
        <f t="shared" si="28"/>
        <v>0.47312713860267214</v>
      </c>
      <c r="T48" s="2">
        <f t="shared" si="29"/>
        <v>0.43</v>
      </c>
      <c r="U48" s="14">
        <f t="shared" si="30"/>
        <v>0.203444669599149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0.21904466959914898</v>
      </c>
      <c r="AR48" s="9">
        <f t="shared" si="35"/>
        <v>136.875</v>
      </c>
      <c r="AS48" s="1">
        <f t="shared" si="36"/>
        <v>0.24</v>
      </c>
      <c r="AT48" s="1">
        <f t="shared" si="37"/>
        <v>118436.83333333333</v>
      </c>
      <c r="AU48" s="1">
        <f t="shared" si="38"/>
        <v>5709915126.6087418</v>
      </c>
    </row>
    <row r="49" spans="1:48" x14ac:dyDescent="0.15">
      <c r="C49" s="7">
        <v>7</v>
      </c>
      <c r="D49" s="7">
        <f t="shared" si="39"/>
        <v>18.5078088051613</v>
      </c>
      <c r="E49" s="10">
        <f t="shared" si="40"/>
        <v>18.197817008000001</v>
      </c>
      <c r="F49" s="7" t="s">
        <v>83</v>
      </c>
      <c r="G49" s="1">
        <v>8</v>
      </c>
      <c r="H49" s="9">
        <f t="shared" si="20"/>
        <v>18.5078088051613</v>
      </c>
      <c r="I49" s="9">
        <f t="shared" si="21"/>
        <v>291.65780880516127</v>
      </c>
      <c r="J49" s="9">
        <f t="shared" si="22"/>
        <v>0.16733575820754515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203.43788475949088</v>
      </c>
      <c r="P49" s="9">
        <f t="shared" si="25"/>
        <v>34.0424326943686</v>
      </c>
      <c r="Q49" s="12">
        <f t="shared" si="26"/>
        <v>8.1701838466484631</v>
      </c>
      <c r="R49" s="9">
        <f t="shared" si="27"/>
        <v>14.125500000000001</v>
      </c>
      <c r="S49" s="13">
        <f t="shared" si="28"/>
        <v>0.57839962101507647</v>
      </c>
      <c r="T49" s="2">
        <f t="shared" si="29"/>
        <v>0.43</v>
      </c>
      <c r="U49" s="14">
        <f t="shared" si="30"/>
        <v>0.24871183703648289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0.26431183703648287</v>
      </c>
      <c r="AR49" s="9">
        <f t="shared" si="35"/>
        <v>136.875</v>
      </c>
      <c r="AS49" s="1">
        <f t="shared" si="36"/>
        <v>0.24</v>
      </c>
      <c r="AT49" s="1">
        <f t="shared" si="37"/>
        <v>118436.83333333333</v>
      </c>
      <c r="AU49" s="1">
        <f t="shared" si="38"/>
        <v>6889910442.4599142</v>
      </c>
    </row>
    <row r="50" spans="1:48" x14ac:dyDescent="0.15">
      <c r="C50" s="7">
        <v>8</v>
      </c>
      <c r="D50" s="7">
        <f t="shared" si="39"/>
        <v>18.893882545483901</v>
      </c>
      <c r="E50" s="10">
        <f t="shared" si="40"/>
        <v>18.5078088051613</v>
      </c>
      <c r="F50" s="7" t="s">
        <v>83</v>
      </c>
      <c r="G50" s="1">
        <v>9</v>
      </c>
      <c r="H50" s="9">
        <f t="shared" si="20"/>
        <v>18.893882545483901</v>
      </c>
      <c r="I50" s="9">
        <f t="shared" si="21"/>
        <v>292.04388254548388</v>
      </c>
      <c r="J50" s="9">
        <f t="shared" si="22"/>
        <v>0.17488618818349852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228.25170206512229</v>
      </c>
      <c r="P50" s="9">
        <f t="shared" si="25"/>
        <v>39.918070120564813</v>
      </c>
      <c r="Q50" s="12">
        <f t="shared" si="26"/>
        <v>9.5803368289355557</v>
      </c>
      <c r="R50" s="9">
        <f t="shared" si="27"/>
        <v>14.125500000000001</v>
      </c>
      <c r="S50" s="13">
        <f t="shared" si="28"/>
        <v>0.67822992665290116</v>
      </c>
      <c r="T50" s="2">
        <f t="shared" si="29"/>
        <v>0.43</v>
      </c>
      <c r="U50" s="14">
        <f t="shared" si="30"/>
        <v>0.29163886846074749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0.30723886846074749</v>
      </c>
      <c r="AR50" s="9">
        <f t="shared" si="35"/>
        <v>136.875</v>
      </c>
      <c r="AS50" s="1">
        <f t="shared" si="36"/>
        <v>0.24</v>
      </c>
      <c r="AT50" s="1">
        <f t="shared" si="37"/>
        <v>118436.83333333333</v>
      </c>
      <c r="AU50" s="1">
        <f t="shared" si="38"/>
        <v>8008904602.5020981</v>
      </c>
    </row>
    <row r="51" spans="1:48" x14ac:dyDescent="0.15">
      <c r="C51" s="7">
        <v>9</v>
      </c>
      <c r="D51" s="7">
        <f t="shared" si="39"/>
        <v>12.077050233333299</v>
      </c>
      <c r="E51" s="10">
        <f t="shared" si="40"/>
        <v>18.893882545483901</v>
      </c>
      <c r="F51" s="7" t="s">
        <v>83</v>
      </c>
      <c r="G51" s="1">
        <v>10</v>
      </c>
      <c r="H51" s="9">
        <f t="shared" si="20"/>
        <v>12.077050233333299</v>
      </c>
      <c r="I51" s="9">
        <f t="shared" si="21"/>
        <v>285.22705023333327</v>
      </c>
      <c r="J51" s="9">
        <f t="shared" si="22"/>
        <v>7.8831814075461887E-2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247.18988194455747</v>
      </c>
      <c r="P51" s="9">
        <f t="shared" si="25"/>
        <v>19.486426814788729</v>
      </c>
      <c r="Q51" s="12">
        <f t="shared" si="26"/>
        <v>4.6767424355492944</v>
      </c>
      <c r="R51" s="9">
        <f t="shared" si="27"/>
        <v>14.125500000000001</v>
      </c>
      <c r="S51" s="13">
        <f t="shared" si="28"/>
        <v>0.33108508977022366</v>
      </c>
      <c r="T51" s="2">
        <f t="shared" si="29"/>
        <v>0.43</v>
      </c>
      <c r="U51" s="14">
        <f t="shared" si="30"/>
        <v>0.14236658860119616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0.15796658860119617</v>
      </c>
      <c r="AR51" s="9">
        <f t="shared" si="35"/>
        <v>136.875</v>
      </c>
      <c r="AS51" s="1">
        <f t="shared" si="36"/>
        <v>0.24</v>
      </c>
      <c r="AT51" s="1">
        <f t="shared" si="37"/>
        <v>118436.83333333333</v>
      </c>
      <c r="AU51" s="1">
        <f t="shared" si="38"/>
        <v>4117771116.7469301</v>
      </c>
    </row>
    <row r="52" spans="1:48" x14ac:dyDescent="0.15">
      <c r="C52" s="7">
        <v>10</v>
      </c>
      <c r="D52" s="7">
        <f t="shared" si="39"/>
        <v>9.8280854102258104</v>
      </c>
      <c r="E52" s="10">
        <f t="shared" si="40"/>
        <v>12.077050233333299</v>
      </c>
      <c r="F52" s="7" t="s">
        <v>83</v>
      </c>
      <c r="G52" s="1">
        <v>11</v>
      </c>
      <c r="H52" s="9">
        <f t="shared" si="20"/>
        <v>9.8280854102258104</v>
      </c>
      <c r="I52" s="9">
        <f t="shared" si="21"/>
        <v>282.97808541022579</v>
      </c>
      <c r="J52" s="9">
        <f t="shared" si="22"/>
        <v>6.0100216843155557E-2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216.31828237328031</v>
      </c>
      <c r="O52" s="9">
        <f t="shared" si="41"/>
        <v>70.241422756488447</v>
      </c>
      <c r="P52" s="9">
        <f t="shared" si="25"/>
        <v>4.2215247390367168</v>
      </c>
      <c r="Q52" s="12">
        <f t="shared" si="26"/>
        <v>1.013165937368812</v>
      </c>
      <c r="R52" s="9">
        <f t="shared" si="27"/>
        <v>14.125500000000001</v>
      </c>
      <c r="S52" s="13">
        <f t="shared" si="28"/>
        <v>7.1726022963350816E-2</v>
      </c>
      <c r="T52" s="2">
        <f t="shared" si="29"/>
        <v>0.43</v>
      </c>
      <c r="U52" s="14">
        <f t="shared" si="30"/>
        <v>3.0842189874240849E-2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3.9262189874240849E-2</v>
      </c>
      <c r="AR52" s="9">
        <f t="shared" si="35"/>
        <v>136.875</v>
      </c>
      <c r="AS52" s="1">
        <f t="shared" si="36"/>
        <v>0.24</v>
      </c>
      <c r="AT52" s="1">
        <f t="shared" si="37"/>
        <v>118436.83333333333</v>
      </c>
      <c r="AU52" s="1">
        <f t="shared" si="38"/>
        <v>1023461434.9528247</v>
      </c>
    </row>
    <row r="53" spans="1:48" x14ac:dyDescent="0.15">
      <c r="C53" s="7">
        <v>11</v>
      </c>
      <c r="D53" s="7">
        <f t="shared" si="39"/>
        <v>3.8429930500333298</v>
      </c>
      <c r="E53" s="10">
        <f t="shared" si="40"/>
        <v>9.8280854102258104</v>
      </c>
      <c r="F53" s="7" t="s">
        <v>85</v>
      </c>
      <c r="G53" s="1">
        <v>12</v>
      </c>
      <c r="H53" s="9">
        <f t="shared" si="20"/>
        <v>3.8429930500333298</v>
      </c>
      <c r="I53" s="9">
        <f t="shared" si="21"/>
        <v>276.99299305003331</v>
      </c>
      <c r="J53" s="9">
        <f t="shared" si="22"/>
        <v>2.8575243625369812E-2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124.87614801745175</v>
      </c>
      <c r="P53" s="9">
        <f t="shared" si="25"/>
        <v>3.5683663525964251</v>
      </c>
      <c r="Q53" s="12">
        <f t="shared" si="26"/>
        <v>0.85640792462314197</v>
      </c>
      <c r="R53" s="9">
        <f t="shared" si="27"/>
        <v>14.125500000000001</v>
      </c>
      <c r="S53" s="13">
        <f t="shared" si="28"/>
        <v>6.0628503389129014E-2</v>
      </c>
      <c r="T53" s="2">
        <f t="shared" si="29"/>
        <v>0.43</v>
      </c>
      <c r="U53" s="14">
        <f t="shared" si="30"/>
        <v>2.6070256457325476E-2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3.4490256457325473E-2</v>
      </c>
      <c r="AR53" s="9">
        <f t="shared" si="35"/>
        <v>136.875</v>
      </c>
      <c r="AS53" s="1">
        <f t="shared" si="36"/>
        <v>0.24</v>
      </c>
      <c r="AT53" s="1">
        <f t="shared" si="37"/>
        <v>118436.83333333333</v>
      </c>
      <c r="AU53" s="1">
        <f t="shared" si="38"/>
        <v>899069753.33702755</v>
      </c>
      <c r="AV53" s="1">
        <f>SUM(AU42:AU53)</f>
        <v>33642640710.59597</v>
      </c>
    </row>
    <row r="54" spans="1:48" x14ac:dyDescent="0.15">
      <c r="C54" s="7">
        <v>12</v>
      </c>
      <c r="D54" s="7">
        <f t="shared" si="39"/>
        <v>0.87475446996774198</v>
      </c>
      <c r="E54" s="10">
        <f t="shared" si="40"/>
        <v>3.8429930500333298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2.0454492775161301</v>
      </c>
      <c r="E58" s="7"/>
      <c r="F58" s="7"/>
      <c r="G58" s="1">
        <v>1</v>
      </c>
      <c r="H58" s="9">
        <f t="shared" ref="H58:H69" si="42">E59</f>
        <v>2.0454492775161301</v>
      </c>
      <c r="I58" s="9">
        <f t="shared" ref="I58:I69" si="43">H58+273.15</f>
        <v>275.1954492775161</v>
      </c>
      <c r="J58" s="9">
        <f t="shared" ref="J58:J69" si="44">EXP(($C$15*(I58-$C$13))/($C$16*I58*$C$13))</f>
        <v>2.2712914672421824E-2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2.2659917871519506E-3</v>
      </c>
      <c r="Q58" s="12">
        <f t="shared" ref="Q58:Q69" si="48">P58*$B$60</f>
        <v>4.3053843955887059E-4</v>
      </c>
      <c r="R58" s="9">
        <f t="shared" ref="R58:R69" si="49">L58*$B$60</f>
        <v>1.8955666666666669E-2</v>
      </c>
      <c r="S58" s="13">
        <f t="shared" ref="S58:S69" si="50">Q58/R58</f>
        <v>2.271291467242182E-2</v>
      </c>
      <c r="T58" s="2">
        <f t="shared" ref="T58:T69" si="51">$B$59/100</f>
        <v>0.01</v>
      </c>
      <c r="U58" s="14">
        <f t="shared" ref="U58:U69" si="52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1.2227129146724218E-2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18095.083333333332</v>
      </c>
      <c r="AU58" s="1">
        <f t="shared" ref="AU58:AU69" si="59">AT58*10000*AS58*0.67*AR58*AQ58</f>
        <v>2809952.3324082075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-5.4885563520967704</v>
      </c>
      <c r="E59" s="10">
        <f t="shared" ref="E59:E70" si="61">D58</f>
        <v>2.0454492775161301</v>
      </c>
      <c r="F59" s="7" t="s">
        <v>83</v>
      </c>
      <c r="G59" s="1">
        <v>2</v>
      </c>
      <c r="H59" s="9">
        <f t="shared" si="42"/>
        <v>-5.4885563520967704</v>
      </c>
      <c r="I59" s="9">
        <f t="shared" si="43"/>
        <v>267.66144364790318</v>
      </c>
      <c r="J59" s="9">
        <f t="shared" si="44"/>
        <v>8.38996369975273E-3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0.19726734154618139</v>
      </c>
      <c r="P59" s="9">
        <f t="shared" si="47"/>
        <v>1.6550658347191855E-3</v>
      </c>
      <c r="Q59" s="12">
        <f t="shared" si="48"/>
        <v>3.1446250859664527E-4</v>
      </c>
      <c r="R59" s="9">
        <f t="shared" si="49"/>
        <v>1.8955666666666669E-2</v>
      </c>
      <c r="S59" s="13">
        <f t="shared" si="50"/>
        <v>1.658936686988826E-2</v>
      </c>
      <c r="T59" s="2">
        <f t="shared" si="51"/>
        <v>0.01</v>
      </c>
      <c r="U59" s="14">
        <f t="shared" si="52"/>
        <v>1.6589366869888261E-4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1.2165893668698883E-2</v>
      </c>
      <c r="AR59" s="9">
        <f t="shared" si="56"/>
        <v>9.9766666666666666</v>
      </c>
      <c r="AS59" s="1">
        <f t="shared" si="57"/>
        <v>0.19</v>
      </c>
      <c r="AT59" s="1">
        <f t="shared" si="58"/>
        <v>18095.083333333332</v>
      </c>
      <c r="AU59" s="1">
        <f t="shared" si="59"/>
        <v>2795879.6279950445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1.10056822492857</v>
      </c>
      <c r="E60" s="10">
        <f t="shared" si="61"/>
        <v>-5.4885563520967704</v>
      </c>
      <c r="F60" s="7" t="s">
        <v>83</v>
      </c>
      <c r="G60" s="1">
        <v>3</v>
      </c>
      <c r="H60" s="9">
        <f t="shared" si="42"/>
        <v>1.10056822492857</v>
      </c>
      <c r="I60" s="9">
        <f t="shared" si="43"/>
        <v>274.25056822492854</v>
      </c>
      <c r="J60" s="9">
        <f t="shared" si="44"/>
        <v>2.0106307553645709E-2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0.29537894237812889</v>
      </c>
      <c r="P60" s="9">
        <f t="shared" si="47"/>
        <v>5.9389798603252534E-3</v>
      </c>
      <c r="Q60" s="12">
        <f t="shared" si="48"/>
        <v>1.1284061734617981E-3</v>
      </c>
      <c r="R60" s="9">
        <f t="shared" si="49"/>
        <v>1.8955666666666669E-2</v>
      </c>
      <c r="S60" s="13">
        <f t="shared" si="50"/>
        <v>5.952869890068746E-2</v>
      </c>
      <c r="T60" s="2">
        <f t="shared" si="51"/>
        <v>0.01</v>
      </c>
      <c r="U60" s="14">
        <f t="shared" si="52"/>
        <v>5.9528698900687465E-4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1.2595286989006875E-2</v>
      </c>
      <c r="AR60" s="9">
        <f t="shared" si="56"/>
        <v>9.9766666666666666</v>
      </c>
      <c r="AS60" s="1">
        <f t="shared" si="57"/>
        <v>0.19</v>
      </c>
      <c r="AT60" s="1">
        <f t="shared" si="58"/>
        <v>18095.083333333332</v>
      </c>
      <c r="AU60" s="1">
        <f t="shared" si="59"/>
        <v>2894559.7635723478</v>
      </c>
    </row>
    <row r="61" spans="1:48" x14ac:dyDescent="0.15">
      <c r="C61" s="7">
        <v>3</v>
      </c>
      <c r="D61" s="7">
        <f t="shared" si="60"/>
        <v>6.1849650856774199</v>
      </c>
      <c r="E61" s="10">
        <f t="shared" si="61"/>
        <v>1.10056822492857</v>
      </c>
      <c r="F61" s="7" t="s">
        <v>83</v>
      </c>
      <c r="G61" s="1">
        <v>4</v>
      </c>
      <c r="H61" s="9">
        <f t="shared" si="42"/>
        <v>6.1849650856774199</v>
      </c>
      <c r="I61" s="9">
        <f t="shared" si="43"/>
        <v>279.33496508567742</v>
      </c>
      <c r="J61" s="9">
        <f t="shared" si="44"/>
        <v>3.8369255947541737E-2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0.3892066291844703</v>
      </c>
      <c r="P61" s="9">
        <f t="shared" si="47"/>
        <v>1.4933568771658908E-2</v>
      </c>
      <c r="Q61" s="12">
        <f t="shared" si="48"/>
        <v>2.8373780666151927E-3</v>
      </c>
      <c r="R61" s="9">
        <f t="shared" si="49"/>
        <v>1.8955666666666669E-2</v>
      </c>
      <c r="S61" s="13">
        <f t="shared" si="50"/>
        <v>0.14968495260600309</v>
      </c>
      <c r="T61" s="2">
        <f t="shared" si="51"/>
        <v>0.01</v>
      </c>
      <c r="U61" s="14">
        <f t="shared" si="52"/>
        <v>1.496849526060031E-3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1.3496849526060031E-2</v>
      </c>
      <c r="AR61" s="9">
        <f t="shared" si="56"/>
        <v>9.9766666666666666</v>
      </c>
      <c r="AS61" s="1">
        <f t="shared" si="57"/>
        <v>0.19</v>
      </c>
      <c r="AT61" s="1">
        <f t="shared" si="58"/>
        <v>18095.083333333332</v>
      </c>
      <c r="AU61" s="1">
        <f t="shared" si="59"/>
        <v>3101750.4886726132</v>
      </c>
    </row>
    <row r="62" spans="1:48" x14ac:dyDescent="0.15">
      <c r="C62" s="7">
        <v>4</v>
      </c>
      <c r="D62" s="7">
        <f t="shared" si="60"/>
        <v>6.9282580728333301</v>
      </c>
      <c r="E62" s="10">
        <f t="shared" si="61"/>
        <v>6.1849650856774199</v>
      </c>
      <c r="F62" s="7" t="s">
        <v>83</v>
      </c>
      <c r="G62" s="1">
        <v>5</v>
      </c>
      <c r="H62" s="9">
        <f t="shared" si="42"/>
        <v>6.9282580728333301</v>
      </c>
      <c r="I62" s="9">
        <f t="shared" si="43"/>
        <v>280.07825807283331</v>
      </c>
      <c r="J62" s="9">
        <f t="shared" si="44"/>
        <v>4.2088004365977767E-2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0.35555940739217079</v>
      </c>
      <c r="O62" s="9">
        <f t="shared" si="62"/>
        <v>0.11848031968730727</v>
      </c>
      <c r="P62" s="9">
        <f t="shared" si="47"/>
        <v>4.98660021228183E-3</v>
      </c>
      <c r="Q62" s="12">
        <f t="shared" si="48"/>
        <v>9.4745404033354773E-4</v>
      </c>
      <c r="R62" s="9">
        <f t="shared" si="49"/>
        <v>1.8955666666666669E-2</v>
      </c>
      <c r="S62" s="13">
        <f t="shared" si="50"/>
        <v>4.998262825541426E-2</v>
      </c>
      <c r="T62" s="2">
        <f t="shared" si="51"/>
        <v>0.01</v>
      </c>
      <c r="U62" s="14">
        <f t="shared" si="52"/>
        <v>4.9982628255414261E-4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1.2499826282554144E-2</v>
      </c>
      <c r="AR62" s="9">
        <f t="shared" si="56"/>
        <v>9.9766666666666666</v>
      </c>
      <c r="AS62" s="1">
        <f t="shared" si="57"/>
        <v>0.19</v>
      </c>
      <c r="AT62" s="1">
        <f t="shared" si="58"/>
        <v>18095.083333333332</v>
      </c>
      <c r="AU62" s="1">
        <f t="shared" si="59"/>
        <v>2872621.6592527372</v>
      </c>
    </row>
    <row r="63" spans="1:48" x14ac:dyDescent="0.15">
      <c r="C63" s="7">
        <v>5</v>
      </c>
      <c r="D63" s="7">
        <f t="shared" si="60"/>
        <v>13.844805648871001</v>
      </c>
      <c r="E63" s="10">
        <f t="shared" si="61"/>
        <v>6.9282580728333301</v>
      </c>
      <c r="F63" s="7" t="s">
        <v>85</v>
      </c>
      <c r="G63" s="1">
        <v>6</v>
      </c>
      <c r="H63" s="9">
        <f t="shared" si="42"/>
        <v>13.844805648871001</v>
      </c>
      <c r="I63" s="9">
        <f t="shared" si="43"/>
        <v>286.99480564887097</v>
      </c>
      <c r="J63" s="9">
        <f t="shared" si="44"/>
        <v>9.7279147243364186E-2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0.2132603861416921</v>
      </c>
      <c r="P63" s="9">
        <f t="shared" si="47"/>
        <v>2.0745788504654368E-2</v>
      </c>
      <c r="Q63" s="12">
        <f t="shared" si="48"/>
        <v>3.9416998158843296E-3</v>
      </c>
      <c r="R63" s="9">
        <f t="shared" si="49"/>
        <v>1.8955666666666669E-2</v>
      </c>
      <c r="S63" s="13">
        <f t="shared" si="50"/>
        <v>0.20794308557956262</v>
      </c>
      <c r="T63" s="2">
        <f t="shared" si="51"/>
        <v>0.01</v>
      </c>
      <c r="U63" s="14">
        <f t="shared" si="52"/>
        <v>2.0794308557956264E-3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1.4079430855795626E-2</v>
      </c>
      <c r="AR63" s="9">
        <f t="shared" si="56"/>
        <v>9.9766666666666666</v>
      </c>
      <c r="AS63" s="1">
        <f t="shared" si="57"/>
        <v>0.19</v>
      </c>
      <c r="AT63" s="1">
        <f t="shared" si="58"/>
        <v>18095.083333333332</v>
      </c>
      <c r="AU63" s="1">
        <f t="shared" si="59"/>
        <v>3235635.209007524</v>
      </c>
    </row>
    <row r="64" spans="1:48" x14ac:dyDescent="0.15">
      <c r="C64" s="7">
        <v>6</v>
      </c>
      <c r="D64" s="7">
        <f t="shared" si="60"/>
        <v>18.197817008000001</v>
      </c>
      <c r="E64" s="10">
        <f t="shared" si="61"/>
        <v>13.844805648871001</v>
      </c>
      <c r="F64" s="7" t="s">
        <v>83</v>
      </c>
      <c r="G64" s="1">
        <v>7</v>
      </c>
      <c r="H64" s="9">
        <f t="shared" si="42"/>
        <v>18.197817008000001</v>
      </c>
      <c r="I64" s="9">
        <f t="shared" si="43"/>
        <v>291.34781700799999</v>
      </c>
      <c r="J64" s="9">
        <f t="shared" si="44"/>
        <v>0.16149621372541856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0.29228126430370438</v>
      </c>
      <c r="P64" s="9">
        <f t="shared" si="47"/>
        <v>4.7202317527926592E-2</v>
      </c>
      <c r="Q64" s="12">
        <f t="shared" si="48"/>
        <v>8.9684403303060527E-3</v>
      </c>
      <c r="R64" s="9">
        <f t="shared" si="49"/>
        <v>1.8955666666666669E-2</v>
      </c>
      <c r="S64" s="13">
        <f t="shared" si="50"/>
        <v>0.47312713860267208</v>
      </c>
      <c r="T64" s="2">
        <f t="shared" si="51"/>
        <v>0.01</v>
      </c>
      <c r="U64" s="14">
        <f t="shared" si="52"/>
        <v>4.7312713860267206E-3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2.483127138602672E-2</v>
      </c>
      <c r="AR64" s="9">
        <f t="shared" si="56"/>
        <v>9.9766666666666666</v>
      </c>
      <c r="AS64" s="1">
        <f t="shared" si="57"/>
        <v>0.19</v>
      </c>
      <c r="AT64" s="1">
        <f t="shared" si="58"/>
        <v>18095.083333333332</v>
      </c>
      <c r="AU64" s="1">
        <f t="shared" si="59"/>
        <v>5706547.1469662497</v>
      </c>
    </row>
    <row r="65" spans="1:48" x14ac:dyDescent="0.15">
      <c r="C65" s="7">
        <v>7</v>
      </c>
      <c r="D65" s="7">
        <f t="shared" si="60"/>
        <v>18.5078088051613</v>
      </c>
      <c r="E65" s="10">
        <f t="shared" si="61"/>
        <v>18.197817008000001</v>
      </c>
      <c r="F65" s="7" t="s">
        <v>83</v>
      </c>
      <c r="G65" s="1">
        <v>8</v>
      </c>
      <c r="H65" s="9">
        <f t="shared" si="42"/>
        <v>18.5078088051613</v>
      </c>
      <c r="I65" s="9">
        <f t="shared" si="43"/>
        <v>291.65780880516127</v>
      </c>
      <c r="J65" s="9">
        <f t="shared" si="44"/>
        <v>0.16733575820754515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0.34484561344244447</v>
      </c>
      <c r="P65" s="9">
        <f t="shared" si="47"/>
        <v>5.7705002189937467E-2</v>
      </c>
      <c r="Q65" s="12">
        <f t="shared" si="48"/>
        <v>1.0963950416088119E-2</v>
      </c>
      <c r="R65" s="9">
        <f t="shared" si="49"/>
        <v>1.8955666666666669E-2</v>
      </c>
      <c r="S65" s="13">
        <f t="shared" si="50"/>
        <v>0.57839962101507647</v>
      </c>
      <c r="T65" s="2">
        <f t="shared" si="51"/>
        <v>0.01</v>
      </c>
      <c r="U65" s="14">
        <f t="shared" si="52"/>
        <v>5.7839962101507644E-3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2.5883996210150764E-2</v>
      </c>
      <c r="AR65" s="9">
        <f t="shared" si="56"/>
        <v>9.9766666666666666</v>
      </c>
      <c r="AS65" s="1">
        <f t="shared" si="57"/>
        <v>0.19</v>
      </c>
      <c r="AT65" s="1">
        <f t="shared" si="58"/>
        <v>18095.083333333332</v>
      </c>
      <c r="AU65" s="1">
        <f t="shared" si="59"/>
        <v>5948476.9196409658</v>
      </c>
    </row>
    <row r="66" spans="1:48" x14ac:dyDescent="0.15">
      <c r="C66" s="7">
        <v>8</v>
      </c>
      <c r="D66" s="7">
        <f t="shared" si="60"/>
        <v>18.893882545483901</v>
      </c>
      <c r="E66" s="10">
        <f t="shared" si="61"/>
        <v>18.5078088051613</v>
      </c>
      <c r="F66" s="7" t="s">
        <v>83</v>
      </c>
      <c r="G66" s="1">
        <v>9</v>
      </c>
      <c r="H66" s="9">
        <f t="shared" si="42"/>
        <v>18.893882545483901</v>
      </c>
      <c r="I66" s="9">
        <f t="shared" si="43"/>
        <v>292.04388254548388</v>
      </c>
      <c r="J66" s="9">
        <f t="shared" si="44"/>
        <v>0.17488618818349852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0.38690727791917368</v>
      </c>
      <c r="P66" s="9">
        <f t="shared" si="47"/>
        <v>6.7664739015737774E-2</v>
      </c>
      <c r="Q66" s="12">
        <f t="shared" si="48"/>
        <v>1.2856300412990178E-2</v>
      </c>
      <c r="R66" s="9">
        <f t="shared" si="49"/>
        <v>1.8955666666666669E-2</v>
      </c>
      <c r="S66" s="13">
        <f t="shared" si="50"/>
        <v>0.67822992665290116</v>
      </c>
      <c r="T66" s="2">
        <f t="shared" si="51"/>
        <v>0.01</v>
      </c>
      <c r="U66" s="14">
        <f t="shared" si="52"/>
        <v>6.7822992665290118E-3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2.6882299266529013E-2</v>
      </c>
      <c r="AR66" s="9">
        <f t="shared" si="56"/>
        <v>9.9766666666666666</v>
      </c>
      <c r="AS66" s="1">
        <f t="shared" si="57"/>
        <v>0.19</v>
      </c>
      <c r="AT66" s="1">
        <f t="shared" si="58"/>
        <v>18095.083333333332</v>
      </c>
      <c r="AU66" s="1">
        <f t="shared" si="59"/>
        <v>6177899.8666024636</v>
      </c>
    </row>
    <row r="67" spans="1:48" x14ac:dyDescent="0.15">
      <c r="C67" s="7">
        <v>9</v>
      </c>
      <c r="D67" s="7">
        <f t="shared" si="60"/>
        <v>12.077050233333299</v>
      </c>
      <c r="E67" s="10">
        <f t="shared" si="61"/>
        <v>18.893882545483901</v>
      </c>
      <c r="F67" s="7" t="s">
        <v>83</v>
      </c>
      <c r="G67" s="1">
        <v>10</v>
      </c>
      <c r="H67" s="9">
        <f t="shared" si="42"/>
        <v>12.077050233333299</v>
      </c>
      <c r="I67" s="9">
        <f t="shared" si="43"/>
        <v>285.22705023333327</v>
      </c>
      <c r="J67" s="9">
        <f t="shared" si="44"/>
        <v>7.8831814075461887E-2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0.41900920557010257</v>
      </c>
      <c r="P67" s="9">
        <f t="shared" si="47"/>
        <v>3.3031255789409318E-2</v>
      </c>
      <c r="Q67" s="12">
        <f t="shared" si="48"/>
        <v>6.2759385999877704E-3</v>
      </c>
      <c r="R67" s="9">
        <f t="shared" si="49"/>
        <v>1.8955666666666669E-2</v>
      </c>
      <c r="S67" s="13">
        <f t="shared" si="50"/>
        <v>0.33108508977022366</v>
      </c>
      <c r="T67" s="2">
        <f t="shared" si="51"/>
        <v>0.01</v>
      </c>
      <c r="U67" s="14">
        <f t="shared" si="52"/>
        <v>3.3108508977022365E-3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2.3410850897702236E-2</v>
      </c>
      <c r="AR67" s="9">
        <f t="shared" si="56"/>
        <v>9.9766666666666666</v>
      </c>
      <c r="AS67" s="1">
        <f t="shared" si="57"/>
        <v>0.19</v>
      </c>
      <c r="AT67" s="1">
        <f t="shared" si="58"/>
        <v>18095.083333333332</v>
      </c>
      <c r="AU67" s="1">
        <f t="shared" si="59"/>
        <v>5380116.1576250512</v>
      </c>
    </row>
    <row r="68" spans="1:48" x14ac:dyDescent="0.15">
      <c r="C68" s="7">
        <v>10</v>
      </c>
      <c r="D68" s="7">
        <f t="shared" si="60"/>
        <v>9.8280854102258104</v>
      </c>
      <c r="E68" s="10">
        <f t="shared" si="61"/>
        <v>12.077050233333299</v>
      </c>
      <c r="F68" s="7" t="s">
        <v>83</v>
      </c>
      <c r="G68" s="1">
        <v>11</v>
      </c>
      <c r="H68" s="9">
        <f t="shared" si="42"/>
        <v>9.8280854102258104</v>
      </c>
      <c r="I68" s="9">
        <f t="shared" si="43"/>
        <v>282.97808541022579</v>
      </c>
      <c r="J68" s="9">
        <f t="shared" si="44"/>
        <v>6.0100216843155557E-2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0.36667905229165859</v>
      </c>
      <c r="O68" s="9">
        <f t="shared" si="62"/>
        <v>0.11906556415570135</v>
      </c>
      <c r="P68" s="9">
        <f t="shared" si="47"/>
        <v>7.1558662243103007E-3</v>
      </c>
      <c r="Q68" s="12">
        <f t="shared" si="48"/>
        <v>1.3596145826189571E-3</v>
      </c>
      <c r="R68" s="9">
        <f t="shared" si="49"/>
        <v>1.8955666666666669E-2</v>
      </c>
      <c r="S68" s="13">
        <f t="shared" si="50"/>
        <v>7.1726022963350816E-2</v>
      </c>
      <c r="T68" s="2">
        <f t="shared" si="51"/>
        <v>0.01</v>
      </c>
      <c r="U68" s="14">
        <f t="shared" si="52"/>
        <v>7.1726022963350823E-4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1.2717260229633508E-2</v>
      </c>
      <c r="AR68" s="9">
        <f t="shared" si="56"/>
        <v>9.9766666666666666</v>
      </c>
      <c r="AS68" s="1">
        <f t="shared" si="57"/>
        <v>0.19</v>
      </c>
      <c r="AT68" s="1">
        <f t="shared" si="58"/>
        <v>18095.083333333332</v>
      </c>
      <c r="AU68" s="1">
        <f t="shared" si="59"/>
        <v>2922590.7909604916</v>
      </c>
    </row>
    <row r="69" spans="1:48" x14ac:dyDescent="0.15">
      <c r="C69" s="7">
        <v>11</v>
      </c>
      <c r="D69" s="7">
        <f t="shared" si="60"/>
        <v>3.8429930500333298</v>
      </c>
      <c r="E69" s="10">
        <f t="shared" si="61"/>
        <v>9.8280854102258104</v>
      </c>
      <c r="F69" s="7" t="s">
        <v>85</v>
      </c>
      <c r="G69" s="1">
        <v>12</v>
      </c>
      <c r="H69" s="9">
        <f t="shared" si="42"/>
        <v>3.8429930500333298</v>
      </c>
      <c r="I69" s="9">
        <f t="shared" si="43"/>
        <v>276.99299305003331</v>
      </c>
      <c r="J69" s="9">
        <f t="shared" si="44"/>
        <v>2.8575243625369812E-2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0.21167636459805772</v>
      </c>
      <c r="P69" s="9">
        <f t="shared" si="47"/>
        <v>6.0487036881221052E-3</v>
      </c>
      <c r="Q69" s="12">
        <f t="shared" si="48"/>
        <v>1.1492537007432E-3</v>
      </c>
      <c r="R69" s="9">
        <f t="shared" si="49"/>
        <v>1.8955666666666669E-2</v>
      </c>
      <c r="S69" s="13">
        <f t="shared" si="50"/>
        <v>6.0628503389129014E-2</v>
      </c>
      <c r="T69" s="2">
        <f t="shared" si="51"/>
        <v>0.01</v>
      </c>
      <c r="U69" s="14">
        <f t="shared" si="52"/>
        <v>6.0628503389129019E-4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1.2606285033891291E-2</v>
      </c>
      <c r="AR69" s="9">
        <f t="shared" si="56"/>
        <v>9.9766666666666666</v>
      </c>
      <c r="AS69" s="1">
        <f t="shared" si="57"/>
        <v>0.19</v>
      </c>
      <c r="AT69" s="1">
        <f t="shared" si="58"/>
        <v>18095.083333333332</v>
      </c>
      <c r="AU69" s="1">
        <f t="shared" si="59"/>
        <v>2897087.2564534689</v>
      </c>
      <c r="AV69" s="1">
        <f>SUM(AU58:AU69)</f>
        <v>46743117.219157159</v>
      </c>
    </row>
    <row r="70" spans="1:48" x14ac:dyDescent="0.15">
      <c r="C70" s="7">
        <v>12</v>
      </c>
      <c r="D70" s="7">
        <f t="shared" si="60"/>
        <v>0.87475446996774198</v>
      </c>
      <c r="E70" s="10">
        <f t="shared" si="61"/>
        <v>3.8429930500333298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2.0454492775161301</v>
      </c>
      <c r="E73" s="7"/>
      <c r="F73" s="7"/>
      <c r="G73" s="1">
        <v>1</v>
      </c>
      <c r="H73" s="9">
        <f t="shared" ref="H73:H84" si="63">E74</f>
        <v>2.0454492775161301</v>
      </c>
      <c r="I73" s="9">
        <f t="shared" ref="I73:I84" si="64">H73+273.15</f>
        <v>275.1954492775161</v>
      </c>
      <c r="J73" s="9">
        <f t="shared" ref="J73:J84" si="65">EXP(($C$15*(I73-$C$13))/($C$16*I73*$C$13))</f>
        <v>2.2712914672421824E-2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2.4870641566301899E-3</v>
      </c>
      <c r="Q73" s="12">
        <f t="shared" ref="Q73:Q84" si="69">P73*$B$75</f>
        <v>4.4767154819343419E-4</v>
      </c>
      <c r="R73" s="9">
        <f t="shared" ref="R73:R84" si="70">L73*$B$75</f>
        <v>1.9710000000000002E-2</v>
      </c>
      <c r="S73" s="13">
        <f t="shared" ref="S73:S84" si="71">Q73/R73</f>
        <v>2.2712914672421824E-2</v>
      </c>
      <c r="T73" s="2">
        <f t="shared" ref="T73:T84" si="72">$B$74/100</f>
        <v>0.01</v>
      </c>
      <c r="U73" s="14">
        <f t="shared" ref="U73:U84" si="73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1.2827129146724219E-2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2347.8333333333335</v>
      </c>
      <c r="AU73" s="1">
        <f t="shared" ref="AU73:AU84" si="80">AT73*10000*AS73*0.67*AR73*AQ73</f>
        <v>397702.35121766443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-5.4885563520967704</v>
      </c>
      <c r="E74" s="10">
        <f t="shared" ref="E74:E85" si="82">D73</f>
        <v>2.0454492775161301</v>
      </c>
      <c r="F74" s="7" t="s">
        <v>83</v>
      </c>
      <c r="G74" s="1">
        <v>2</v>
      </c>
      <c r="H74" s="9">
        <f t="shared" si="63"/>
        <v>-5.4885563520967704</v>
      </c>
      <c r="I74" s="9">
        <f t="shared" si="64"/>
        <v>267.66144364790318</v>
      </c>
      <c r="J74" s="9">
        <f t="shared" si="65"/>
        <v>8.38996369975273E-3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0.21651293584336984</v>
      </c>
      <c r="P74" s="9">
        <f t="shared" si="68"/>
        <v>1.8165356722527647E-3</v>
      </c>
      <c r="Q74" s="12">
        <f t="shared" si="69"/>
        <v>3.2697642100549764E-4</v>
      </c>
      <c r="R74" s="9">
        <f t="shared" si="70"/>
        <v>1.9710000000000002E-2</v>
      </c>
      <c r="S74" s="13">
        <f t="shared" si="71"/>
        <v>1.658936686988826E-2</v>
      </c>
      <c r="T74" s="2">
        <f t="shared" si="72"/>
        <v>0.01</v>
      </c>
      <c r="U74" s="14">
        <f t="shared" si="73"/>
        <v>1.6589366869888261E-4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1.2765893668698883E-2</v>
      </c>
      <c r="AR74" s="9">
        <f t="shared" si="77"/>
        <v>10.950000000000001</v>
      </c>
      <c r="AS74" s="1">
        <f t="shared" si="78"/>
        <v>0.18</v>
      </c>
      <c r="AT74" s="1">
        <f t="shared" si="79"/>
        <v>2347.8333333333335</v>
      </c>
      <c r="AU74" s="1">
        <f t="shared" si="80"/>
        <v>395803.75853102002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1.10056822492857</v>
      </c>
      <c r="E75" s="10">
        <f t="shared" si="82"/>
        <v>-5.4885563520967704</v>
      </c>
      <c r="F75" s="7" t="s">
        <v>83</v>
      </c>
      <c r="G75" s="1">
        <v>3</v>
      </c>
      <c r="H75" s="9">
        <f t="shared" si="63"/>
        <v>1.10056822492857</v>
      </c>
      <c r="I75" s="9">
        <f t="shared" si="64"/>
        <v>274.25056822492854</v>
      </c>
      <c r="J75" s="9">
        <f t="shared" si="65"/>
        <v>2.0106307553645709E-2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0.32419640017111712</v>
      </c>
      <c r="P75" s="9">
        <f t="shared" si="68"/>
        <v>6.518392529625279E-3</v>
      </c>
      <c r="Q75" s="12">
        <f t="shared" si="69"/>
        <v>1.1733106553325503E-3</v>
      </c>
      <c r="R75" s="9">
        <f t="shared" si="70"/>
        <v>1.9710000000000002E-2</v>
      </c>
      <c r="S75" s="13">
        <f t="shared" si="71"/>
        <v>5.9528698900687474E-2</v>
      </c>
      <c r="T75" s="2">
        <f t="shared" si="72"/>
        <v>0.01</v>
      </c>
      <c r="U75" s="14">
        <f t="shared" si="73"/>
        <v>5.9528698900687476E-4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1.3195286989006875E-2</v>
      </c>
      <c r="AR75" s="9">
        <f t="shared" si="77"/>
        <v>10.950000000000001</v>
      </c>
      <c r="AS75" s="1">
        <f t="shared" si="78"/>
        <v>0.18</v>
      </c>
      <c r="AT75" s="1">
        <f t="shared" si="79"/>
        <v>2347.8333333333335</v>
      </c>
      <c r="AU75" s="1">
        <f t="shared" si="80"/>
        <v>409117.00509853114</v>
      </c>
    </row>
    <row r="76" spans="1:48" x14ac:dyDescent="0.15">
      <c r="C76" s="7">
        <v>3</v>
      </c>
      <c r="D76" s="7">
        <f t="shared" si="81"/>
        <v>6.1849650856774199</v>
      </c>
      <c r="E76" s="10">
        <f t="shared" si="82"/>
        <v>1.10056822492857</v>
      </c>
      <c r="F76" s="7" t="s">
        <v>83</v>
      </c>
      <c r="G76" s="1">
        <v>4</v>
      </c>
      <c r="H76" s="9">
        <f t="shared" si="63"/>
        <v>6.1849650856774199</v>
      </c>
      <c r="I76" s="9">
        <f t="shared" si="64"/>
        <v>279.33496508567742</v>
      </c>
      <c r="J76" s="9">
        <f t="shared" si="65"/>
        <v>3.8369255947541737E-2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0.42717800764149183</v>
      </c>
      <c r="P76" s="9">
        <f t="shared" si="68"/>
        <v>1.6390502310357342E-2</v>
      </c>
      <c r="Q76" s="12">
        <f t="shared" si="69"/>
        <v>2.9502904158643212E-3</v>
      </c>
      <c r="R76" s="9">
        <f t="shared" si="70"/>
        <v>1.9710000000000002E-2</v>
      </c>
      <c r="S76" s="13">
        <f t="shared" si="71"/>
        <v>0.14968495260600309</v>
      </c>
      <c r="T76" s="2">
        <f t="shared" si="72"/>
        <v>0.01</v>
      </c>
      <c r="U76" s="14">
        <f t="shared" si="73"/>
        <v>1.496849526060031E-3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1.409684952606003E-2</v>
      </c>
      <c r="AR76" s="9">
        <f t="shared" si="77"/>
        <v>10.950000000000001</v>
      </c>
      <c r="AS76" s="1">
        <f t="shared" si="78"/>
        <v>0.18</v>
      </c>
      <c r="AT76" s="1">
        <f t="shared" si="79"/>
        <v>2347.8333333333335</v>
      </c>
      <c r="AU76" s="1">
        <f t="shared" si="80"/>
        <v>437069.75560524681</v>
      </c>
    </row>
    <row r="77" spans="1:48" x14ac:dyDescent="0.15">
      <c r="C77" s="7">
        <v>4</v>
      </c>
      <c r="D77" s="7">
        <f t="shared" si="81"/>
        <v>6.9282580728333301</v>
      </c>
      <c r="E77" s="10">
        <f t="shared" si="82"/>
        <v>6.1849650856774199</v>
      </c>
      <c r="F77" s="7" t="s">
        <v>83</v>
      </c>
      <c r="G77" s="1">
        <v>5</v>
      </c>
      <c r="H77" s="9">
        <f t="shared" si="63"/>
        <v>6.9282580728333301</v>
      </c>
      <c r="I77" s="9">
        <f t="shared" si="64"/>
        <v>280.07825807283331</v>
      </c>
      <c r="J77" s="9">
        <f t="shared" si="65"/>
        <v>4.2088004365977767E-2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0.39024813006457776</v>
      </c>
      <c r="O77" s="9">
        <f t="shared" si="83"/>
        <v>0.13003937526655679</v>
      </c>
      <c r="P77" s="9">
        <f t="shared" si="68"/>
        <v>5.4730977939678634E-3</v>
      </c>
      <c r="Q77" s="12">
        <f t="shared" si="69"/>
        <v>9.8515760291421547E-4</v>
      </c>
      <c r="R77" s="9">
        <f t="shared" si="70"/>
        <v>1.9710000000000002E-2</v>
      </c>
      <c r="S77" s="13">
        <f t="shared" si="71"/>
        <v>4.9982628255414274E-2</v>
      </c>
      <c r="T77" s="2">
        <f t="shared" si="72"/>
        <v>0.01</v>
      </c>
      <c r="U77" s="14">
        <f t="shared" si="73"/>
        <v>4.9982628255414272E-4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1.3099826282554143E-2</v>
      </c>
      <c r="AR77" s="9">
        <f t="shared" si="77"/>
        <v>10.950000000000001</v>
      </c>
      <c r="AS77" s="1">
        <f t="shared" si="78"/>
        <v>0.18</v>
      </c>
      <c r="AT77" s="1">
        <f t="shared" si="79"/>
        <v>2347.8333333333335</v>
      </c>
      <c r="AU77" s="1">
        <f t="shared" si="80"/>
        <v>406157.26664334873</v>
      </c>
    </row>
    <row r="78" spans="1:48" x14ac:dyDescent="0.15">
      <c r="C78" s="7">
        <v>5</v>
      </c>
      <c r="D78" s="7">
        <f t="shared" si="81"/>
        <v>13.844805648871001</v>
      </c>
      <c r="E78" s="10">
        <f t="shared" si="82"/>
        <v>6.9282580728333301</v>
      </c>
      <c r="F78" s="7" t="s">
        <v>85</v>
      </c>
      <c r="G78" s="1">
        <v>6</v>
      </c>
      <c r="H78" s="9">
        <f t="shared" si="63"/>
        <v>13.844805648871001</v>
      </c>
      <c r="I78" s="9">
        <f t="shared" si="64"/>
        <v>286.99480564887097</v>
      </c>
      <c r="J78" s="9">
        <f t="shared" si="65"/>
        <v>9.7279147243364186E-2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0.23406627747258893</v>
      </c>
      <c r="P78" s="9">
        <f t="shared" si="68"/>
        <v>2.2769767870962115E-2</v>
      </c>
      <c r="Q78" s="12">
        <f t="shared" si="69"/>
        <v>4.0985582167731805E-3</v>
      </c>
      <c r="R78" s="9">
        <f t="shared" si="70"/>
        <v>1.9710000000000002E-2</v>
      </c>
      <c r="S78" s="13">
        <f t="shared" si="71"/>
        <v>0.20794308557956268</v>
      </c>
      <c r="T78" s="2">
        <f t="shared" si="72"/>
        <v>0.01</v>
      </c>
      <c r="U78" s="14">
        <f t="shared" si="73"/>
        <v>2.0794308557956268E-3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1.4679430855795627E-2</v>
      </c>
      <c r="AR78" s="9">
        <f t="shared" si="77"/>
        <v>10.950000000000001</v>
      </c>
      <c r="AS78" s="1">
        <f t="shared" si="78"/>
        <v>0.18</v>
      </c>
      <c r="AT78" s="1">
        <f t="shared" si="79"/>
        <v>2347.8333333333335</v>
      </c>
      <c r="AU78" s="1">
        <f t="shared" si="80"/>
        <v>455132.56310964696</v>
      </c>
    </row>
    <row r="79" spans="1:48" x14ac:dyDescent="0.15">
      <c r="C79" s="7">
        <v>6</v>
      </c>
      <c r="D79" s="7">
        <f t="shared" si="81"/>
        <v>18.197817008000001</v>
      </c>
      <c r="E79" s="10">
        <f t="shared" si="82"/>
        <v>13.844805648871001</v>
      </c>
      <c r="F79" s="7" t="s">
        <v>83</v>
      </c>
      <c r="G79" s="1">
        <v>7</v>
      </c>
      <c r="H79" s="9">
        <f t="shared" si="63"/>
        <v>18.197817008000001</v>
      </c>
      <c r="I79" s="9">
        <f t="shared" si="64"/>
        <v>291.34781700799999</v>
      </c>
      <c r="J79" s="9">
        <f t="shared" si="65"/>
        <v>0.16149621372541856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0.32079650960162681</v>
      </c>
      <c r="P79" s="9">
        <f t="shared" si="68"/>
        <v>5.1807421676992607E-2</v>
      </c>
      <c r="Q79" s="12">
        <f t="shared" si="69"/>
        <v>9.3253359018586682E-3</v>
      </c>
      <c r="R79" s="9">
        <f t="shared" si="70"/>
        <v>1.9710000000000002E-2</v>
      </c>
      <c r="S79" s="13">
        <f t="shared" si="71"/>
        <v>0.47312713860267214</v>
      </c>
      <c r="T79" s="2">
        <f t="shared" si="72"/>
        <v>0.01</v>
      </c>
      <c r="U79" s="14">
        <f t="shared" si="73"/>
        <v>4.7312713860267214E-3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2.6331271386026721E-2</v>
      </c>
      <c r="AR79" s="9">
        <f t="shared" si="77"/>
        <v>10.950000000000001</v>
      </c>
      <c r="AS79" s="1">
        <f t="shared" si="78"/>
        <v>0.18</v>
      </c>
      <c r="AT79" s="1">
        <f t="shared" si="79"/>
        <v>2347.8333333333335</v>
      </c>
      <c r="AU79" s="1">
        <f t="shared" si="80"/>
        <v>816395.34622192278</v>
      </c>
    </row>
    <row r="80" spans="1:48" x14ac:dyDescent="0.15">
      <c r="C80" s="7">
        <v>7</v>
      </c>
      <c r="D80" s="7">
        <f t="shared" si="81"/>
        <v>18.5078088051613</v>
      </c>
      <c r="E80" s="10">
        <f t="shared" si="82"/>
        <v>18.197817008000001</v>
      </c>
      <c r="F80" s="7" t="s">
        <v>83</v>
      </c>
      <c r="G80" s="1">
        <v>8</v>
      </c>
      <c r="H80" s="9">
        <f t="shared" si="63"/>
        <v>18.5078088051613</v>
      </c>
      <c r="I80" s="9">
        <f t="shared" si="64"/>
        <v>291.65780880516127</v>
      </c>
      <c r="J80" s="9">
        <f t="shared" si="65"/>
        <v>0.16733575820754515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0.3784890879246342</v>
      </c>
      <c r="P80" s="9">
        <f t="shared" si="68"/>
        <v>6.333475850115089E-2</v>
      </c>
      <c r="Q80" s="12">
        <f t="shared" si="69"/>
        <v>1.140025653020716E-2</v>
      </c>
      <c r="R80" s="9">
        <f t="shared" si="70"/>
        <v>1.9710000000000002E-2</v>
      </c>
      <c r="S80" s="13">
        <f t="shared" si="71"/>
        <v>0.57839962101507658</v>
      </c>
      <c r="T80" s="2">
        <f t="shared" si="72"/>
        <v>0.01</v>
      </c>
      <c r="U80" s="14">
        <f t="shared" si="73"/>
        <v>5.7839962101507662E-3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2.7383996210150766E-2</v>
      </c>
      <c r="AR80" s="9">
        <f t="shared" si="77"/>
        <v>10.950000000000001</v>
      </c>
      <c r="AS80" s="1">
        <f t="shared" si="78"/>
        <v>0.18</v>
      </c>
      <c r="AT80" s="1">
        <f t="shared" si="79"/>
        <v>2347.8333333333335</v>
      </c>
      <c r="AU80" s="1">
        <f t="shared" si="80"/>
        <v>849034.85058414831</v>
      </c>
    </row>
    <row r="81" spans="1:48" x14ac:dyDescent="0.15">
      <c r="C81" s="7">
        <v>8</v>
      </c>
      <c r="D81" s="7">
        <f t="shared" si="81"/>
        <v>18.893882545483901</v>
      </c>
      <c r="E81" s="10">
        <f t="shared" si="82"/>
        <v>18.5078088051613</v>
      </c>
      <c r="F81" s="7" t="s">
        <v>83</v>
      </c>
      <c r="G81" s="1">
        <v>9</v>
      </c>
      <c r="H81" s="9">
        <f t="shared" si="63"/>
        <v>18.893882545483901</v>
      </c>
      <c r="I81" s="9">
        <f t="shared" si="64"/>
        <v>292.04388254548388</v>
      </c>
      <c r="J81" s="9">
        <f t="shared" si="65"/>
        <v>0.17488618818349852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0.42465432942348336</v>
      </c>
      <c r="P81" s="9">
        <f t="shared" si="68"/>
        <v>7.4266176968492678E-2</v>
      </c>
      <c r="Q81" s="12">
        <f t="shared" si="69"/>
        <v>1.3367911854328682E-2</v>
      </c>
      <c r="R81" s="9">
        <f t="shared" si="70"/>
        <v>1.9710000000000002E-2</v>
      </c>
      <c r="S81" s="13">
        <f t="shared" si="71"/>
        <v>0.67822992665290116</v>
      </c>
      <c r="T81" s="2">
        <f t="shared" si="72"/>
        <v>0.01</v>
      </c>
      <c r="U81" s="14">
        <f t="shared" si="73"/>
        <v>6.7822992665290118E-3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2.8382299266529014E-2</v>
      </c>
      <c r="AR81" s="9">
        <f t="shared" si="77"/>
        <v>10.950000000000001</v>
      </c>
      <c r="AS81" s="1">
        <f t="shared" si="78"/>
        <v>0.18</v>
      </c>
      <c r="AT81" s="1">
        <f t="shared" si="79"/>
        <v>2347.8333333333335</v>
      </c>
      <c r="AU81" s="1">
        <f t="shared" si="80"/>
        <v>879987.01986598654</v>
      </c>
    </row>
    <row r="82" spans="1:48" x14ac:dyDescent="0.15">
      <c r="C82" s="7">
        <v>9</v>
      </c>
      <c r="D82" s="7">
        <f t="shared" si="81"/>
        <v>12.077050233333299</v>
      </c>
      <c r="E82" s="10">
        <f t="shared" si="82"/>
        <v>18.893882545483901</v>
      </c>
      <c r="F82" s="7" t="s">
        <v>83</v>
      </c>
      <c r="G82" s="1">
        <v>10</v>
      </c>
      <c r="H82" s="9">
        <f t="shared" si="63"/>
        <v>12.077050233333299</v>
      </c>
      <c r="I82" s="9">
        <f t="shared" si="64"/>
        <v>285.22705023333327</v>
      </c>
      <c r="J82" s="9">
        <f t="shared" si="65"/>
        <v>7.8831814075461887E-2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0.45988815245499071</v>
      </c>
      <c r="P82" s="9">
        <f t="shared" si="68"/>
        <v>3.6253817329839497E-2</v>
      </c>
      <c r="Q82" s="12">
        <f t="shared" si="69"/>
        <v>6.525687119371109E-3</v>
      </c>
      <c r="R82" s="9">
        <f t="shared" si="70"/>
        <v>1.9710000000000002E-2</v>
      </c>
      <c r="S82" s="13">
        <f t="shared" si="71"/>
        <v>0.33108508977022366</v>
      </c>
      <c r="T82" s="2">
        <f t="shared" si="72"/>
        <v>0.01</v>
      </c>
      <c r="U82" s="14">
        <f t="shared" si="73"/>
        <v>3.3108508977022365E-3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2.4910850897702237E-2</v>
      </c>
      <c r="AR82" s="9">
        <f t="shared" si="77"/>
        <v>10.950000000000001</v>
      </c>
      <c r="AS82" s="1">
        <f t="shared" si="78"/>
        <v>0.18</v>
      </c>
      <c r="AT82" s="1">
        <f t="shared" si="79"/>
        <v>2347.8333333333335</v>
      </c>
      <c r="AU82" s="1">
        <f t="shared" si="80"/>
        <v>772355.51770981529</v>
      </c>
    </row>
    <row r="83" spans="1:48" x14ac:dyDescent="0.15">
      <c r="C83" s="7">
        <v>10</v>
      </c>
      <c r="D83" s="7">
        <f t="shared" si="81"/>
        <v>9.8280854102258104</v>
      </c>
      <c r="E83" s="10">
        <f t="shared" si="82"/>
        <v>12.077050233333299</v>
      </c>
      <c r="F83" s="7" t="s">
        <v>83</v>
      </c>
      <c r="G83" s="1">
        <v>11</v>
      </c>
      <c r="H83" s="9">
        <f t="shared" si="63"/>
        <v>9.8280854102258104</v>
      </c>
      <c r="I83" s="9">
        <f t="shared" si="64"/>
        <v>282.97808541022579</v>
      </c>
      <c r="J83" s="9">
        <f t="shared" si="65"/>
        <v>6.0100216843155557E-2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0.40245261836889362</v>
      </c>
      <c r="O83" s="9">
        <f t="shared" si="83"/>
        <v>0.13068171675625767</v>
      </c>
      <c r="P83" s="9">
        <f t="shared" si="68"/>
        <v>7.8539995144869205E-3</v>
      </c>
      <c r="Q83" s="12">
        <f t="shared" si="69"/>
        <v>1.4137199126076456E-3</v>
      </c>
      <c r="R83" s="9">
        <f t="shared" si="70"/>
        <v>1.9710000000000002E-2</v>
      </c>
      <c r="S83" s="13">
        <f t="shared" si="71"/>
        <v>7.1726022963350858E-2</v>
      </c>
      <c r="T83" s="2">
        <f t="shared" si="72"/>
        <v>0.01</v>
      </c>
      <c r="U83" s="14">
        <f t="shared" si="73"/>
        <v>7.1726022963350855E-4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1.3317260229633509E-2</v>
      </c>
      <c r="AR83" s="9">
        <f t="shared" si="77"/>
        <v>10.950000000000001</v>
      </c>
      <c r="AS83" s="1">
        <f t="shared" si="78"/>
        <v>0.18</v>
      </c>
      <c r="AT83" s="1">
        <f t="shared" si="79"/>
        <v>2347.8333333333335</v>
      </c>
      <c r="AU83" s="1">
        <f t="shared" si="80"/>
        <v>412898.75891327608</v>
      </c>
    </row>
    <row r="84" spans="1:48" x14ac:dyDescent="0.15">
      <c r="C84" s="7">
        <v>11</v>
      </c>
      <c r="D84" s="7">
        <f t="shared" si="81"/>
        <v>3.8429930500333298</v>
      </c>
      <c r="E84" s="10">
        <f t="shared" si="82"/>
        <v>9.8280854102258104</v>
      </c>
      <c r="F84" s="7" t="s">
        <v>85</v>
      </c>
      <c r="G84" s="1">
        <v>12</v>
      </c>
      <c r="H84" s="9">
        <f t="shared" si="63"/>
        <v>3.8429930500333298</v>
      </c>
      <c r="I84" s="9">
        <f t="shared" si="64"/>
        <v>276.99299305003331</v>
      </c>
      <c r="J84" s="9">
        <f t="shared" si="65"/>
        <v>2.8575243625369812E-2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0.23232771724177076</v>
      </c>
      <c r="P84" s="9">
        <f t="shared" si="68"/>
        <v>6.6388211211096297E-3</v>
      </c>
      <c r="Q84" s="12">
        <f t="shared" si="69"/>
        <v>1.1949878017997334E-3</v>
      </c>
      <c r="R84" s="9">
        <f t="shared" si="70"/>
        <v>1.9710000000000002E-2</v>
      </c>
      <c r="S84" s="13">
        <f t="shared" si="71"/>
        <v>6.0628503389129035E-2</v>
      </c>
      <c r="T84" s="2">
        <f t="shared" si="72"/>
        <v>0.01</v>
      </c>
      <c r="U84" s="14">
        <f t="shared" si="73"/>
        <v>6.0628503389129041E-4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1.3206285033891291E-2</v>
      </c>
      <c r="AR84" s="9">
        <f t="shared" si="77"/>
        <v>10.950000000000001</v>
      </c>
      <c r="AS84" s="1">
        <f t="shared" si="78"/>
        <v>0.18</v>
      </c>
      <c r="AT84" s="1">
        <f t="shared" si="79"/>
        <v>2347.8333333333335</v>
      </c>
      <c r="AU84" s="1">
        <f t="shared" si="80"/>
        <v>409457.9970897474</v>
      </c>
      <c r="AV84" s="1">
        <f>SUM(AU73:AU84)</f>
        <v>6641112.1905903546</v>
      </c>
    </row>
    <row r="85" spans="1:48" x14ac:dyDescent="0.15">
      <c r="C85" s="7">
        <v>12</v>
      </c>
      <c r="D85" s="7">
        <f t="shared" si="81"/>
        <v>0.87475446996774198</v>
      </c>
      <c r="E85" s="10">
        <f t="shared" si="82"/>
        <v>3.8429930500333298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2.0454492775161301</v>
      </c>
      <c r="E89" s="7"/>
      <c r="F89" s="7"/>
      <c r="G89" s="1">
        <v>1</v>
      </c>
      <c r="H89" s="9">
        <f t="shared" ref="H89:H100" si="84">E90</f>
        <v>2.0454492775161301</v>
      </c>
      <c r="I89" s="9">
        <f t="shared" ref="I89:I100" si="85">H89+273.15</f>
        <v>275.1954492775161</v>
      </c>
      <c r="J89" s="9">
        <f t="shared" ref="J89:J100" si="86">EXP(($C$15*(I89-$C$13))/($C$16*I89*$C$13))</f>
        <v>2.2712914672421824E-2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0.1204982583887327</v>
      </c>
      <c r="Q89" s="12">
        <f t="shared" ref="Q89:Q100" si="90">P89*$B$91</f>
        <v>5.4224216274929717E-2</v>
      </c>
      <c r="R89" s="9">
        <f t="shared" ref="R89:R100" si="91">L89*$B$91</f>
        <v>2.3873737500000001</v>
      </c>
      <c r="S89" s="13">
        <f t="shared" ref="S89:S100" si="92">Q89/R89</f>
        <v>2.2712914672421824E-2</v>
      </c>
      <c r="T89" s="2">
        <f t="shared" ref="T89:T100" si="93">$B$90/100</f>
        <v>0.51</v>
      </c>
      <c r="U89" s="14">
        <f t="shared" ref="U89:U100" si="94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3.3829451324604944E-2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124231.25</v>
      </c>
      <c r="AN89" s="1">
        <f t="shared" ref="AN89:AN100" si="99">AM89*10000*AK89*AJ89</f>
        <v>437183269.46208388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-5.4885563520967704</v>
      </c>
      <c r="E90" s="10">
        <f t="shared" ref="E90:E101" si="101">D89</f>
        <v>2.0454492775161301</v>
      </c>
      <c r="F90" s="7" t="s">
        <v>83</v>
      </c>
      <c r="G90" s="1">
        <v>2</v>
      </c>
      <c r="H90" s="9">
        <f t="shared" si="84"/>
        <v>-5.4885563520967704</v>
      </c>
      <c r="I90" s="9">
        <f t="shared" si="85"/>
        <v>267.66144364790318</v>
      </c>
      <c r="J90" s="9">
        <f t="shared" si="86"/>
        <v>8.38996369975273E-3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10.490051741611268</v>
      </c>
      <c r="P90" s="9">
        <f t="shared" si="89"/>
        <v>8.8011153320646435E-2</v>
      </c>
      <c r="Q90" s="12">
        <f t="shared" si="90"/>
        <v>3.9605018994290898E-2</v>
      </c>
      <c r="R90" s="9">
        <f t="shared" si="91"/>
        <v>2.3873737500000001</v>
      </c>
      <c r="S90" s="13">
        <f t="shared" si="92"/>
        <v>1.658936686988826E-2</v>
      </c>
      <c r="T90" s="2">
        <f t="shared" si="93"/>
        <v>0.51</v>
      </c>
      <c r="U90" s="14">
        <f t="shared" si="94"/>
        <v>8.460577103643013E-3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3.2887863996748368E-2</v>
      </c>
      <c r="AK90" s="9">
        <f t="shared" si="96"/>
        <v>10.4025</v>
      </c>
      <c r="AL90" s="1">
        <f t="shared" si="97"/>
        <v>0.45</v>
      </c>
      <c r="AM90" s="17">
        <f t="shared" si="98"/>
        <v>124231.25</v>
      </c>
      <c r="AN90" s="1">
        <f t="shared" si="99"/>
        <v>425014989.74254239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1.10056822492857</v>
      </c>
      <c r="E91" s="10">
        <f t="shared" si="101"/>
        <v>-5.4885563520967704</v>
      </c>
      <c r="F91" s="7" t="s">
        <v>83</v>
      </c>
      <c r="G91" s="1">
        <v>3</v>
      </c>
      <c r="H91" s="9">
        <f t="shared" si="84"/>
        <v>1.10056822492857</v>
      </c>
      <c r="I91" s="9">
        <f t="shared" si="85"/>
        <v>274.25056822492854</v>
      </c>
      <c r="J91" s="9">
        <f t="shared" si="86"/>
        <v>2.0106307553645709E-2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15.707315588290621</v>
      </c>
      <c r="P91" s="9">
        <f t="shared" si="89"/>
        <v>0.31581611806034471</v>
      </c>
      <c r="Q91" s="12">
        <f t="shared" si="90"/>
        <v>0.14211725312715512</v>
      </c>
      <c r="R91" s="9">
        <f t="shared" si="91"/>
        <v>2.3873737500000001</v>
      </c>
      <c r="S91" s="13">
        <f t="shared" si="92"/>
        <v>5.9528698900687467E-2</v>
      </c>
      <c r="T91" s="2">
        <f t="shared" si="93"/>
        <v>0.51</v>
      </c>
      <c r="U91" s="14">
        <f t="shared" si="94"/>
        <v>3.035963643935061E-2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3.9490430386464208E-2</v>
      </c>
      <c r="AK91" s="9">
        <f t="shared" si="96"/>
        <v>10.4025</v>
      </c>
      <c r="AL91" s="1">
        <f t="shared" si="97"/>
        <v>0.45</v>
      </c>
      <c r="AM91" s="17">
        <f t="shared" si="98"/>
        <v>124231.25</v>
      </c>
      <c r="AN91" s="1">
        <f t="shared" si="99"/>
        <v>510340983.75288558</v>
      </c>
    </row>
    <row r="92" spans="1:48" x14ac:dyDescent="0.15">
      <c r="C92" s="7">
        <v>3</v>
      </c>
      <c r="D92" s="7">
        <f t="shared" si="100"/>
        <v>6.1849650856774199</v>
      </c>
      <c r="E92" s="10">
        <f t="shared" si="101"/>
        <v>1.10056822492857</v>
      </c>
      <c r="F92" s="7" t="s">
        <v>83</v>
      </c>
      <c r="G92" s="1">
        <v>4</v>
      </c>
      <c r="H92" s="9">
        <f t="shared" si="84"/>
        <v>6.1849650856774199</v>
      </c>
      <c r="I92" s="9">
        <f t="shared" si="85"/>
        <v>279.33496508567742</v>
      </c>
      <c r="J92" s="9">
        <f t="shared" si="86"/>
        <v>3.8369255947541737E-2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20.696774470230277</v>
      </c>
      <c r="P92" s="9">
        <f t="shared" si="89"/>
        <v>0.79411983693681309</v>
      </c>
      <c r="Q92" s="12">
        <f t="shared" si="90"/>
        <v>0.3573539266215659</v>
      </c>
      <c r="R92" s="9">
        <f t="shared" si="91"/>
        <v>2.3873737500000001</v>
      </c>
      <c r="S92" s="13">
        <f t="shared" si="92"/>
        <v>0.14968495260600309</v>
      </c>
      <c r="T92" s="2">
        <f t="shared" si="93"/>
        <v>0.51</v>
      </c>
      <c r="U92" s="14">
        <f t="shared" si="94"/>
        <v>7.6339325829061583E-2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5.3353306737462067E-2</v>
      </c>
      <c r="AK92" s="9">
        <f t="shared" si="96"/>
        <v>10.4025</v>
      </c>
      <c r="AL92" s="1">
        <f t="shared" si="97"/>
        <v>0.45</v>
      </c>
      <c r="AM92" s="17">
        <f t="shared" si="98"/>
        <v>124231.25</v>
      </c>
      <c r="AN92" s="1">
        <f t="shared" si="99"/>
        <v>689493094.41303754</v>
      </c>
    </row>
    <row r="93" spans="1:48" x14ac:dyDescent="0.15">
      <c r="C93" s="7">
        <v>4</v>
      </c>
      <c r="D93" s="7">
        <f t="shared" si="100"/>
        <v>6.9282580728333301</v>
      </c>
      <c r="E93" s="10">
        <f t="shared" si="101"/>
        <v>6.1849650856774199</v>
      </c>
      <c r="F93" s="7" t="s">
        <v>83</v>
      </c>
      <c r="G93" s="1">
        <v>5</v>
      </c>
      <c r="H93" s="9">
        <f t="shared" si="84"/>
        <v>6.9282580728333301</v>
      </c>
      <c r="I93" s="9">
        <f t="shared" si="85"/>
        <v>280.07825807283331</v>
      </c>
      <c r="J93" s="9">
        <f t="shared" si="86"/>
        <v>4.2088004365977767E-2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18.907521901628794</v>
      </c>
      <c r="O93" s="9">
        <f t="shared" si="102"/>
        <v>6.3004077316646701</v>
      </c>
      <c r="P93" s="9">
        <f t="shared" si="89"/>
        <v>0.26517158811774272</v>
      </c>
      <c r="Q93" s="12">
        <f t="shared" si="90"/>
        <v>0.11932721465298422</v>
      </c>
      <c r="R93" s="9">
        <f t="shared" si="91"/>
        <v>2.3873737500000001</v>
      </c>
      <c r="S93" s="13">
        <f t="shared" si="92"/>
        <v>4.9982628255414226E-2</v>
      </c>
      <c r="T93" s="2">
        <f t="shared" si="93"/>
        <v>0.51</v>
      </c>
      <c r="U93" s="14">
        <f t="shared" si="94"/>
        <v>2.5491140410261254E-2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3.059657883369377E-2</v>
      </c>
      <c r="AK93" s="9">
        <f t="shared" si="96"/>
        <v>10.4025</v>
      </c>
      <c r="AL93" s="1">
        <f t="shared" si="97"/>
        <v>0.45</v>
      </c>
      <c r="AM93" s="17">
        <f t="shared" si="98"/>
        <v>124231.25</v>
      </c>
      <c r="AN93" s="1">
        <f t="shared" si="99"/>
        <v>395404354.64112103</v>
      </c>
    </row>
    <row r="94" spans="1:48" x14ac:dyDescent="0.15">
      <c r="C94" s="7">
        <v>5</v>
      </c>
      <c r="D94" s="7">
        <f t="shared" si="100"/>
        <v>13.844805648871001</v>
      </c>
      <c r="E94" s="10">
        <f t="shared" si="101"/>
        <v>6.9282580728333301</v>
      </c>
      <c r="F94" s="7" t="s">
        <v>85</v>
      </c>
      <c r="G94" s="1">
        <v>6</v>
      </c>
      <c r="H94" s="9">
        <f t="shared" si="84"/>
        <v>13.844805648871001</v>
      </c>
      <c r="I94" s="9">
        <f t="shared" si="85"/>
        <v>286.99480564887097</v>
      </c>
      <c r="J94" s="9">
        <f t="shared" si="86"/>
        <v>9.7279147243364186E-2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11.340511143546927</v>
      </c>
      <c r="P94" s="9">
        <f t="shared" si="89"/>
        <v>1.1031952533481137</v>
      </c>
      <c r="Q94" s="12">
        <f t="shared" si="90"/>
        <v>0.49643786400665119</v>
      </c>
      <c r="R94" s="9">
        <f t="shared" si="91"/>
        <v>2.3873737500000001</v>
      </c>
      <c r="S94" s="13">
        <f t="shared" si="92"/>
        <v>0.20794308557956256</v>
      </c>
      <c r="T94" s="2">
        <f t="shared" si="93"/>
        <v>0.51</v>
      </c>
      <c r="U94" s="14">
        <f t="shared" si="94"/>
        <v>0.1060509736455769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5.8103368554141444E-2</v>
      </c>
      <c r="AK94" s="9">
        <f t="shared" si="96"/>
        <v>10.4025</v>
      </c>
      <c r="AL94" s="1">
        <f t="shared" si="97"/>
        <v>0.45</v>
      </c>
      <c r="AM94" s="17">
        <f t="shared" si="98"/>
        <v>124231.25</v>
      </c>
      <c r="AN94" s="1">
        <f t="shared" si="99"/>
        <v>750878883.24055243</v>
      </c>
    </row>
    <row r="95" spans="1:48" x14ac:dyDescent="0.15">
      <c r="C95" s="7">
        <v>6</v>
      </c>
      <c r="D95" s="7">
        <f t="shared" si="100"/>
        <v>18.197817008000001</v>
      </c>
      <c r="E95" s="10">
        <f t="shared" si="101"/>
        <v>13.844805648871001</v>
      </c>
      <c r="F95" s="7" t="s">
        <v>83</v>
      </c>
      <c r="G95" s="1">
        <v>7</v>
      </c>
      <c r="H95" s="9">
        <f t="shared" si="84"/>
        <v>18.197817008000001</v>
      </c>
      <c r="I95" s="9">
        <f t="shared" si="85"/>
        <v>291.34781700799999</v>
      </c>
      <c r="J95" s="9">
        <f t="shared" si="86"/>
        <v>0.16149621372541856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15.542590890198815</v>
      </c>
      <c r="P95" s="9">
        <f t="shared" si="89"/>
        <v>2.5100695802502915</v>
      </c>
      <c r="Q95" s="12">
        <f t="shared" si="90"/>
        <v>1.1295313111126313</v>
      </c>
      <c r="R95" s="9">
        <f t="shared" si="91"/>
        <v>2.3873737500000001</v>
      </c>
      <c r="S95" s="13">
        <f t="shared" si="92"/>
        <v>0.47312713860267219</v>
      </c>
      <c r="T95" s="2">
        <f t="shared" si="93"/>
        <v>0.51</v>
      </c>
      <c r="U95" s="14">
        <f t="shared" si="94"/>
        <v>0.24129484068736282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0.11920539446723989</v>
      </c>
      <c r="AK95" s="9">
        <f t="shared" si="96"/>
        <v>10.4025</v>
      </c>
      <c r="AL95" s="1">
        <f t="shared" si="97"/>
        <v>0.45</v>
      </c>
      <c r="AM95" s="17">
        <f t="shared" si="98"/>
        <v>124231.25</v>
      </c>
      <c r="AN95" s="1">
        <f t="shared" si="99"/>
        <v>1540509882.665498</v>
      </c>
    </row>
    <row r="96" spans="1:48" x14ac:dyDescent="0.15">
      <c r="C96" s="7">
        <v>7</v>
      </c>
      <c r="D96" s="7">
        <f t="shared" si="100"/>
        <v>18.5078088051613</v>
      </c>
      <c r="E96" s="10">
        <f t="shared" si="101"/>
        <v>18.197817008000001</v>
      </c>
      <c r="F96" s="7" t="s">
        <v>83</v>
      </c>
      <c r="G96" s="1">
        <v>8</v>
      </c>
      <c r="H96" s="9">
        <f t="shared" si="84"/>
        <v>18.5078088051613</v>
      </c>
      <c r="I96" s="9">
        <f t="shared" si="85"/>
        <v>291.65780880516127</v>
      </c>
      <c r="J96" s="9">
        <f t="shared" si="86"/>
        <v>0.16733575820754515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18.337796309948523</v>
      </c>
      <c r="P96" s="9">
        <f t="shared" si="89"/>
        <v>3.0685690493807596</v>
      </c>
      <c r="Q96" s="12">
        <f t="shared" si="90"/>
        <v>1.3808560722213419</v>
      </c>
      <c r="R96" s="9">
        <f t="shared" si="91"/>
        <v>2.3873737500000001</v>
      </c>
      <c r="S96" s="13">
        <f t="shared" si="92"/>
        <v>0.57839962101507647</v>
      </c>
      <c r="T96" s="2">
        <f t="shared" si="93"/>
        <v>0.51</v>
      </c>
      <c r="U96" s="14">
        <f t="shared" si="94"/>
        <v>0.29498380671768898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0.13539261772538325</v>
      </c>
      <c r="AK96" s="9">
        <f t="shared" si="96"/>
        <v>10.4025</v>
      </c>
      <c r="AL96" s="1">
        <f t="shared" si="97"/>
        <v>0.45</v>
      </c>
      <c r="AM96" s="17">
        <f t="shared" si="98"/>
        <v>124231.25</v>
      </c>
      <c r="AN96" s="1">
        <f t="shared" si="99"/>
        <v>1749699890.4963577</v>
      </c>
    </row>
    <row r="97" spans="1:50" x14ac:dyDescent="0.15">
      <c r="C97" s="7">
        <v>8</v>
      </c>
      <c r="D97" s="7">
        <f t="shared" si="100"/>
        <v>18.893882545483901</v>
      </c>
      <c r="E97" s="10">
        <f t="shared" si="101"/>
        <v>18.5078088051613</v>
      </c>
      <c r="F97" s="7" t="s">
        <v>83</v>
      </c>
      <c r="G97" s="1">
        <v>9</v>
      </c>
      <c r="H97" s="9">
        <f t="shared" si="84"/>
        <v>18.893882545483901</v>
      </c>
      <c r="I97" s="9">
        <f t="shared" si="85"/>
        <v>292.04388254548388</v>
      </c>
      <c r="J97" s="9">
        <f t="shared" si="86"/>
        <v>0.17488618818349852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20.574502260567765</v>
      </c>
      <c r="P97" s="9">
        <f t="shared" si="89"/>
        <v>3.5981962741234699</v>
      </c>
      <c r="Q97" s="12">
        <f t="shared" si="90"/>
        <v>1.6191883233555615</v>
      </c>
      <c r="R97" s="9">
        <f t="shared" si="91"/>
        <v>2.3873737500000001</v>
      </c>
      <c r="S97" s="13">
        <f t="shared" si="92"/>
        <v>0.67822992665290116</v>
      </c>
      <c r="T97" s="2">
        <f t="shared" si="93"/>
        <v>0.51</v>
      </c>
      <c r="U97" s="14">
        <f t="shared" si="94"/>
        <v>0.34589726259297959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0.15074302467178335</v>
      </c>
      <c r="AK97" s="9">
        <f t="shared" si="96"/>
        <v>10.4025</v>
      </c>
      <c r="AL97" s="1">
        <f t="shared" si="97"/>
        <v>0.45</v>
      </c>
      <c r="AM97" s="17">
        <f t="shared" si="98"/>
        <v>124231.25</v>
      </c>
      <c r="AN97" s="1">
        <f t="shared" si="99"/>
        <v>1948075590.7702684</v>
      </c>
    </row>
    <row r="98" spans="1:50" x14ac:dyDescent="0.15">
      <c r="C98" s="7">
        <v>9</v>
      </c>
      <c r="D98" s="7">
        <f t="shared" si="100"/>
        <v>12.077050233333299</v>
      </c>
      <c r="E98" s="10">
        <f t="shared" si="101"/>
        <v>18.893882545483901</v>
      </c>
      <c r="F98" s="7" t="s">
        <v>83</v>
      </c>
      <c r="G98" s="1">
        <v>10</v>
      </c>
      <c r="H98" s="9">
        <f t="shared" si="84"/>
        <v>12.077050233333299</v>
      </c>
      <c r="I98" s="9">
        <f t="shared" si="85"/>
        <v>285.22705023333327</v>
      </c>
      <c r="J98" s="9">
        <f t="shared" si="86"/>
        <v>7.8831814075461887E-2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22.281580986444293</v>
      </c>
      <c r="P98" s="9">
        <f t="shared" si="89"/>
        <v>1.7564974496307233</v>
      </c>
      <c r="Q98" s="12">
        <f t="shared" si="90"/>
        <v>0.79042385233382551</v>
      </c>
      <c r="R98" s="9">
        <f t="shared" si="91"/>
        <v>2.3873737500000001</v>
      </c>
      <c r="S98" s="13">
        <f t="shared" si="92"/>
        <v>0.33108508977022366</v>
      </c>
      <c r="T98" s="2">
        <f t="shared" si="93"/>
        <v>0.51</v>
      </c>
      <c r="U98" s="14">
        <f t="shared" si="94"/>
        <v>0.16885339578281408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9.415829882851845E-2</v>
      </c>
      <c r="AK98" s="9">
        <f t="shared" si="96"/>
        <v>10.4025</v>
      </c>
      <c r="AL98" s="1">
        <f t="shared" si="97"/>
        <v>0.45</v>
      </c>
      <c r="AM98" s="17">
        <f t="shared" si="98"/>
        <v>124231.25</v>
      </c>
      <c r="AN98" s="1">
        <f t="shared" si="99"/>
        <v>1216822363.8584332</v>
      </c>
    </row>
    <row r="99" spans="1:50" x14ac:dyDescent="0.15">
      <c r="C99" s="7">
        <v>10</v>
      </c>
      <c r="D99" s="7">
        <f t="shared" si="100"/>
        <v>9.8280854102258104</v>
      </c>
      <c r="E99" s="10">
        <f t="shared" si="101"/>
        <v>12.077050233333299</v>
      </c>
      <c r="F99" s="7" t="s">
        <v>83</v>
      </c>
      <c r="G99" s="1">
        <v>11</v>
      </c>
      <c r="H99" s="9">
        <f t="shared" si="84"/>
        <v>9.8280854102258104</v>
      </c>
      <c r="I99" s="9">
        <f t="shared" si="85"/>
        <v>282.97808541022579</v>
      </c>
      <c r="J99" s="9">
        <f t="shared" si="86"/>
        <v>6.0100216843155557E-2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19.498829359972891</v>
      </c>
      <c r="O99" s="9">
        <f t="shared" si="102"/>
        <v>6.3315291768406787</v>
      </c>
      <c r="P99" s="9">
        <f t="shared" si="89"/>
        <v>0.38052627647689102</v>
      </c>
      <c r="Q99" s="12">
        <f t="shared" si="90"/>
        <v>0.17123682441460097</v>
      </c>
      <c r="R99" s="9">
        <f t="shared" si="91"/>
        <v>2.3873737500000001</v>
      </c>
      <c r="S99" s="13">
        <f t="shared" si="92"/>
        <v>7.172602296335083E-2</v>
      </c>
      <c r="T99" s="2">
        <f t="shared" si="93"/>
        <v>0.51</v>
      </c>
      <c r="U99" s="14">
        <f t="shared" si="94"/>
        <v>3.6580271711308926E-2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4.136595192095964E-2</v>
      </c>
      <c r="AK99" s="9">
        <f t="shared" si="96"/>
        <v>10.4025</v>
      </c>
      <c r="AL99" s="1">
        <f t="shared" si="97"/>
        <v>0.45</v>
      </c>
      <c r="AM99" s="17">
        <f t="shared" si="98"/>
        <v>124231.25</v>
      </c>
      <c r="AN99" s="1">
        <f t="shared" si="99"/>
        <v>534578640.71425909</v>
      </c>
    </row>
    <row r="100" spans="1:50" x14ac:dyDescent="0.15">
      <c r="C100" s="7">
        <v>11</v>
      </c>
      <c r="D100" s="7">
        <f t="shared" si="100"/>
        <v>3.8429930500333298</v>
      </c>
      <c r="E100" s="10">
        <f t="shared" si="101"/>
        <v>9.8280854102258104</v>
      </c>
      <c r="F100" s="7" t="s">
        <v>85</v>
      </c>
      <c r="G100" s="1">
        <v>12</v>
      </c>
      <c r="H100" s="9">
        <f t="shared" si="84"/>
        <v>3.8429930500333298</v>
      </c>
      <c r="I100" s="9">
        <f t="shared" si="85"/>
        <v>276.99299305003331</v>
      </c>
      <c r="J100" s="9">
        <f t="shared" si="86"/>
        <v>2.8575243625369812E-2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11.256277900363788</v>
      </c>
      <c r="P100" s="9">
        <f t="shared" si="89"/>
        <v>0.32165088331776143</v>
      </c>
      <c r="Q100" s="12">
        <f t="shared" si="90"/>
        <v>0.14474289749299266</v>
      </c>
      <c r="R100" s="9">
        <f t="shared" si="91"/>
        <v>2.3873737500000001</v>
      </c>
      <c r="S100" s="13">
        <f t="shared" si="92"/>
        <v>6.0628503389129014E-2</v>
      </c>
      <c r="T100" s="2">
        <f t="shared" si="93"/>
        <v>0.51</v>
      </c>
      <c r="U100" s="14">
        <f t="shared" si="94"/>
        <v>3.0920536728455798E-2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3.9659541823629421E-2</v>
      </c>
      <c r="AK100" s="9">
        <f t="shared" si="96"/>
        <v>10.4025</v>
      </c>
      <c r="AL100" s="1">
        <f t="shared" si="97"/>
        <v>0.45</v>
      </c>
      <c r="AM100" s="17">
        <f t="shared" si="98"/>
        <v>124231.25</v>
      </c>
      <c r="AN100" s="1">
        <f t="shared" si="99"/>
        <v>512526437.1997627</v>
      </c>
      <c r="AO100" s="1">
        <f>SUM(AN89:AN100)</f>
        <v>10710528380.9568</v>
      </c>
    </row>
    <row r="101" spans="1:50" x14ac:dyDescent="0.15">
      <c r="C101" s="7">
        <v>12</v>
      </c>
      <c r="D101" s="7">
        <f t="shared" si="100"/>
        <v>0.87475446996774198</v>
      </c>
      <c r="E101" s="10">
        <f t="shared" si="101"/>
        <v>3.8429930500333298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2.0454492775161301</v>
      </c>
      <c r="E105" s="7"/>
      <c r="F105" s="7"/>
      <c r="G105" s="1">
        <v>1</v>
      </c>
      <c r="H105" s="9">
        <f t="shared" ref="H105:H116" si="103">E106</f>
        <v>2.0454492775161301</v>
      </c>
      <c r="I105" s="9">
        <f t="shared" ref="I105:I116" si="104">H105+273.15</f>
        <v>275.1954492775161</v>
      </c>
      <c r="J105" s="9">
        <f t="shared" ref="J105:J116" si="105">EXP(($C$15*(I105-$C$13))/($C$16*I105*$C$13))</f>
        <v>2.2712914672421824E-2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1.4715475018972602E-2</v>
      </c>
      <c r="Q105" s="12">
        <f t="shared" ref="Q105:Q116" si="109">P105*$B$107</f>
        <v>4.41464250569178E-3</v>
      </c>
      <c r="R105" s="9">
        <f t="shared" ref="R105:R116" si="110">L105*$B$107</f>
        <v>0.19436706250000002</v>
      </c>
      <c r="S105" s="13">
        <f t="shared" ref="S105:S116" si="111">Q105/R105</f>
        <v>2.2712914672421824E-2</v>
      </c>
      <c r="T105" s="2">
        <f t="shared" ref="T105:T116" si="112">$B$106/100</f>
        <v>0.01</v>
      </c>
      <c r="U105" s="14">
        <f t="shared" ref="U105:U116" si="113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5.7171291467242183E-3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2879</v>
      </c>
      <c r="AX105" s="1">
        <f t="shared" ref="AX105:AX116" si="120">AW105*10000*AV105*0.67*AU105*AT105</f>
        <v>2143468.677381047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-5.4885563520967704</v>
      </c>
      <c r="E106" s="10">
        <f t="shared" ref="E106:E117" si="122">D105</f>
        <v>2.0454492775161301</v>
      </c>
      <c r="F106" s="7" t="s">
        <v>83</v>
      </c>
      <c r="G106" s="1">
        <v>2</v>
      </c>
      <c r="H106" s="9">
        <f t="shared" si="103"/>
        <v>-5.4885563520967704</v>
      </c>
      <c r="I106" s="9">
        <f t="shared" si="104"/>
        <v>267.66144364790318</v>
      </c>
      <c r="J106" s="9">
        <f t="shared" si="105"/>
        <v>8.38996369975273E-3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1.2810649416476942</v>
      </c>
      <c r="P106" s="9">
        <f t="shared" si="108"/>
        <v>1.0748088357450005E-2</v>
      </c>
      <c r="Q106" s="12">
        <f t="shared" si="109"/>
        <v>3.2244265072350013E-3</v>
      </c>
      <c r="R106" s="9">
        <f t="shared" si="110"/>
        <v>0.19436706250000002</v>
      </c>
      <c r="S106" s="13">
        <f t="shared" si="111"/>
        <v>1.658936686988826E-2</v>
      </c>
      <c r="T106" s="2">
        <f t="shared" si="112"/>
        <v>0.01</v>
      </c>
      <c r="U106" s="14">
        <f t="shared" si="113"/>
        <v>1.6589366869888261E-4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5.6558936686988831E-3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2879</v>
      </c>
      <c r="AX106" s="1">
        <f t="shared" si="120"/>
        <v>2120510.2439220147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1.10056822492857</v>
      </c>
      <c r="E107" s="10">
        <f t="shared" si="122"/>
        <v>-5.4885563520967704</v>
      </c>
      <c r="F107" s="7" t="s">
        <v>83</v>
      </c>
      <c r="G107" s="1">
        <v>3</v>
      </c>
      <c r="H107" s="9">
        <f t="shared" si="103"/>
        <v>1.10056822492857</v>
      </c>
      <c r="I107" s="9">
        <f t="shared" si="104"/>
        <v>274.25056822492854</v>
      </c>
      <c r="J107" s="9">
        <f t="shared" si="105"/>
        <v>2.0106307553645709E-2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1.9182070616235778</v>
      </c>
      <c r="P107" s="9">
        <f t="shared" si="108"/>
        <v>3.8568061132578685E-2</v>
      </c>
      <c r="Q107" s="12">
        <f t="shared" si="109"/>
        <v>1.1570418339773606E-2</v>
      </c>
      <c r="R107" s="9">
        <f t="shared" si="110"/>
        <v>0.19436706250000002</v>
      </c>
      <c r="S107" s="13">
        <f t="shared" si="111"/>
        <v>5.9528698900687481E-2</v>
      </c>
      <c r="T107" s="2">
        <f t="shared" si="112"/>
        <v>0.01</v>
      </c>
      <c r="U107" s="14">
        <f t="shared" si="113"/>
        <v>5.9528698900687487E-4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6.0852869890068752E-3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2879</v>
      </c>
      <c r="AX107" s="1">
        <f t="shared" si="120"/>
        <v>2281498.5841774014</v>
      </c>
    </row>
    <row r="108" spans="1:50" x14ac:dyDescent="0.15">
      <c r="C108" s="7">
        <v>3</v>
      </c>
      <c r="D108" s="7">
        <f t="shared" si="121"/>
        <v>6.1849650856774199</v>
      </c>
      <c r="E108" s="10">
        <f t="shared" si="122"/>
        <v>1.10056822492857</v>
      </c>
      <c r="F108" s="7" t="s">
        <v>83</v>
      </c>
      <c r="G108" s="1">
        <v>4</v>
      </c>
      <c r="H108" s="9">
        <f t="shared" si="103"/>
        <v>6.1849650856774199</v>
      </c>
      <c r="I108" s="9">
        <f t="shared" si="104"/>
        <v>279.33496508567742</v>
      </c>
      <c r="J108" s="9">
        <f t="shared" si="105"/>
        <v>3.8369255947541737E-2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2.5275292088243324</v>
      </c>
      <c r="P108" s="9">
        <f t="shared" si="108"/>
        <v>9.6979415128268479E-2</v>
      </c>
      <c r="Q108" s="12">
        <f t="shared" si="109"/>
        <v>2.9093824538480542E-2</v>
      </c>
      <c r="R108" s="9">
        <f t="shared" si="110"/>
        <v>0.19436706250000002</v>
      </c>
      <c r="S108" s="13">
        <f t="shared" si="111"/>
        <v>0.14968495260600309</v>
      </c>
      <c r="T108" s="2">
        <f t="shared" si="112"/>
        <v>0.01</v>
      </c>
      <c r="U108" s="14">
        <f t="shared" si="113"/>
        <v>1.496849526060031E-3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6.9868495260600313E-3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2879</v>
      </c>
      <c r="AX108" s="1">
        <f t="shared" si="120"/>
        <v>2619512.8233661191</v>
      </c>
    </row>
    <row r="109" spans="1:50" x14ac:dyDescent="0.15">
      <c r="C109" s="7">
        <v>4</v>
      </c>
      <c r="D109" s="7">
        <f t="shared" si="121"/>
        <v>6.9282580728333301</v>
      </c>
      <c r="E109" s="10">
        <f t="shared" si="122"/>
        <v>6.1849650856774199</v>
      </c>
      <c r="F109" s="7" t="s">
        <v>83</v>
      </c>
      <c r="G109" s="1">
        <v>5</v>
      </c>
      <c r="H109" s="9">
        <f t="shared" si="103"/>
        <v>6.9282580728333301</v>
      </c>
      <c r="I109" s="9">
        <f t="shared" si="104"/>
        <v>280.07825807283331</v>
      </c>
      <c r="J109" s="9">
        <f t="shared" si="105"/>
        <v>4.2088004365977767E-2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2.3090223040112607</v>
      </c>
      <c r="O109" s="9">
        <f t="shared" si="123"/>
        <v>0.76941769801813686</v>
      </c>
      <c r="P109" s="9">
        <f t="shared" si="108"/>
        <v>3.2383255433447909E-2</v>
      </c>
      <c r="Q109" s="12">
        <f t="shared" si="109"/>
        <v>9.7149766300343721E-3</v>
      </c>
      <c r="R109" s="9">
        <f t="shared" si="110"/>
        <v>0.19436706250000002</v>
      </c>
      <c r="S109" s="13">
        <f t="shared" si="111"/>
        <v>4.9982628255414267E-2</v>
      </c>
      <c r="T109" s="2">
        <f t="shared" si="112"/>
        <v>0.01</v>
      </c>
      <c r="U109" s="14">
        <f t="shared" si="113"/>
        <v>4.9982628255414272E-4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5.9898262825541426E-3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2879</v>
      </c>
      <c r="AX109" s="1">
        <f t="shared" si="120"/>
        <v>2245708.4124057284</v>
      </c>
    </row>
    <row r="110" spans="1:50" x14ac:dyDescent="0.15">
      <c r="C110" s="7">
        <v>5</v>
      </c>
      <c r="D110" s="7">
        <f t="shared" si="121"/>
        <v>13.844805648871001</v>
      </c>
      <c r="E110" s="10">
        <f t="shared" si="122"/>
        <v>6.9282580728333301</v>
      </c>
      <c r="F110" s="7" t="s">
        <v>85</v>
      </c>
      <c r="G110" s="1">
        <v>6</v>
      </c>
      <c r="H110" s="9">
        <f t="shared" si="103"/>
        <v>13.844805648871001</v>
      </c>
      <c r="I110" s="9">
        <f t="shared" si="104"/>
        <v>286.99480564887097</v>
      </c>
      <c r="J110" s="9">
        <f t="shared" si="105"/>
        <v>9.7279147243364186E-2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1.3849246509180224</v>
      </c>
      <c r="P110" s="9">
        <f t="shared" si="108"/>
        <v>0.13472428903761904</v>
      </c>
      <c r="Q110" s="12">
        <f t="shared" si="109"/>
        <v>4.0417286711285715E-2</v>
      </c>
      <c r="R110" s="9">
        <f t="shared" si="110"/>
        <v>0.19436706250000002</v>
      </c>
      <c r="S110" s="13">
        <f t="shared" si="111"/>
        <v>0.2079430855795627</v>
      </c>
      <c r="T110" s="2">
        <f t="shared" si="112"/>
        <v>0.01</v>
      </c>
      <c r="U110" s="14">
        <f t="shared" si="113"/>
        <v>2.0794308557956272E-3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7.5694308557956273E-3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2879</v>
      </c>
      <c r="AX110" s="1">
        <f t="shared" si="120"/>
        <v>2837934.4822560102</v>
      </c>
    </row>
    <row r="111" spans="1:50" x14ac:dyDescent="0.15">
      <c r="C111" s="7">
        <v>6</v>
      </c>
      <c r="D111" s="7">
        <f t="shared" si="121"/>
        <v>18.197817008000001</v>
      </c>
      <c r="E111" s="10">
        <f t="shared" si="122"/>
        <v>13.844805648871001</v>
      </c>
      <c r="F111" s="7" t="s">
        <v>83</v>
      </c>
      <c r="G111" s="1">
        <v>7</v>
      </c>
      <c r="H111" s="9">
        <f t="shared" si="103"/>
        <v>18.197817008000001</v>
      </c>
      <c r="I111" s="9">
        <f t="shared" si="104"/>
        <v>291.34781700799999</v>
      </c>
      <c r="J111" s="9">
        <f t="shared" si="105"/>
        <v>0.16149621372541856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1.8980905702137369</v>
      </c>
      <c r="P111" s="9">
        <f t="shared" si="108"/>
        <v>0.30653444039743927</v>
      </c>
      <c r="Q111" s="12">
        <f t="shared" si="109"/>
        <v>9.1960332119231783E-2</v>
      </c>
      <c r="R111" s="9">
        <f t="shared" si="110"/>
        <v>0.19436706250000002</v>
      </c>
      <c r="S111" s="13">
        <f t="shared" si="111"/>
        <v>0.4731271386026723</v>
      </c>
      <c r="T111" s="2">
        <f t="shared" si="112"/>
        <v>0.01</v>
      </c>
      <c r="U111" s="14">
        <f t="shared" si="113"/>
        <v>4.7312713860267232E-3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1.4681271386026724E-2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2879</v>
      </c>
      <c r="AX111" s="1">
        <f t="shared" si="120"/>
        <v>5504308.9901353419</v>
      </c>
    </row>
    <row r="112" spans="1:50" x14ac:dyDescent="0.15">
      <c r="C112" s="7">
        <v>7</v>
      </c>
      <c r="D112" s="7">
        <f t="shared" si="121"/>
        <v>18.5078088051613</v>
      </c>
      <c r="E112" s="10">
        <f t="shared" si="122"/>
        <v>18.197817008000001</v>
      </c>
      <c r="F112" s="7" t="s">
        <v>83</v>
      </c>
      <c r="G112" s="1">
        <v>8</v>
      </c>
      <c r="H112" s="9">
        <f t="shared" si="103"/>
        <v>18.5078088051613</v>
      </c>
      <c r="I112" s="9">
        <f t="shared" si="104"/>
        <v>291.65780880516127</v>
      </c>
      <c r="J112" s="9">
        <f t="shared" si="105"/>
        <v>0.16733575820754515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2.239446338149631</v>
      </c>
      <c r="P112" s="9">
        <f t="shared" si="108"/>
        <v>0.37473945095937905</v>
      </c>
      <c r="Q112" s="12">
        <f t="shared" si="109"/>
        <v>0.11242183528781372</v>
      </c>
      <c r="R112" s="9">
        <f t="shared" si="110"/>
        <v>0.19436706250000002</v>
      </c>
      <c r="S112" s="13">
        <f t="shared" si="111"/>
        <v>0.57839962101507658</v>
      </c>
      <c r="T112" s="2">
        <f t="shared" si="112"/>
        <v>0.01</v>
      </c>
      <c r="U112" s="14">
        <f t="shared" si="113"/>
        <v>5.7839962101507662E-3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1.5733996210150765E-2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2879</v>
      </c>
      <c r="AX112" s="1">
        <f t="shared" si="120"/>
        <v>5898997.0632050689</v>
      </c>
    </row>
    <row r="113" spans="1:53" x14ac:dyDescent="0.15">
      <c r="C113" s="7">
        <v>8</v>
      </c>
      <c r="D113" s="7">
        <f t="shared" si="121"/>
        <v>18.893882545483901</v>
      </c>
      <c r="E113" s="10">
        <f t="shared" si="122"/>
        <v>18.5078088051613</v>
      </c>
      <c r="F113" s="7" t="s">
        <v>83</v>
      </c>
      <c r="G113" s="1">
        <v>9</v>
      </c>
      <c r="H113" s="9">
        <f t="shared" si="103"/>
        <v>18.893882545483901</v>
      </c>
      <c r="I113" s="9">
        <f t="shared" si="104"/>
        <v>292.04388254548388</v>
      </c>
      <c r="J113" s="9">
        <f t="shared" si="105"/>
        <v>0.17488618818349852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2.5125970955235855</v>
      </c>
      <c r="P113" s="9">
        <f t="shared" si="108"/>
        <v>0.4394185284770496</v>
      </c>
      <c r="Q113" s="12">
        <f t="shared" si="109"/>
        <v>0.13182555854311487</v>
      </c>
      <c r="R113" s="9">
        <f t="shared" si="110"/>
        <v>0.19436706250000002</v>
      </c>
      <c r="S113" s="13">
        <f t="shared" si="111"/>
        <v>0.67822992665290116</v>
      </c>
      <c r="T113" s="2">
        <f t="shared" si="112"/>
        <v>0.01</v>
      </c>
      <c r="U113" s="14">
        <f t="shared" si="113"/>
        <v>6.7822992665290118E-3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1.6732299266529013E-2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2879</v>
      </c>
      <c r="AX113" s="1">
        <f t="shared" si="120"/>
        <v>6273281.3021935504</v>
      </c>
    </row>
    <row r="114" spans="1:53" x14ac:dyDescent="0.15">
      <c r="C114" s="7">
        <v>9</v>
      </c>
      <c r="D114" s="7">
        <f t="shared" si="121"/>
        <v>12.077050233333299</v>
      </c>
      <c r="E114" s="10">
        <f t="shared" si="122"/>
        <v>18.893882545483901</v>
      </c>
      <c r="F114" s="7" t="s">
        <v>83</v>
      </c>
      <c r="G114" s="1">
        <v>10</v>
      </c>
      <c r="H114" s="9">
        <f t="shared" si="103"/>
        <v>12.077050233333299</v>
      </c>
      <c r="I114" s="9">
        <f t="shared" si="104"/>
        <v>285.22705023333327</v>
      </c>
      <c r="J114" s="9">
        <f t="shared" si="105"/>
        <v>7.8831814075461887E-2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2.7210687753798695</v>
      </c>
      <c r="P114" s="9">
        <f t="shared" si="108"/>
        <v>0.21450678778729063</v>
      </c>
      <c r="Q114" s="12">
        <f t="shared" si="109"/>
        <v>6.4352036336187191E-2</v>
      </c>
      <c r="R114" s="9">
        <f t="shared" si="110"/>
        <v>0.19436706250000002</v>
      </c>
      <c r="S114" s="13">
        <f t="shared" si="111"/>
        <v>0.33108508977022372</v>
      </c>
      <c r="T114" s="2">
        <f t="shared" si="112"/>
        <v>0.01</v>
      </c>
      <c r="U114" s="14">
        <f t="shared" si="113"/>
        <v>3.3108508977022374E-3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1.3260850897702237E-2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2879</v>
      </c>
      <c r="AX114" s="1">
        <f t="shared" si="120"/>
        <v>4971764.2902874593</v>
      </c>
    </row>
    <row r="115" spans="1:53" x14ac:dyDescent="0.15">
      <c r="C115" s="7">
        <v>10</v>
      </c>
      <c r="D115" s="7">
        <f t="shared" si="121"/>
        <v>9.8280854102258104</v>
      </c>
      <c r="E115" s="10">
        <f t="shared" si="122"/>
        <v>12.077050233333299</v>
      </c>
      <c r="F115" s="7" t="s">
        <v>83</v>
      </c>
      <c r="G115" s="1">
        <v>11</v>
      </c>
      <c r="H115" s="9">
        <f t="shared" si="103"/>
        <v>9.8280854102258104</v>
      </c>
      <c r="I115" s="9">
        <f t="shared" si="104"/>
        <v>282.97808541022579</v>
      </c>
      <c r="J115" s="9">
        <f t="shared" si="105"/>
        <v>6.0100216843155557E-2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2.3812338882129498</v>
      </c>
      <c r="O115" s="9">
        <f t="shared" si="123"/>
        <v>0.77321830771296263</v>
      </c>
      <c r="P115" s="9">
        <f t="shared" si="108"/>
        <v>4.6470587960646834E-2</v>
      </c>
      <c r="Q115" s="12">
        <f t="shared" si="109"/>
        <v>1.3941176388194049E-2</v>
      </c>
      <c r="R115" s="9">
        <f t="shared" si="110"/>
        <v>0.19436706250000002</v>
      </c>
      <c r="S115" s="13">
        <f t="shared" si="111"/>
        <v>7.1726022963350844E-2</v>
      </c>
      <c r="T115" s="2">
        <f t="shared" si="112"/>
        <v>0.01</v>
      </c>
      <c r="U115" s="14">
        <f t="shared" si="113"/>
        <v>7.1726022963350844E-4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6.2072602296335084E-3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2879</v>
      </c>
      <c r="AX115" s="1">
        <f t="shared" si="120"/>
        <v>2327228.847400798</v>
      </c>
    </row>
    <row r="116" spans="1:53" x14ac:dyDescent="0.15">
      <c r="C116" s="7">
        <v>11</v>
      </c>
      <c r="D116" s="7">
        <f t="shared" si="121"/>
        <v>3.8429930500333298</v>
      </c>
      <c r="E116" s="10">
        <f t="shared" si="122"/>
        <v>9.8280854102258104</v>
      </c>
      <c r="F116" s="7" t="s">
        <v>85</v>
      </c>
      <c r="G116" s="1">
        <v>12</v>
      </c>
      <c r="H116" s="9">
        <f t="shared" si="103"/>
        <v>3.8429930500333298</v>
      </c>
      <c r="I116" s="9">
        <f t="shared" si="104"/>
        <v>276.99299305003331</v>
      </c>
      <c r="J116" s="9">
        <f t="shared" si="105"/>
        <v>2.8575243625369812E-2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1.3746379280856493</v>
      </c>
      <c r="P116" s="9">
        <f t="shared" si="108"/>
        <v>3.928061369172102E-2</v>
      </c>
      <c r="Q116" s="12">
        <f t="shared" si="109"/>
        <v>1.1784184107516306E-2</v>
      </c>
      <c r="R116" s="9">
        <f t="shared" si="110"/>
        <v>0.19436706250000002</v>
      </c>
      <c r="S116" s="13">
        <f t="shared" si="111"/>
        <v>6.0628503389129035E-2</v>
      </c>
      <c r="T116" s="2">
        <f t="shared" si="112"/>
        <v>0.01</v>
      </c>
      <c r="U116" s="14">
        <f t="shared" si="113"/>
        <v>6.0628503389129041E-4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6.0962850338912907E-3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2879</v>
      </c>
      <c r="AX116" s="1">
        <f t="shared" si="120"/>
        <v>2285621.9762011208</v>
      </c>
      <c r="AY116" s="1">
        <f>SUM(AX105:AX116)</f>
        <v>41509835.692931667</v>
      </c>
    </row>
    <row r="117" spans="1:53" x14ac:dyDescent="0.15">
      <c r="C117" s="7">
        <v>12</v>
      </c>
      <c r="D117" s="7">
        <f t="shared" si="121"/>
        <v>0.87475446996774198</v>
      </c>
      <c r="E117" s="10">
        <f t="shared" si="122"/>
        <v>3.8429930500333298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2.0454492775161301</v>
      </c>
      <c r="E121" s="7"/>
      <c r="F121" s="7"/>
      <c r="G121" s="1">
        <v>1</v>
      </c>
      <c r="H121" s="9">
        <f t="shared" ref="H121:H132" si="124">E122</f>
        <v>2.0454492775161301</v>
      </c>
      <c r="I121" s="9">
        <f t="shared" ref="I121:I132" si="125">H121+273.15</f>
        <v>275.1954492775161</v>
      </c>
      <c r="J121" s="9">
        <f t="shared" ref="J121:J132" si="126">EXP(($C$15*(I121-$C$13))/($C$16*I121*$C$13))</f>
        <v>2.2712914672421824E-2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6.4663668072384934E-3</v>
      </c>
      <c r="Q121" s="12">
        <f t="shared" ref="Q121:Q132" si="130">P121*$B$123</f>
        <v>2.1339010463887029E-3</v>
      </c>
      <c r="R121" s="9">
        <f t="shared" ref="R121:R132" si="131">L121*$B$123</f>
        <v>9.3951000000000007E-2</v>
      </c>
      <c r="S121" s="13">
        <f t="shared" ref="S121:S132" si="132">Q121/R121</f>
        <v>2.2712914672421824E-2</v>
      </c>
      <c r="T121" s="2">
        <f t="shared" ref="T121:T132" si="133">$B$122/100</f>
        <v>0.01</v>
      </c>
      <c r="U121" s="14">
        <f t="shared" ref="U121:U132" si="134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5.7171291467242183E-3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-5.4885563520967704</v>
      </c>
      <c r="E122" s="10">
        <f t="shared" ref="E122:E133" si="145">D121</f>
        <v>2.0454492775161301</v>
      </c>
      <c r="F122" s="7" t="s">
        <v>83</v>
      </c>
      <c r="G122" s="1">
        <v>2</v>
      </c>
      <c r="H122" s="9">
        <f t="shared" si="124"/>
        <v>-5.4885563520967704</v>
      </c>
      <c r="I122" s="9">
        <f t="shared" si="125"/>
        <v>267.66144364790318</v>
      </c>
      <c r="J122" s="9">
        <f t="shared" si="126"/>
        <v>8.38996369975273E-3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0.56293363319276157</v>
      </c>
      <c r="P122" s="9">
        <f t="shared" si="129"/>
        <v>4.7229927478571881E-3</v>
      </c>
      <c r="Q122" s="12">
        <f t="shared" si="130"/>
        <v>1.5585876067928722E-3</v>
      </c>
      <c r="R122" s="9">
        <f t="shared" si="131"/>
        <v>9.3951000000000007E-2</v>
      </c>
      <c r="S122" s="13">
        <f t="shared" si="132"/>
        <v>1.6589366869888263E-2</v>
      </c>
      <c r="T122" s="2">
        <f t="shared" si="133"/>
        <v>0.01</v>
      </c>
      <c r="U122" s="14">
        <f t="shared" si="134"/>
        <v>1.6589366869888264E-4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5.6558936686988831E-3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1.10056822492857</v>
      </c>
      <c r="E123" s="10">
        <f t="shared" si="145"/>
        <v>-5.4885563520967704</v>
      </c>
      <c r="F123" s="7" t="s">
        <v>83</v>
      </c>
      <c r="G123" s="1">
        <v>3</v>
      </c>
      <c r="H123" s="9">
        <f t="shared" si="124"/>
        <v>1.10056822492857</v>
      </c>
      <c r="I123" s="9">
        <f t="shared" si="125"/>
        <v>274.25056822492854</v>
      </c>
      <c r="J123" s="9">
        <f t="shared" si="126"/>
        <v>2.0106307553645709E-2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0.84291064044490449</v>
      </c>
      <c r="P123" s="9">
        <f t="shared" si="129"/>
        <v>1.6947820577025725E-2</v>
      </c>
      <c r="Q123" s="12">
        <f t="shared" si="130"/>
        <v>5.5927807904184897E-3</v>
      </c>
      <c r="R123" s="9">
        <f t="shared" si="131"/>
        <v>9.3951000000000007E-2</v>
      </c>
      <c r="S123" s="13">
        <f t="shared" si="132"/>
        <v>5.9528698900687481E-2</v>
      </c>
      <c r="T123" s="2">
        <f t="shared" si="133"/>
        <v>0.01</v>
      </c>
      <c r="U123" s="14">
        <f t="shared" si="134"/>
        <v>5.9528698900687487E-4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6.0852869890068752E-3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6.1849650856774199</v>
      </c>
      <c r="E124" s="10">
        <f t="shared" si="145"/>
        <v>1.10056822492857</v>
      </c>
      <c r="F124" s="7" t="s">
        <v>83</v>
      </c>
      <c r="G124" s="1">
        <v>4</v>
      </c>
      <c r="H124" s="9">
        <f t="shared" si="124"/>
        <v>6.1849650856774199</v>
      </c>
      <c r="I124" s="9">
        <f t="shared" si="125"/>
        <v>279.33496508567742</v>
      </c>
      <c r="J124" s="9">
        <f t="shared" si="126"/>
        <v>3.8369255947541737E-2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1.1106628198678787</v>
      </c>
      <c r="P124" s="9">
        <f t="shared" si="129"/>
        <v>4.2615306006929081E-2</v>
      </c>
      <c r="Q124" s="12">
        <f t="shared" si="130"/>
        <v>1.4063050982286598E-2</v>
      </c>
      <c r="R124" s="9">
        <f t="shared" si="131"/>
        <v>9.3951000000000007E-2</v>
      </c>
      <c r="S124" s="13">
        <f t="shared" si="132"/>
        <v>0.14968495260600309</v>
      </c>
      <c r="T124" s="2">
        <f t="shared" si="133"/>
        <v>0.01</v>
      </c>
      <c r="U124" s="14">
        <f t="shared" si="134"/>
        <v>1.496849526060031E-3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6.9868495260600313E-3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6.9282580728333301</v>
      </c>
      <c r="E125" s="10">
        <f t="shared" si="145"/>
        <v>6.1849650856774199</v>
      </c>
      <c r="F125" s="7" t="s">
        <v>83</v>
      </c>
      <c r="G125" s="1">
        <v>5</v>
      </c>
      <c r="H125" s="9">
        <f t="shared" si="124"/>
        <v>6.9282580728333301</v>
      </c>
      <c r="I125" s="9">
        <f t="shared" si="125"/>
        <v>280.07825807283331</v>
      </c>
      <c r="J125" s="9">
        <f t="shared" si="126"/>
        <v>4.2088004365977767E-2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1.0146451381679022</v>
      </c>
      <c r="O125" s="9">
        <f t="shared" si="146"/>
        <v>0.33810237569304746</v>
      </c>
      <c r="P125" s="9">
        <f t="shared" si="129"/>
        <v>1.4230054264316437E-2</v>
      </c>
      <c r="Q125" s="12">
        <f t="shared" si="130"/>
        <v>4.6959179072244249E-3</v>
      </c>
      <c r="R125" s="9">
        <f t="shared" si="131"/>
        <v>9.3951000000000007E-2</v>
      </c>
      <c r="S125" s="13">
        <f t="shared" si="132"/>
        <v>4.9982628255414253E-2</v>
      </c>
      <c r="T125" s="2">
        <f t="shared" si="133"/>
        <v>0.01</v>
      </c>
      <c r="U125" s="14">
        <f t="shared" si="134"/>
        <v>4.998262825541425E-4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5.9898262825541426E-3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13.844805648871001</v>
      </c>
      <c r="E126" s="10">
        <f t="shared" si="145"/>
        <v>6.9282580728333301</v>
      </c>
      <c r="F126" s="7" t="s">
        <v>85</v>
      </c>
      <c r="G126" s="1">
        <v>6</v>
      </c>
      <c r="H126" s="9">
        <f t="shared" si="124"/>
        <v>13.844805648871001</v>
      </c>
      <c r="I126" s="9">
        <f t="shared" si="125"/>
        <v>286.99480564887097</v>
      </c>
      <c r="J126" s="9">
        <f t="shared" si="126"/>
        <v>9.7279147243364186E-2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0.60857232142873097</v>
      </c>
      <c r="P126" s="9">
        <f t="shared" si="129"/>
        <v>5.9201396464501475E-2</v>
      </c>
      <c r="Q126" s="12">
        <f t="shared" si="130"/>
        <v>1.9536460833285488E-2</v>
      </c>
      <c r="R126" s="9">
        <f t="shared" si="131"/>
        <v>9.3951000000000007E-2</v>
      </c>
      <c r="S126" s="13">
        <f t="shared" si="132"/>
        <v>0.20794308557956259</v>
      </c>
      <c r="T126" s="2">
        <f t="shared" si="133"/>
        <v>0.01</v>
      </c>
      <c r="U126" s="14">
        <f t="shared" si="134"/>
        <v>2.0794308557956259E-3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7.5694308557956265E-3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18.197817008000001</v>
      </c>
      <c r="E127" s="10">
        <f t="shared" si="145"/>
        <v>13.844805648871001</v>
      </c>
      <c r="F127" s="7" t="s">
        <v>83</v>
      </c>
      <c r="G127" s="1">
        <v>7</v>
      </c>
      <c r="H127" s="9">
        <f t="shared" si="124"/>
        <v>18.197817008000001</v>
      </c>
      <c r="I127" s="9">
        <f t="shared" si="125"/>
        <v>291.34781700799999</v>
      </c>
      <c r="J127" s="9">
        <f t="shared" si="126"/>
        <v>0.16149621372541856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0.83407092496422952</v>
      </c>
      <c r="P127" s="9">
        <f t="shared" si="129"/>
        <v>0.13469929636018074</v>
      </c>
      <c r="Q127" s="12">
        <f t="shared" si="130"/>
        <v>4.4450767798859647E-2</v>
      </c>
      <c r="R127" s="9">
        <f t="shared" si="131"/>
        <v>9.3951000000000007E-2</v>
      </c>
      <c r="S127" s="13">
        <f t="shared" si="132"/>
        <v>0.47312713860267208</v>
      </c>
      <c r="T127" s="2">
        <f t="shared" si="133"/>
        <v>0.01</v>
      </c>
      <c r="U127" s="14">
        <f t="shared" si="134"/>
        <v>4.7312713860267206E-3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1.468127138602672E-2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18.5078088051613</v>
      </c>
      <c r="E128" s="10">
        <f t="shared" si="145"/>
        <v>18.197817008000001</v>
      </c>
      <c r="F128" s="7" t="s">
        <v>83</v>
      </c>
      <c r="G128" s="1">
        <v>8</v>
      </c>
      <c r="H128" s="9">
        <f t="shared" si="124"/>
        <v>18.5078088051613</v>
      </c>
      <c r="I128" s="9">
        <f t="shared" si="125"/>
        <v>291.65780880516127</v>
      </c>
      <c r="J128" s="9">
        <f t="shared" si="126"/>
        <v>0.16733575820754515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0.98407162860404873</v>
      </c>
      <c r="P128" s="9">
        <f t="shared" si="129"/>
        <v>0.16467037210299226</v>
      </c>
      <c r="Q128" s="12">
        <f t="shared" si="130"/>
        <v>5.4341222793987447E-2</v>
      </c>
      <c r="R128" s="9">
        <f t="shared" si="131"/>
        <v>9.3951000000000007E-2</v>
      </c>
      <c r="S128" s="13">
        <f t="shared" si="132"/>
        <v>0.57839962101507636</v>
      </c>
      <c r="T128" s="2">
        <f t="shared" si="133"/>
        <v>0.01</v>
      </c>
      <c r="U128" s="14">
        <f t="shared" si="134"/>
        <v>5.7839962101507636E-3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1.5733996210150765E-2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18.893882545483901</v>
      </c>
      <c r="E129" s="10">
        <f t="shared" si="145"/>
        <v>18.5078088051613</v>
      </c>
      <c r="F129" s="7" t="s">
        <v>83</v>
      </c>
      <c r="G129" s="1">
        <v>9</v>
      </c>
      <c r="H129" s="9">
        <f t="shared" si="124"/>
        <v>18.893882545483901</v>
      </c>
      <c r="I129" s="9">
        <f t="shared" si="125"/>
        <v>292.04388254548388</v>
      </c>
      <c r="J129" s="9">
        <f t="shared" si="126"/>
        <v>0.17488618818349852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1.1041012565010564</v>
      </c>
      <c r="P129" s="9">
        <f t="shared" si="129"/>
        <v>0.19309206011808092</v>
      </c>
      <c r="Q129" s="12">
        <f t="shared" si="130"/>
        <v>6.3720379838966709E-2</v>
      </c>
      <c r="R129" s="9">
        <f t="shared" si="131"/>
        <v>9.3951000000000007E-2</v>
      </c>
      <c r="S129" s="13">
        <f t="shared" si="132"/>
        <v>0.67822992665290105</v>
      </c>
      <c r="T129" s="2">
        <f t="shared" si="133"/>
        <v>0.01</v>
      </c>
      <c r="U129" s="14">
        <f t="shared" si="134"/>
        <v>6.782299266529011E-3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1.673229926652901E-2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12.077050233333299</v>
      </c>
      <c r="E130" s="10">
        <f t="shared" si="145"/>
        <v>18.893882545483901</v>
      </c>
      <c r="F130" s="7" t="s">
        <v>83</v>
      </c>
      <c r="G130" s="1">
        <v>10</v>
      </c>
      <c r="H130" s="9">
        <f t="shared" si="124"/>
        <v>12.077050233333299</v>
      </c>
      <c r="I130" s="9">
        <f t="shared" si="125"/>
        <v>285.22705023333327</v>
      </c>
      <c r="J130" s="9">
        <f t="shared" si="126"/>
        <v>7.8831814075461887E-2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1.1957091963829753</v>
      </c>
      <c r="P130" s="9">
        <f t="shared" si="129"/>
        <v>9.4259925057582655E-2</v>
      </c>
      <c r="Q130" s="12">
        <f t="shared" si="130"/>
        <v>3.1105775269002277E-2</v>
      </c>
      <c r="R130" s="9">
        <f t="shared" si="131"/>
        <v>9.3951000000000007E-2</v>
      </c>
      <c r="S130" s="13">
        <f t="shared" si="132"/>
        <v>0.33108508977022355</v>
      </c>
      <c r="T130" s="2">
        <f t="shared" si="133"/>
        <v>0.01</v>
      </c>
      <c r="U130" s="14">
        <f t="shared" si="134"/>
        <v>3.3108508977022356E-3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1.3260850897702237E-2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9.8280854102258104</v>
      </c>
      <c r="E131" s="10">
        <f t="shared" si="145"/>
        <v>12.077050233333299</v>
      </c>
      <c r="F131" s="7" t="s">
        <v>83</v>
      </c>
      <c r="G131" s="1">
        <v>11</v>
      </c>
      <c r="H131" s="9">
        <f t="shared" si="124"/>
        <v>9.8280854102258104</v>
      </c>
      <c r="I131" s="9">
        <f t="shared" si="125"/>
        <v>282.97808541022579</v>
      </c>
      <c r="J131" s="9">
        <f t="shared" si="126"/>
        <v>6.0100216843155557E-2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1.0463768077591231</v>
      </c>
      <c r="O131" s="9">
        <f t="shared" si="146"/>
        <v>0.33977246356626956</v>
      </c>
      <c r="P131" s="9">
        <f t="shared" si="129"/>
        <v>2.0420398737665973E-2</v>
      </c>
      <c r="Q131" s="12">
        <f t="shared" si="130"/>
        <v>6.738731583429771E-3</v>
      </c>
      <c r="R131" s="9">
        <f t="shared" si="131"/>
        <v>9.3951000000000007E-2</v>
      </c>
      <c r="S131" s="13">
        <f t="shared" si="132"/>
        <v>7.1726022963350788E-2</v>
      </c>
      <c r="T131" s="2">
        <f t="shared" si="133"/>
        <v>0.01</v>
      </c>
      <c r="U131" s="14">
        <f t="shared" si="134"/>
        <v>7.172602296335079E-4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6.2072602296335084E-3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3.8429930500333298</v>
      </c>
      <c r="E132" s="10">
        <f t="shared" si="145"/>
        <v>9.8280854102258104</v>
      </c>
      <c r="F132" s="7" t="s">
        <v>85</v>
      </c>
      <c r="G132" s="1">
        <v>12</v>
      </c>
      <c r="H132" s="9">
        <f t="shared" si="124"/>
        <v>3.8429930500333298</v>
      </c>
      <c r="I132" s="9">
        <f t="shared" si="125"/>
        <v>276.99299305003331</v>
      </c>
      <c r="J132" s="9">
        <f t="shared" si="126"/>
        <v>2.8575243625369812E-2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0.60405206482860352</v>
      </c>
      <c r="P132" s="9">
        <f t="shared" si="129"/>
        <v>1.7260934914885024E-2</v>
      </c>
      <c r="Q132" s="12">
        <f t="shared" si="130"/>
        <v>5.6961085219120579E-3</v>
      </c>
      <c r="R132" s="9">
        <f t="shared" si="131"/>
        <v>9.3951000000000007E-2</v>
      </c>
      <c r="S132" s="13">
        <f t="shared" si="132"/>
        <v>6.0628503389128986E-2</v>
      </c>
      <c r="T132" s="2">
        <f t="shared" si="133"/>
        <v>0.01</v>
      </c>
      <c r="U132" s="14">
        <f t="shared" si="134"/>
        <v>6.0628503389128987E-4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6.0962850338912898E-3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0.87475446996774198</v>
      </c>
      <c r="E133" s="10">
        <f t="shared" si="145"/>
        <v>3.8429930500333298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2.0454492775161301</v>
      </c>
      <c r="E136" s="7"/>
      <c r="F136" s="7"/>
      <c r="G136" s="1">
        <v>1</v>
      </c>
      <c r="H136" s="9">
        <f t="shared" ref="H136:H147" si="147">E137</f>
        <v>2.0454492775161301</v>
      </c>
      <c r="I136" s="9">
        <f t="shared" ref="I136:I147" si="148">H136+273.15</f>
        <v>275.1954492775161</v>
      </c>
      <c r="J136" s="9">
        <f t="shared" ref="J136:J147" si="149">EXP(($C$15*(I136-$C$13))/($C$16*I136*$C$13))</f>
        <v>2.2712914672421824E-2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1.7240190563529552E-2</v>
      </c>
      <c r="Q136" s="12">
        <f t="shared" ref="Q136:Q147" si="153">P136*$B$138</f>
        <v>4.4824495465176839E-3</v>
      </c>
      <c r="R136" s="9">
        <f t="shared" ref="R136:R147" si="154">L136*$B$138</f>
        <v>0.19735245833333334</v>
      </c>
      <c r="S136" s="13">
        <f t="shared" ref="S136:S147" si="155">Q136/R136</f>
        <v>2.2712914672421827E-2</v>
      </c>
      <c r="T136" s="2">
        <f t="shared" ref="T136:T147" si="156">$B$137/100</f>
        <v>0.01</v>
      </c>
      <c r="U136" s="14">
        <f t="shared" ref="U136:U147" si="157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5.7171291467242183E-3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-5.4885563520967704</v>
      </c>
      <c r="E137" s="10">
        <f t="shared" ref="E137:E148" si="166">D136</f>
        <v>2.0454492775161301</v>
      </c>
      <c r="F137" s="7" t="s">
        <v>83</v>
      </c>
      <c r="G137" s="1">
        <v>2</v>
      </c>
      <c r="H137" s="9">
        <f t="shared" si="147"/>
        <v>-5.4885563520967704</v>
      </c>
      <c r="I137" s="9">
        <f t="shared" si="148"/>
        <v>267.66144364790318</v>
      </c>
      <c r="J137" s="9">
        <f t="shared" si="149"/>
        <v>8.38996369975273E-3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1.5008556427698039</v>
      </c>
      <c r="P137" s="9">
        <f t="shared" si="152"/>
        <v>1.2592124361407706E-2</v>
      </c>
      <c r="Q137" s="12">
        <f t="shared" si="153"/>
        <v>3.2739523339660034E-3</v>
      </c>
      <c r="R137" s="9">
        <f t="shared" si="154"/>
        <v>0.19735245833333334</v>
      </c>
      <c r="S137" s="13">
        <f t="shared" si="155"/>
        <v>1.658936686988826E-2</v>
      </c>
      <c r="T137" s="2">
        <f t="shared" si="156"/>
        <v>0.01</v>
      </c>
      <c r="U137" s="14">
        <f t="shared" si="157"/>
        <v>1.6589366869888261E-4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5.6558936686988831E-3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1.10056822492857</v>
      </c>
      <c r="E138" s="10">
        <f t="shared" si="166"/>
        <v>-5.4885563520967704</v>
      </c>
      <c r="F138" s="7" t="s">
        <v>83</v>
      </c>
      <c r="G138" s="1">
        <v>3</v>
      </c>
      <c r="H138" s="9">
        <f t="shared" si="147"/>
        <v>1.10056822492857</v>
      </c>
      <c r="I138" s="9">
        <f t="shared" si="148"/>
        <v>274.25056822492854</v>
      </c>
      <c r="J138" s="9">
        <f t="shared" si="149"/>
        <v>2.0106307553645709E-2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2.2473114350750629</v>
      </c>
      <c r="P138" s="9">
        <f t="shared" si="152"/>
        <v>4.518513488244412E-2</v>
      </c>
      <c r="Q138" s="12">
        <f t="shared" si="153"/>
        <v>1.1748135069435471E-2</v>
      </c>
      <c r="R138" s="9">
        <f t="shared" si="154"/>
        <v>0.19735245833333334</v>
      </c>
      <c r="S138" s="13">
        <f t="shared" si="155"/>
        <v>5.9528698900687474E-2</v>
      </c>
      <c r="T138" s="2">
        <f t="shared" si="156"/>
        <v>0.01</v>
      </c>
      <c r="U138" s="14">
        <f t="shared" si="157"/>
        <v>5.9528698900687476E-4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6.0852869890068752E-3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6.1849650856774199</v>
      </c>
      <c r="E139" s="10">
        <f t="shared" si="166"/>
        <v>1.10056822492857</v>
      </c>
      <c r="F139" s="7" t="s">
        <v>83</v>
      </c>
      <c r="G139" s="1">
        <v>4</v>
      </c>
      <c r="H139" s="9">
        <f t="shared" si="147"/>
        <v>6.1849650856774199</v>
      </c>
      <c r="I139" s="9">
        <f t="shared" si="148"/>
        <v>279.33496508567742</v>
      </c>
      <c r="J139" s="9">
        <f t="shared" si="149"/>
        <v>3.8369255947541737E-2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2.9611742168592858</v>
      </c>
      <c r="P139" s="9">
        <f t="shared" si="152"/>
        <v>0.1136180514319354</v>
      </c>
      <c r="Q139" s="12">
        <f t="shared" si="153"/>
        <v>2.9540693372303205E-2</v>
      </c>
      <c r="R139" s="9">
        <f t="shared" si="154"/>
        <v>0.19735245833333334</v>
      </c>
      <c r="S139" s="13">
        <f t="shared" si="155"/>
        <v>0.14968495260600312</v>
      </c>
      <c r="T139" s="2">
        <f t="shared" si="156"/>
        <v>0.01</v>
      </c>
      <c r="U139" s="14">
        <f t="shared" si="157"/>
        <v>1.4968495260600312E-3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6.9868495260600313E-3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6.9282580728333301</v>
      </c>
      <c r="E140" s="10">
        <f t="shared" si="166"/>
        <v>6.1849650856774199</v>
      </c>
      <c r="F140" s="7" t="s">
        <v>83</v>
      </c>
      <c r="G140" s="1">
        <v>5</v>
      </c>
      <c r="H140" s="9">
        <f t="shared" si="147"/>
        <v>6.9282580728333301</v>
      </c>
      <c r="I140" s="9">
        <f t="shared" si="148"/>
        <v>280.07825807283331</v>
      </c>
      <c r="J140" s="9">
        <f t="shared" si="149"/>
        <v>4.2088004365977767E-2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3.6066040820940173</v>
      </c>
      <c r="P140" s="9">
        <f t="shared" si="152"/>
        <v>0.15179476835352623</v>
      </c>
      <c r="Q140" s="12">
        <f t="shared" si="153"/>
        <v>3.946663977191682E-2</v>
      </c>
      <c r="R140" s="9">
        <f t="shared" si="154"/>
        <v>0.19735245833333334</v>
      </c>
      <c r="S140" s="13">
        <f t="shared" si="155"/>
        <v>0.19998048215470748</v>
      </c>
      <c r="T140" s="2">
        <f t="shared" si="156"/>
        <v>0.01</v>
      </c>
      <c r="U140" s="14">
        <f t="shared" si="157"/>
        <v>1.9998048215470747E-3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7.4898048215470752E-3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13.844805648871001</v>
      </c>
      <c r="E141" s="10">
        <f t="shared" si="166"/>
        <v>6.9282580728333301</v>
      </c>
      <c r="F141" s="7" t="s">
        <v>85</v>
      </c>
      <c r="G141" s="1">
        <v>6</v>
      </c>
      <c r="H141" s="9">
        <f t="shared" si="147"/>
        <v>13.844805648871001</v>
      </c>
      <c r="I141" s="9">
        <f t="shared" si="148"/>
        <v>286.99480564887097</v>
      </c>
      <c r="J141" s="9">
        <f t="shared" si="149"/>
        <v>9.7279147243364186E-2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4.2138572304071573</v>
      </c>
      <c r="P141" s="9">
        <f t="shared" si="152"/>
        <v>0.40992043797929267</v>
      </c>
      <c r="Q141" s="12">
        <f t="shared" si="153"/>
        <v>0.1065793138746161</v>
      </c>
      <c r="R141" s="9">
        <f t="shared" si="154"/>
        <v>0.19735245833333334</v>
      </c>
      <c r="S141" s="13">
        <f t="shared" si="155"/>
        <v>0.54004553464746263</v>
      </c>
      <c r="T141" s="2">
        <f t="shared" si="156"/>
        <v>0.01</v>
      </c>
      <c r="U141" s="14">
        <f t="shared" si="157"/>
        <v>5.4004553464746261E-3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1.0890455346474627E-2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18.197817008000001</v>
      </c>
      <c r="E142" s="10">
        <f t="shared" si="166"/>
        <v>13.844805648871001</v>
      </c>
      <c r="F142" s="7" t="s">
        <v>83</v>
      </c>
      <c r="G142" s="1">
        <v>7</v>
      </c>
      <c r="H142" s="9">
        <f t="shared" si="147"/>
        <v>18.197817008000001</v>
      </c>
      <c r="I142" s="9">
        <f t="shared" si="148"/>
        <v>291.34781700799999</v>
      </c>
      <c r="J142" s="9">
        <f t="shared" si="149"/>
        <v>0.16149621372541856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4.5629847090945317</v>
      </c>
      <c r="P142" s="9">
        <f t="shared" si="152"/>
        <v>0.73690475380574727</v>
      </c>
      <c r="Q142" s="12">
        <f t="shared" si="153"/>
        <v>0.19159523598949429</v>
      </c>
      <c r="R142" s="9">
        <f t="shared" si="154"/>
        <v>0.19735245833333334</v>
      </c>
      <c r="S142" s="13">
        <f t="shared" si="155"/>
        <v>0.97082771406822332</v>
      </c>
      <c r="T142" s="2">
        <f t="shared" si="156"/>
        <v>0.01</v>
      </c>
      <c r="U142" s="14">
        <f t="shared" si="157"/>
        <v>9.7082771406822328E-3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1.9658277140682232E-2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18.5078088051613</v>
      </c>
      <c r="E143" s="10">
        <f t="shared" si="166"/>
        <v>18.197817008000001</v>
      </c>
      <c r="F143" s="7" t="s">
        <v>83</v>
      </c>
      <c r="G143" s="1">
        <v>8</v>
      </c>
      <c r="H143" s="9">
        <f t="shared" si="147"/>
        <v>18.5078088051613</v>
      </c>
      <c r="I143" s="9">
        <f t="shared" si="148"/>
        <v>291.65780880516127</v>
      </c>
      <c r="J143" s="9">
        <f t="shared" si="149"/>
        <v>0.16733575820754515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4.5851278719554509</v>
      </c>
      <c r="P143" s="9">
        <f t="shared" si="152"/>
        <v>0.76725584893221332</v>
      </c>
      <c r="Q143" s="12">
        <f t="shared" si="153"/>
        <v>0.19948652072237547</v>
      </c>
      <c r="R143" s="9">
        <f t="shared" si="154"/>
        <v>0.19735245833333334</v>
      </c>
      <c r="S143" s="13">
        <f t="shared" si="155"/>
        <v>1.0108134573395464</v>
      </c>
      <c r="T143" s="2">
        <f t="shared" si="156"/>
        <v>0.01</v>
      </c>
      <c r="U143" s="14">
        <f t="shared" si="157"/>
        <v>1.0108134573395464E-2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2.0058134573395465E-2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18.893882545483901</v>
      </c>
      <c r="E144" s="10">
        <f t="shared" si="166"/>
        <v>18.5078088051613</v>
      </c>
      <c r="F144" s="7" t="s">
        <v>83</v>
      </c>
      <c r="G144" s="1">
        <v>9</v>
      </c>
      <c r="H144" s="9">
        <f t="shared" si="147"/>
        <v>18.893882545483901</v>
      </c>
      <c r="I144" s="9">
        <f t="shared" si="148"/>
        <v>292.04388254548388</v>
      </c>
      <c r="J144" s="9">
        <f t="shared" si="149"/>
        <v>0.17488618818349852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4.5769199396899047</v>
      </c>
      <c r="P144" s="9">
        <f t="shared" si="152"/>
        <v>0.80044008187341542</v>
      </c>
      <c r="Q144" s="12">
        <f t="shared" si="153"/>
        <v>0.20811442128708801</v>
      </c>
      <c r="R144" s="9">
        <f t="shared" si="154"/>
        <v>0.19735245833333334</v>
      </c>
      <c r="S144" s="13">
        <f t="shared" si="155"/>
        <v>1.0545316893675449</v>
      </c>
      <c r="T144" s="2">
        <f t="shared" si="156"/>
        <v>0.01</v>
      </c>
      <c r="U144" s="14">
        <f t="shared" si="157"/>
        <v>1.054531689367545E-2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2.0495316893675453E-2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12.077050233333299</v>
      </c>
      <c r="E145" s="10">
        <f t="shared" si="166"/>
        <v>18.893882545483901</v>
      </c>
      <c r="F145" s="7" t="s">
        <v>83</v>
      </c>
      <c r="G145" s="1">
        <v>10</v>
      </c>
      <c r="H145" s="9">
        <f t="shared" si="147"/>
        <v>12.077050233333299</v>
      </c>
      <c r="I145" s="9">
        <f t="shared" si="148"/>
        <v>285.22705023333327</v>
      </c>
      <c r="J145" s="9">
        <f t="shared" si="149"/>
        <v>7.8831814075461887E-2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4.5355277744831559</v>
      </c>
      <c r="P145" s="9">
        <f t="shared" si="152"/>
        <v>0.35754388225214956</v>
      </c>
      <c r="Q145" s="12">
        <f t="shared" si="153"/>
        <v>9.2961409385558885E-2</v>
      </c>
      <c r="R145" s="9">
        <f t="shared" si="154"/>
        <v>0.19735245833333334</v>
      </c>
      <c r="S145" s="13">
        <f t="shared" si="155"/>
        <v>0.47104257109655401</v>
      </c>
      <c r="T145" s="2">
        <f t="shared" si="156"/>
        <v>0.01</v>
      </c>
      <c r="U145" s="14">
        <f t="shared" si="157"/>
        <v>4.7104257109655398E-3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1.4660425710965541E-2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9.8280854102258104</v>
      </c>
      <c r="E146" s="10">
        <f t="shared" si="166"/>
        <v>12.077050233333299</v>
      </c>
      <c r="F146" s="7" t="s">
        <v>83</v>
      </c>
      <c r="G146" s="1">
        <v>11</v>
      </c>
      <c r="H146" s="9">
        <f t="shared" si="147"/>
        <v>9.8280854102258104</v>
      </c>
      <c r="I146" s="9">
        <f t="shared" si="148"/>
        <v>282.97808541022579</v>
      </c>
      <c r="J146" s="9">
        <f t="shared" si="149"/>
        <v>6.0100216843155557E-2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4.9370318088976735</v>
      </c>
      <c r="P146" s="9">
        <f t="shared" si="152"/>
        <v>0.29671668227630671</v>
      </c>
      <c r="Q146" s="12">
        <f t="shared" si="153"/>
        <v>7.714633739183975E-2</v>
      </c>
      <c r="R146" s="9">
        <f t="shared" si="154"/>
        <v>0.19735245833333334</v>
      </c>
      <c r="S146" s="13">
        <f t="shared" si="155"/>
        <v>0.39090639175893932</v>
      </c>
      <c r="T146" s="2">
        <f t="shared" si="156"/>
        <v>0.01</v>
      </c>
      <c r="U146" s="14">
        <f t="shared" si="157"/>
        <v>3.9090639175893933E-3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9.3990639175893925E-3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3.8429930500333298</v>
      </c>
      <c r="E147" s="10">
        <f t="shared" si="166"/>
        <v>9.8280854102258104</v>
      </c>
      <c r="F147" s="7" t="s">
        <v>85</v>
      </c>
      <c r="G147" s="1">
        <v>12</v>
      </c>
      <c r="H147" s="9">
        <f t="shared" si="147"/>
        <v>3.8429930500333298</v>
      </c>
      <c r="I147" s="9">
        <f t="shared" si="148"/>
        <v>276.99299305003331</v>
      </c>
      <c r="J147" s="9">
        <f t="shared" si="149"/>
        <v>2.8575243625369812E-2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5.3993630432880337</v>
      </c>
      <c r="P147" s="9">
        <f t="shared" si="152"/>
        <v>0.15428811438377374</v>
      </c>
      <c r="Q147" s="12">
        <f t="shared" si="153"/>
        <v>4.0114909739781171E-2</v>
      </c>
      <c r="R147" s="9">
        <f t="shared" si="154"/>
        <v>0.19735245833333334</v>
      </c>
      <c r="S147" s="13">
        <f t="shared" si="155"/>
        <v>0.2032653156619213</v>
      </c>
      <c r="T147" s="2">
        <f t="shared" si="156"/>
        <v>0.01</v>
      </c>
      <c r="U147" s="14">
        <f t="shared" si="157"/>
        <v>2.032653156619213E-3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7.5226531566192131E-3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0.87475446996774198</v>
      </c>
      <c r="E148" s="10">
        <f t="shared" si="166"/>
        <v>3.8429930500333298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8674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12281195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1579800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27577600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442000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49523205.570253119</v>
      </c>
      <c r="J13" s="6" t="s">
        <v>37</v>
      </c>
      <c r="K13" s="6">
        <f>I13/(10000*1000)</f>
        <v>4.9523205570253115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722.83333333333337</v>
      </c>
      <c r="AU26" s="1">
        <f t="shared" ref="AU26:AU37" si="17">AT26*10000*AS26*0.67*AR26*AQ26</f>
        <v>1325071.937565783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-1.7324532444193601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-1.7324532444193601</v>
      </c>
      <c r="I27" s="9">
        <f t="shared" si="1"/>
        <v>271.41754675558064</v>
      </c>
      <c r="J27" s="9">
        <f t="shared" si="2"/>
        <v>1.3880085477855649E-2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1.10854632686914</v>
      </c>
      <c r="Q27" s="12">
        <f t="shared" si="6"/>
        <v>0.11085463268691401</v>
      </c>
      <c r="R27" s="9">
        <f t="shared" si="7"/>
        <v>4.0532094166666672</v>
      </c>
      <c r="S27" s="13">
        <f t="shared" si="8"/>
        <v>2.7349840901652728E-2</v>
      </c>
      <c r="T27" s="2">
        <f t="shared" si="9"/>
        <v>0.34</v>
      </c>
      <c r="U27" s="14">
        <f t="shared" si="10"/>
        <v>9.2989459065619291E-3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2.2198945906561927E-2</v>
      </c>
      <c r="AR27" s="9">
        <f t="shared" si="14"/>
        <v>119.21204166666666</v>
      </c>
      <c r="AS27" s="1">
        <f t="shared" si="15"/>
        <v>0.1</v>
      </c>
      <c r="AT27" s="1">
        <f t="shared" si="16"/>
        <v>722.83333333333337</v>
      </c>
      <c r="AU27" s="1">
        <f t="shared" si="17"/>
        <v>1281638.2294178675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3.0631697372857101</v>
      </c>
      <c r="E28" s="10">
        <f t="shared" si="18"/>
        <v>-1.7324532444193601</v>
      </c>
      <c r="F28" s="7" t="s">
        <v>83</v>
      </c>
      <c r="G28" s="1">
        <v>3</v>
      </c>
      <c r="H28" s="9">
        <f t="shared" si="0"/>
        <v>3.0631697372857101</v>
      </c>
      <c r="I28" s="9">
        <f t="shared" si="1"/>
        <v>276.21316973728568</v>
      </c>
      <c r="J28" s="9">
        <f t="shared" si="2"/>
        <v>2.5875536352912749E-2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119.28950606013557</v>
      </c>
      <c r="P28" s="9">
        <f t="shared" si="5"/>
        <v>3.0866799505800433</v>
      </c>
      <c r="Q28" s="12">
        <f t="shared" si="6"/>
        <v>0.30866799505800435</v>
      </c>
      <c r="R28" s="9">
        <f t="shared" si="7"/>
        <v>4.0532094166666672</v>
      </c>
      <c r="S28" s="13">
        <f t="shared" si="8"/>
        <v>7.6153971662251504E-2</v>
      </c>
      <c r="T28" s="2">
        <f t="shared" si="9"/>
        <v>0.34</v>
      </c>
      <c r="U28" s="14">
        <f t="shared" si="10"/>
        <v>2.5892350365165514E-2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3.8792350365165512E-2</v>
      </c>
      <c r="AR28" s="9">
        <f t="shared" si="14"/>
        <v>119.21204166666666</v>
      </c>
      <c r="AS28" s="1">
        <f t="shared" si="15"/>
        <v>0.1</v>
      </c>
      <c r="AT28" s="1">
        <f t="shared" si="16"/>
        <v>722.83333333333337</v>
      </c>
      <c r="AU28" s="1">
        <f t="shared" si="17"/>
        <v>2239645.0464916853</v>
      </c>
    </row>
    <row r="29" spans="1:47" x14ac:dyDescent="0.15">
      <c r="C29" s="7">
        <v>3</v>
      </c>
      <c r="D29" s="8">
        <v>7.3729674418709701</v>
      </c>
      <c r="E29" s="10">
        <f t="shared" si="18"/>
        <v>3.0631697372857101</v>
      </c>
      <c r="F29" s="7" t="s">
        <v>83</v>
      </c>
      <c r="G29" s="1">
        <v>4</v>
      </c>
      <c r="H29" s="9">
        <f t="shared" si="0"/>
        <v>7.3729674418709701</v>
      </c>
      <c r="I29" s="9">
        <f t="shared" si="1"/>
        <v>280.52296744187095</v>
      </c>
      <c r="J29" s="9">
        <f t="shared" si="2"/>
        <v>4.4472655663380614E-2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156.73492027622217</v>
      </c>
      <c r="P29" s="9">
        <f t="shared" si="5"/>
        <v>6.9704181398718408</v>
      </c>
      <c r="Q29" s="12">
        <f t="shared" si="6"/>
        <v>0.69704181398718412</v>
      </c>
      <c r="R29" s="9">
        <f t="shared" si="7"/>
        <v>4.0532094166666672</v>
      </c>
      <c r="S29" s="13">
        <f t="shared" si="8"/>
        <v>0.17197281026757968</v>
      </c>
      <c r="T29" s="2">
        <f t="shared" si="9"/>
        <v>0.34</v>
      </c>
      <c r="U29" s="14">
        <f t="shared" si="10"/>
        <v>5.8470755490977099E-2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7.13707554909771E-2</v>
      </c>
      <c r="AR29" s="9">
        <f t="shared" si="14"/>
        <v>119.21204166666666</v>
      </c>
      <c r="AS29" s="1">
        <f t="shared" si="15"/>
        <v>0.1</v>
      </c>
      <c r="AT29" s="1">
        <f t="shared" si="16"/>
        <v>722.83333333333337</v>
      </c>
      <c r="AU29" s="1">
        <f t="shared" si="17"/>
        <v>4120532.9786687214</v>
      </c>
    </row>
    <row r="30" spans="1:47" x14ac:dyDescent="0.15">
      <c r="C30" s="7">
        <v>4</v>
      </c>
      <c r="D30" s="8">
        <v>7.5828085028333296</v>
      </c>
      <c r="E30" s="10">
        <f t="shared" si="18"/>
        <v>7.3729674418709701</v>
      </c>
      <c r="F30" s="7" t="s">
        <v>83</v>
      </c>
      <c r="G30" s="1">
        <v>5</v>
      </c>
      <c r="H30" s="9">
        <f t="shared" si="0"/>
        <v>7.5828085028333296</v>
      </c>
      <c r="I30" s="9">
        <f t="shared" si="1"/>
        <v>280.73280850283328</v>
      </c>
      <c r="J30" s="9">
        <f t="shared" si="2"/>
        <v>4.5641572611278644E-2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142.27627702953282</v>
      </c>
      <c r="O30" s="9">
        <f t="shared" si="19"/>
        <v>48.020319273484176</v>
      </c>
      <c r="P30" s="9">
        <f t="shared" si="5"/>
        <v>2.1917228889375115</v>
      </c>
      <c r="Q30" s="12">
        <f t="shared" si="6"/>
        <v>0.21917228889375118</v>
      </c>
      <c r="R30" s="9">
        <f t="shared" si="7"/>
        <v>4.0532094166666672</v>
      </c>
      <c r="S30" s="13">
        <f t="shared" si="8"/>
        <v>5.4073763865375858E-2</v>
      </c>
      <c r="T30" s="2">
        <f t="shared" si="9"/>
        <v>0.34</v>
      </c>
      <c r="U30" s="14">
        <f t="shared" si="10"/>
        <v>1.8385079714227794E-2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3.1285079714227795E-2</v>
      </c>
      <c r="AR30" s="9">
        <f t="shared" si="14"/>
        <v>119.21204166666666</v>
      </c>
      <c r="AS30" s="1">
        <f t="shared" si="15"/>
        <v>0.1</v>
      </c>
      <c r="AT30" s="1">
        <f t="shared" si="16"/>
        <v>722.83333333333337</v>
      </c>
      <c r="AU30" s="1">
        <f t="shared" si="17"/>
        <v>1806218.8331333101</v>
      </c>
    </row>
    <row r="31" spans="1:47" x14ac:dyDescent="0.15">
      <c r="C31" s="7">
        <v>5</v>
      </c>
      <c r="D31" s="8">
        <v>14.279428091032299</v>
      </c>
      <c r="E31" s="10">
        <f t="shared" si="18"/>
        <v>7.5828085028333296</v>
      </c>
      <c r="F31" s="7" t="s">
        <v>85</v>
      </c>
      <c r="G31" s="1">
        <v>6</v>
      </c>
      <c r="H31" s="9">
        <f t="shared" si="0"/>
        <v>14.279428091032299</v>
      </c>
      <c r="I31" s="9">
        <f t="shared" si="1"/>
        <v>287.42942809103226</v>
      </c>
      <c r="J31" s="9">
        <f t="shared" si="2"/>
        <v>0.10239985287842615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86.360690551213338</v>
      </c>
      <c r="P31" s="9">
        <f t="shared" si="5"/>
        <v>8.8433220069235325</v>
      </c>
      <c r="Q31" s="12">
        <f t="shared" si="6"/>
        <v>0.8843322006923533</v>
      </c>
      <c r="R31" s="9">
        <f t="shared" si="7"/>
        <v>4.0532094166666672</v>
      </c>
      <c r="S31" s="13">
        <f t="shared" si="8"/>
        <v>0.21818073279313119</v>
      </c>
      <c r="T31" s="2">
        <f t="shared" si="9"/>
        <v>0.34</v>
      </c>
      <c r="U31" s="14">
        <f t="shared" si="10"/>
        <v>7.4181449149664611E-2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8.7081449149664605E-2</v>
      </c>
      <c r="AR31" s="9">
        <f t="shared" si="14"/>
        <v>119.21204166666666</v>
      </c>
      <c r="AS31" s="1">
        <f t="shared" si="15"/>
        <v>0.1</v>
      </c>
      <c r="AT31" s="1">
        <f t="shared" si="16"/>
        <v>722.83333333333337</v>
      </c>
      <c r="AU31" s="1">
        <f t="shared" si="17"/>
        <v>5027577.1999754105</v>
      </c>
    </row>
    <row r="32" spans="1:47" x14ac:dyDescent="0.15">
      <c r="C32" s="7">
        <v>6</v>
      </c>
      <c r="D32" s="8">
        <v>17.8766159046667</v>
      </c>
      <c r="E32" s="10">
        <f t="shared" si="18"/>
        <v>14.279428091032299</v>
      </c>
      <c r="F32" s="7" t="s">
        <v>83</v>
      </c>
      <c r="G32" s="1">
        <v>7</v>
      </c>
      <c r="H32" s="9">
        <f t="shared" si="0"/>
        <v>17.8766159046667</v>
      </c>
      <c r="I32" s="9">
        <f t="shared" si="1"/>
        <v>291.0266159046667</v>
      </c>
      <c r="J32" s="9">
        <f t="shared" si="2"/>
        <v>0.15564796506655587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118.04946271095648</v>
      </c>
      <c r="P32" s="9">
        <f t="shared" si="5"/>
        <v>18.374158648160645</v>
      </c>
      <c r="Q32" s="12">
        <f t="shared" si="6"/>
        <v>1.8374158648160646</v>
      </c>
      <c r="R32" s="9">
        <f t="shared" si="7"/>
        <v>4.0532094166666672</v>
      </c>
      <c r="S32" s="13">
        <f t="shared" si="8"/>
        <v>0.4533236938759368</v>
      </c>
      <c r="T32" s="2">
        <f t="shared" si="9"/>
        <v>0.34</v>
      </c>
      <c r="U32" s="14">
        <f t="shared" si="10"/>
        <v>0.15413005591781853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0.17978005591781854</v>
      </c>
      <c r="AR32" s="9">
        <f t="shared" si="14"/>
        <v>119.21204166666666</v>
      </c>
      <c r="AS32" s="1">
        <f t="shared" si="15"/>
        <v>0.1</v>
      </c>
      <c r="AT32" s="1">
        <f t="shared" si="16"/>
        <v>722.83333333333337</v>
      </c>
      <c r="AU32" s="1">
        <f t="shared" si="17"/>
        <v>10379456.462527301</v>
      </c>
    </row>
    <row r="33" spans="1:48" x14ac:dyDescent="0.15">
      <c r="C33" s="7">
        <v>7</v>
      </c>
      <c r="D33" s="8">
        <v>18.166363098064501</v>
      </c>
      <c r="E33" s="10">
        <f t="shared" si="18"/>
        <v>17.8766159046667</v>
      </c>
      <c r="F33" s="7" t="s">
        <v>83</v>
      </c>
      <c r="G33" s="1">
        <v>8</v>
      </c>
      <c r="H33" s="9">
        <f t="shared" si="0"/>
        <v>18.166363098064501</v>
      </c>
      <c r="I33" s="9">
        <f t="shared" si="1"/>
        <v>291.31636309806447</v>
      </c>
      <c r="J33" s="9">
        <f t="shared" si="2"/>
        <v>0.16091452213717755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140.20739822946251</v>
      </c>
      <c r="P33" s="9">
        <f t="shared" si="5"/>
        <v>22.561406486190915</v>
      </c>
      <c r="Q33" s="12">
        <f t="shared" si="6"/>
        <v>2.2561406486190916</v>
      </c>
      <c r="R33" s="9">
        <f t="shared" si="7"/>
        <v>4.0532094166666672</v>
      </c>
      <c r="S33" s="13">
        <f t="shared" si="8"/>
        <v>0.55663066392323912</v>
      </c>
      <c r="T33" s="2">
        <f t="shared" si="9"/>
        <v>0.34</v>
      </c>
      <c r="U33" s="14">
        <f t="shared" si="10"/>
        <v>0.1892544257339013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0.21490442573390131</v>
      </c>
      <c r="AR33" s="9">
        <f t="shared" si="14"/>
        <v>119.21204166666666</v>
      </c>
      <c r="AS33" s="1">
        <f t="shared" si="15"/>
        <v>0.1</v>
      </c>
      <c r="AT33" s="1">
        <f t="shared" si="16"/>
        <v>722.83333333333337</v>
      </c>
      <c r="AU33" s="1">
        <f t="shared" si="17"/>
        <v>12407333.611738963</v>
      </c>
    </row>
    <row r="34" spans="1:48" x14ac:dyDescent="0.15">
      <c r="C34" s="7">
        <v>8</v>
      </c>
      <c r="D34" s="8">
        <v>17.984285736128999</v>
      </c>
      <c r="E34" s="10">
        <f t="shared" si="18"/>
        <v>18.166363098064501</v>
      </c>
      <c r="F34" s="7" t="s">
        <v>83</v>
      </c>
      <c r="G34" s="1">
        <v>9</v>
      </c>
      <c r="H34" s="9">
        <f t="shared" si="0"/>
        <v>17.984285736128999</v>
      </c>
      <c r="I34" s="9">
        <f t="shared" si="1"/>
        <v>291.13428573612896</v>
      </c>
      <c r="J34" s="9">
        <f t="shared" si="2"/>
        <v>0.15758579994855262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158.17808590993826</v>
      </c>
      <c r="P34" s="9">
        <f t="shared" si="5"/>
        <v>24.9266202024485</v>
      </c>
      <c r="Q34" s="12">
        <f t="shared" si="6"/>
        <v>2.4926620202448504</v>
      </c>
      <c r="R34" s="9">
        <f t="shared" si="7"/>
        <v>4.0532094166666672</v>
      </c>
      <c r="S34" s="13">
        <f t="shared" si="8"/>
        <v>0.61498475997689728</v>
      </c>
      <c r="T34" s="2">
        <f t="shared" si="9"/>
        <v>0.34</v>
      </c>
      <c r="U34" s="14">
        <f t="shared" si="10"/>
        <v>0.20909481839214508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0.23474481839214509</v>
      </c>
      <c r="AR34" s="9">
        <f t="shared" si="14"/>
        <v>119.21204166666666</v>
      </c>
      <c r="AS34" s="1">
        <f t="shared" si="15"/>
        <v>0.1</v>
      </c>
      <c r="AT34" s="1">
        <f t="shared" si="16"/>
        <v>722.83333333333337</v>
      </c>
      <c r="AU34" s="1">
        <f t="shared" si="17"/>
        <v>13552802.672499651</v>
      </c>
    </row>
    <row r="35" spans="1:48" x14ac:dyDescent="0.15">
      <c r="C35" s="7">
        <v>9</v>
      </c>
      <c r="D35" s="8">
        <v>13.028350051666701</v>
      </c>
      <c r="E35" s="10">
        <f t="shared" si="18"/>
        <v>17.984285736128999</v>
      </c>
      <c r="F35" s="7" t="s">
        <v>83</v>
      </c>
      <c r="G35" s="1">
        <v>10</v>
      </c>
      <c r="H35" s="9">
        <f t="shared" si="0"/>
        <v>13.028350051666701</v>
      </c>
      <c r="I35" s="9">
        <f t="shared" si="1"/>
        <v>286.17835005166665</v>
      </c>
      <c r="J35" s="9">
        <f t="shared" si="2"/>
        <v>8.8304677995287614E-2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173.78355987415642</v>
      </c>
      <c r="P35" s="9">
        <f t="shared" si="5"/>
        <v>15.345901295562168</v>
      </c>
      <c r="Q35" s="12">
        <f t="shared" si="6"/>
        <v>1.534590129556217</v>
      </c>
      <c r="R35" s="9">
        <f t="shared" si="7"/>
        <v>4.0532094166666672</v>
      </c>
      <c r="S35" s="13">
        <f t="shared" si="8"/>
        <v>0.37861111326891511</v>
      </c>
      <c r="T35" s="2">
        <f t="shared" si="9"/>
        <v>0.34</v>
      </c>
      <c r="U35" s="14">
        <f t="shared" si="10"/>
        <v>0.12872777851143113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0.15437777851143114</v>
      </c>
      <c r="AR35" s="9">
        <f t="shared" si="14"/>
        <v>119.21204166666666</v>
      </c>
      <c r="AS35" s="1">
        <f t="shared" si="15"/>
        <v>0.1</v>
      </c>
      <c r="AT35" s="1">
        <f t="shared" si="16"/>
        <v>722.83333333333337</v>
      </c>
      <c r="AU35" s="1">
        <f t="shared" si="17"/>
        <v>8912876.4737594444</v>
      </c>
    </row>
    <row r="36" spans="1:48" x14ac:dyDescent="0.15">
      <c r="C36" s="7">
        <v>10</v>
      </c>
      <c r="D36" s="8">
        <v>11.371119215516099</v>
      </c>
      <c r="E36" s="10">
        <f t="shared" si="18"/>
        <v>13.028350051666701</v>
      </c>
      <c r="F36" s="7" t="s">
        <v>83</v>
      </c>
      <c r="G36" s="1">
        <v>11</v>
      </c>
      <c r="H36" s="9">
        <f t="shared" si="0"/>
        <v>11.371119215516099</v>
      </c>
      <c r="I36" s="9">
        <f t="shared" si="1"/>
        <v>284.52111921551608</v>
      </c>
      <c r="J36" s="9">
        <f t="shared" si="2"/>
        <v>7.2429865018562287E-2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150.51577564966456</v>
      </c>
      <c r="O36" s="9">
        <f t="shared" si="19"/>
        <v>48.453977095596372</v>
      </c>
      <c r="P36" s="9">
        <f t="shared" si="5"/>
        <v>3.5095150206465537</v>
      </c>
      <c r="Q36" s="12">
        <f t="shared" si="6"/>
        <v>0.35095150206465542</v>
      </c>
      <c r="R36" s="9">
        <f t="shared" si="7"/>
        <v>4.0532094166666672</v>
      </c>
      <c r="S36" s="13">
        <f t="shared" si="8"/>
        <v>8.6586076855924121E-2</v>
      </c>
      <c r="T36" s="2">
        <f t="shared" si="9"/>
        <v>0.34</v>
      </c>
      <c r="U36" s="14">
        <f t="shared" si="10"/>
        <v>2.9439266131014202E-2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4.23392661310142E-2</v>
      </c>
      <c r="AR36" s="9">
        <f t="shared" si="14"/>
        <v>119.21204166666666</v>
      </c>
      <c r="AS36" s="1">
        <f t="shared" si="15"/>
        <v>0.1</v>
      </c>
      <c r="AT36" s="1">
        <f t="shared" si="16"/>
        <v>722.83333333333337</v>
      </c>
      <c r="AU36" s="1">
        <f t="shared" si="17"/>
        <v>2444423.3661997798</v>
      </c>
    </row>
    <row r="37" spans="1:48" x14ac:dyDescent="0.15">
      <c r="C37" s="7">
        <v>11</v>
      </c>
      <c r="D37" s="8">
        <v>5.3337094533333298</v>
      </c>
      <c r="E37" s="10">
        <f t="shared" si="18"/>
        <v>11.371119215516099</v>
      </c>
      <c r="F37" s="7" t="s">
        <v>85</v>
      </c>
      <c r="G37" s="1">
        <v>12</v>
      </c>
      <c r="H37" s="9">
        <f t="shared" si="0"/>
        <v>5.3337094533333298</v>
      </c>
      <c r="I37" s="9">
        <f t="shared" si="1"/>
        <v>278.48370945333329</v>
      </c>
      <c r="J37" s="9">
        <f t="shared" si="2"/>
        <v>3.4491302691195484E-2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85.476556241616478</v>
      </c>
      <c r="P37" s="9">
        <f t="shared" si="5"/>
        <v>2.9481977743305885</v>
      </c>
      <c r="Q37" s="12">
        <f t="shared" si="6"/>
        <v>0.29481977743305887</v>
      </c>
      <c r="R37" s="9">
        <f t="shared" si="7"/>
        <v>4.0532094166666672</v>
      </c>
      <c r="S37" s="13">
        <f t="shared" si="8"/>
        <v>7.273736615255294E-2</v>
      </c>
      <c r="T37" s="2">
        <f t="shared" si="9"/>
        <v>0.34</v>
      </c>
      <c r="U37" s="14">
        <f t="shared" si="10"/>
        <v>2.4730704491868E-2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3.7630704491867999E-2</v>
      </c>
      <c r="AR37" s="9">
        <f t="shared" si="14"/>
        <v>119.21204166666666</v>
      </c>
      <c r="AS37" s="1">
        <f t="shared" si="15"/>
        <v>0.1</v>
      </c>
      <c r="AT37" s="1">
        <f t="shared" si="16"/>
        <v>722.83333333333337</v>
      </c>
      <c r="AU37" s="1">
        <f t="shared" si="17"/>
        <v>2172578.3593377015</v>
      </c>
      <c r="AV37" s="1">
        <f>SUM(AU26:AU37)</f>
        <v>65670155.17131561</v>
      </c>
    </row>
    <row r="38" spans="1:48" x14ac:dyDescent="0.15">
      <c r="C38" s="7">
        <v>12</v>
      </c>
      <c r="D38" s="8">
        <v>2.9383117673871002</v>
      </c>
      <c r="E38" s="10">
        <f t="shared" si="18"/>
        <v>5.3337094533333298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1023432.9166666666</v>
      </c>
      <c r="AU42" s="1">
        <f t="shared" ref="AU42:AU53" si="38">AT42*10000*AS42*0.67*AR42*AQ42</f>
        <v>4760007182.1051207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-1.7324532444193601</v>
      </c>
      <c r="E43" s="10">
        <f t="shared" ref="E43:E54" si="40">D42</f>
        <v>4.1109012549677404</v>
      </c>
      <c r="F43" s="7" t="s">
        <v>83</v>
      </c>
      <c r="G43" s="1">
        <v>2</v>
      </c>
      <c r="H43" s="9">
        <f t="shared" si="20"/>
        <v>-1.7324532444193601</v>
      </c>
      <c r="I43" s="9">
        <f t="shared" si="21"/>
        <v>271.41754675558064</v>
      </c>
      <c r="J43" s="9">
        <f t="shared" si="22"/>
        <v>1.3880085477855649E-2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115.97256199437935</v>
      </c>
      <c r="P43" s="9">
        <f t="shared" si="25"/>
        <v>1.6097090735678987</v>
      </c>
      <c r="Q43" s="12">
        <f t="shared" si="26"/>
        <v>0.38633017765629568</v>
      </c>
      <c r="R43" s="9">
        <f t="shared" si="27"/>
        <v>14.125500000000001</v>
      </c>
      <c r="S43" s="13">
        <f t="shared" si="28"/>
        <v>2.7349840901652732E-2</v>
      </c>
      <c r="T43" s="2">
        <f t="shared" si="29"/>
        <v>0.43</v>
      </c>
      <c r="U43" s="14">
        <f t="shared" si="30"/>
        <v>1.1760431587710675E-2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2.0180431587710674E-2</v>
      </c>
      <c r="AR43" s="9">
        <f t="shared" si="35"/>
        <v>136.875</v>
      </c>
      <c r="AS43" s="1">
        <f t="shared" si="36"/>
        <v>0.24</v>
      </c>
      <c r="AT43" s="1">
        <f t="shared" si="37"/>
        <v>1023432.9166666666</v>
      </c>
      <c r="AU43" s="1">
        <f t="shared" si="38"/>
        <v>4545692016.2747736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3.0631697372857101</v>
      </c>
      <c r="E44" s="10">
        <f t="shared" si="40"/>
        <v>-1.7324532444193601</v>
      </c>
      <c r="F44" s="7" t="s">
        <v>83</v>
      </c>
      <c r="G44" s="1">
        <v>3</v>
      </c>
      <c r="H44" s="9">
        <f t="shared" si="20"/>
        <v>3.0631697372857101</v>
      </c>
      <c r="I44" s="9">
        <f t="shared" si="21"/>
        <v>276.21316973728568</v>
      </c>
      <c r="J44" s="9">
        <f t="shared" si="22"/>
        <v>2.5875536352912749E-2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173.21910292081145</v>
      </c>
      <c r="P44" s="9">
        <f t="shared" si="25"/>
        <v>4.4821371946463913</v>
      </c>
      <c r="Q44" s="12">
        <f t="shared" si="26"/>
        <v>1.075712926715134</v>
      </c>
      <c r="R44" s="9">
        <f t="shared" si="27"/>
        <v>14.125500000000001</v>
      </c>
      <c r="S44" s="13">
        <f t="shared" si="28"/>
        <v>7.6153971662251518E-2</v>
      </c>
      <c r="T44" s="2">
        <f t="shared" si="29"/>
        <v>0.43</v>
      </c>
      <c r="U44" s="14">
        <f t="shared" si="30"/>
        <v>3.2746207814768155E-2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4.1166207814768152E-2</v>
      </c>
      <c r="AR44" s="9">
        <f t="shared" si="35"/>
        <v>136.875</v>
      </c>
      <c r="AS44" s="1">
        <f t="shared" si="36"/>
        <v>0.24</v>
      </c>
      <c r="AT44" s="1">
        <f t="shared" si="37"/>
        <v>1023432.9166666666</v>
      </c>
      <c r="AU44" s="1">
        <f t="shared" si="38"/>
        <v>9272789899.9868813</v>
      </c>
    </row>
    <row r="45" spans="1:48" x14ac:dyDescent="0.15">
      <c r="C45" s="7">
        <v>3</v>
      </c>
      <c r="D45" s="7">
        <f t="shared" si="39"/>
        <v>7.3729674418709701</v>
      </c>
      <c r="E45" s="10">
        <f t="shared" si="40"/>
        <v>3.0631697372857101</v>
      </c>
      <c r="F45" s="7" t="s">
        <v>83</v>
      </c>
      <c r="G45" s="1">
        <v>4</v>
      </c>
      <c r="H45" s="9">
        <f t="shared" si="20"/>
        <v>7.3729674418709701</v>
      </c>
      <c r="I45" s="9">
        <f t="shared" si="21"/>
        <v>280.52296744187095</v>
      </c>
      <c r="J45" s="9">
        <f t="shared" si="22"/>
        <v>4.4472655663380614E-2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227.59321572616506</v>
      </c>
      <c r="P45" s="9">
        <f t="shared" si="25"/>
        <v>10.12167471431124</v>
      </c>
      <c r="Q45" s="12">
        <f t="shared" si="26"/>
        <v>2.4292019314346973</v>
      </c>
      <c r="R45" s="9">
        <f t="shared" si="27"/>
        <v>14.125500000000001</v>
      </c>
      <c r="S45" s="13">
        <f t="shared" si="28"/>
        <v>0.17197281026757971</v>
      </c>
      <c r="T45" s="2">
        <f t="shared" si="29"/>
        <v>0.43</v>
      </c>
      <c r="U45" s="14">
        <f t="shared" si="30"/>
        <v>7.3948308415059269E-2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8.236830841505928E-2</v>
      </c>
      <c r="AR45" s="9">
        <f t="shared" si="35"/>
        <v>136.875</v>
      </c>
      <c r="AS45" s="1">
        <f t="shared" si="36"/>
        <v>0.24</v>
      </c>
      <c r="AT45" s="1">
        <f t="shared" si="37"/>
        <v>1023432.9166666666</v>
      </c>
      <c r="AU45" s="1">
        <f t="shared" si="38"/>
        <v>18553664738.488804</v>
      </c>
    </row>
    <row r="46" spans="1:48" x14ac:dyDescent="0.15">
      <c r="C46" s="7">
        <v>4</v>
      </c>
      <c r="D46" s="7">
        <f t="shared" si="39"/>
        <v>7.5828085028333296</v>
      </c>
      <c r="E46" s="10">
        <f t="shared" si="40"/>
        <v>7.3729674418709701</v>
      </c>
      <c r="F46" s="7" t="s">
        <v>83</v>
      </c>
      <c r="G46" s="1">
        <v>5</v>
      </c>
      <c r="H46" s="9">
        <f t="shared" si="20"/>
        <v>7.5828085028333296</v>
      </c>
      <c r="I46" s="9">
        <f t="shared" si="21"/>
        <v>280.73280850283328</v>
      </c>
      <c r="J46" s="9">
        <f t="shared" si="22"/>
        <v>4.5641572611278644E-2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206.59796396126112</v>
      </c>
      <c r="O46" s="9">
        <f t="shared" si="41"/>
        <v>69.729827050592718</v>
      </c>
      <c r="P46" s="9">
        <f t="shared" si="25"/>
        <v>3.1825789645015292</v>
      </c>
      <c r="Q46" s="12">
        <f t="shared" si="26"/>
        <v>0.76381895148036694</v>
      </c>
      <c r="R46" s="9">
        <f t="shared" si="27"/>
        <v>14.125500000000001</v>
      </c>
      <c r="S46" s="13">
        <f t="shared" si="28"/>
        <v>5.4073763865375872E-2</v>
      </c>
      <c r="T46" s="2">
        <f t="shared" si="29"/>
        <v>0.43</v>
      </c>
      <c r="U46" s="14">
        <f t="shared" si="30"/>
        <v>2.3251718462111624E-2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3.1671718462111621E-2</v>
      </c>
      <c r="AR46" s="9">
        <f t="shared" si="35"/>
        <v>136.875</v>
      </c>
      <c r="AS46" s="1">
        <f t="shared" si="36"/>
        <v>0.24</v>
      </c>
      <c r="AT46" s="1">
        <f t="shared" si="37"/>
        <v>1023432.9166666666</v>
      </c>
      <c r="AU46" s="1">
        <f t="shared" si="38"/>
        <v>7134132742.8595142</v>
      </c>
    </row>
    <row r="47" spans="1:48" x14ac:dyDescent="0.15">
      <c r="C47" s="7">
        <v>5</v>
      </c>
      <c r="D47" s="7">
        <f t="shared" si="39"/>
        <v>14.279428091032299</v>
      </c>
      <c r="E47" s="10">
        <f t="shared" si="40"/>
        <v>7.5828085028333296</v>
      </c>
      <c r="F47" s="7" t="s">
        <v>85</v>
      </c>
      <c r="G47" s="1">
        <v>6</v>
      </c>
      <c r="H47" s="9">
        <f t="shared" si="20"/>
        <v>14.279428091032299</v>
      </c>
      <c r="I47" s="9">
        <f t="shared" si="21"/>
        <v>287.42942809103226</v>
      </c>
      <c r="J47" s="9">
        <f t="shared" si="22"/>
        <v>0.10239985287842615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125.4034980860912</v>
      </c>
      <c r="P47" s="9">
        <f t="shared" si="25"/>
        <v>12.841299754455735</v>
      </c>
      <c r="Q47" s="12">
        <f t="shared" si="26"/>
        <v>3.081911941069376</v>
      </c>
      <c r="R47" s="9">
        <f t="shared" si="27"/>
        <v>14.125500000000001</v>
      </c>
      <c r="S47" s="13">
        <f t="shared" si="28"/>
        <v>0.21818073279313127</v>
      </c>
      <c r="T47" s="2">
        <f t="shared" si="29"/>
        <v>0.43</v>
      </c>
      <c r="U47" s="14">
        <f t="shared" si="30"/>
        <v>9.3817715101046445E-2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0.10223771510104646</v>
      </c>
      <c r="AR47" s="9">
        <f t="shared" si="35"/>
        <v>136.875</v>
      </c>
      <c r="AS47" s="1">
        <f t="shared" si="36"/>
        <v>0.24</v>
      </c>
      <c r="AT47" s="1">
        <f t="shared" si="37"/>
        <v>1023432.9166666666</v>
      </c>
      <c r="AU47" s="1">
        <f t="shared" si="38"/>
        <v>23029297628.105053</v>
      </c>
    </row>
    <row r="48" spans="1:48" x14ac:dyDescent="0.15">
      <c r="C48" s="7">
        <v>6</v>
      </c>
      <c r="D48" s="7">
        <f t="shared" si="39"/>
        <v>17.8766159046667</v>
      </c>
      <c r="E48" s="10">
        <f t="shared" si="40"/>
        <v>14.279428091032299</v>
      </c>
      <c r="F48" s="7" t="s">
        <v>83</v>
      </c>
      <c r="G48" s="1">
        <v>7</v>
      </c>
      <c r="H48" s="9">
        <f t="shared" si="20"/>
        <v>17.8766159046667</v>
      </c>
      <c r="I48" s="9">
        <f t="shared" si="21"/>
        <v>291.0266159046667</v>
      </c>
      <c r="J48" s="9">
        <f t="shared" si="22"/>
        <v>0.15564796506655587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171.41844833163546</v>
      </c>
      <c r="P48" s="9">
        <f t="shared" si="25"/>
        <v>26.680932657685609</v>
      </c>
      <c r="Q48" s="12">
        <f t="shared" si="26"/>
        <v>6.4034238378445458</v>
      </c>
      <c r="R48" s="9">
        <f t="shared" si="27"/>
        <v>14.125500000000001</v>
      </c>
      <c r="S48" s="13">
        <f t="shared" si="28"/>
        <v>0.4533236938759368</v>
      </c>
      <c r="T48" s="2">
        <f t="shared" si="29"/>
        <v>0.43</v>
      </c>
      <c r="U48" s="14">
        <f t="shared" si="30"/>
        <v>0.19492918836665282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0.2105291883666528</v>
      </c>
      <c r="AR48" s="9">
        <f t="shared" si="35"/>
        <v>136.875</v>
      </c>
      <c r="AS48" s="1">
        <f t="shared" si="36"/>
        <v>0.24</v>
      </c>
      <c r="AT48" s="1">
        <f t="shared" si="37"/>
        <v>1023432.9166666666</v>
      </c>
      <c r="AU48" s="1">
        <f t="shared" si="38"/>
        <v>47422219222.203781</v>
      </c>
    </row>
    <row r="49" spans="1:48" x14ac:dyDescent="0.15">
      <c r="C49" s="7">
        <v>7</v>
      </c>
      <c r="D49" s="7">
        <f t="shared" si="39"/>
        <v>18.166363098064501</v>
      </c>
      <c r="E49" s="10">
        <f t="shared" si="40"/>
        <v>17.8766159046667</v>
      </c>
      <c r="F49" s="7" t="s">
        <v>83</v>
      </c>
      <c r="G49" s="1">
        <v>8</v>
      </c>
      <c r="H49" s="9">
        <f t="shared" si="20"/>
        <v>18.166363098064501</v>
      </c>
      <c r="I49" s="9">
        <f t="shared" si="21"/>
        <v>291.31636309806447</v>
      </c>
      <c r="J49" s="9">
        <f t="shared" si="22"/>
        <v>0.16091452213717755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203.59376567394986</v>
      </c>
      <c r="P49" s="9">
        <f t="shared" si="25"/>
        <v>32.761193513532142</v>
      </c>
      <c r="Q49" s="12">
        <f t="shared" si="26"/>
        <v>7.8626864432477142</v>
      </c>
      <c r="R49" s="9">
        <f t="shared" si="27"/>
        <v>14.125500000000001</v>
      </c>
      <c r="S49" s="13">
        <f t="shared" si="28"/>
        <v>0.55663066392323912</v>
      </c>
      <c r="T49" s="2">
        <f t="shared" si="29"/>
        <v>0.43</v>
      </c>
      <c r="U49" s="14">
        <f t="shared" si="30"/>
        <v>0.23935118548699283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0.2549511854869928</v>
      </c>
      <c r="AR49" s="9">
        <f t="shared" si="35"/>
        <v>136.875</v>
      </c>
      <c r="AS49" s="1">
        <f t="shared" si="36"/>
        <v>0.24</v>
      </c>
      <c r="AT49" s="1">
        <f t="shared" si="37"/>
        <v>1023432.9166666666</v>
      </c>
      <c r="AU49" s="1">
        <f t="shared" si="38"/>
        <v>57428383697.887222</v>
      </c>
    </row>
    <row r="50" spans="1:48" x14ac:dyDescent="0.15">
      <c r="C50" s="7">
        <v>8</v>
      </c>
      <c r="D50" s="7">
        <f t="shared" si="39"/>
        <v>17.984285736128999</v>
      </c>
      <c r="E50" s="10">
        <f t="shared" si="40"/>
        <v>18.166363098064501</v>
      </c>
      <c r="F50" s="7" t="s">
        <v>83</v>
      </c>
      <c r="G50" s="1">
        <v>9</v>
      </c>
      <c r="H50" s="9">
        <f t="shared" si="20"/>
        <v>17.984285736128999</v>
      </c>
      <c r="I50" s="9">
        <f t="shared" si="21"/>
        <v>291.13428573612896</v>
      </c>
      <c r="J50" s="9">
        <f t="shared" si="22"/>
        <v>0.15758579994855262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229.68882216041771</v>
      </c>
      <c r="P50" s="9">
        <f t="shared" si="25"/>
        <v>36.195696779390268</v>
      </c>
      <c r="Q50" s="12">
        <f t="shared" si="26"/>
        <v>8.686967227053664</v>
      </c>
      <c r="R50" s="9">
        <f t="shared" si="27"/>
        <v>14.125500000000001</v>
      </c>
      <c r="S50" s="13">
        <f t="shared" si="28"/>
        <v>0.61498475997689739</v>
      </c>
      <c r="T50" s="2">
        <f t="shared" si="29"/>
        <v>0.43</v>
      </c>
      <c r="U50" s="14">
        <f t="shared" si="30"/>
        <v>0.26444344679006587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0.28004344679006588</v>
      </c>
      <c r="AR50" s="9">
        <f t="shared" si="35"/>
        <v>136.875</v>
      </c>
      <c r="AS50" s="1">
        <f t="shared" si="36"/>
        <v>0.24</v>
      </c>
      <c r="AT50" s="1">
        <f t="shared" si="37"/>
        <v>1023432.9166666666</v>
      </c>
      <c r="AU50" s="1">
        <f t="shared" si="38"/>
        <v>63080477478.930046</v>
      </c>
    </row>
    <row r="51" spans="1:48" x14ac:dyDescent="0.15">
      <c r="C51" s="7">
        <v>9</v>
      </c>
      <c r="D51" s="7">
        <f t="shared" si="39"/>
        <v>13.028350051666701</v>
      </c>
      <c r="E51" s="10">
        <f t="shared" si="40"/>
        <v>17.984285736128999</v>
      </c>
      <c r="F51" s="7" t="s">
        <v>83</v>
      </c>
      <c r="G51" s="1">
        <v>10</v>
      </c>
      <c r="H51" s="9">
        <f t="shared" si="20"/>
        <v>13.028350051666701</v>
      </c>
      <c r="I51" s="9">
        <f t="shared" si="21"/>
        <v>286.17835005166665</v>
      </c>
      <c r="J51" s="9">
        <f t="shared" si="22"/>
        <v>8.8304677995287614E-2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252.34937538102744</v>
      </c>
      <c r="P51" s="9">
        <f t="shared" si="25"/>
        <v>22.283630335333587</v>
      </c>
      <c r="Q51" s="12">
        <f t="shared" si="26"/>
        <v>5.3480712804800605</v>
      </c>
      <c r="R51" s="9">
        <f t="shared" si="27"/>
        <v>14.125500000000001</v>
      </c>
      <c r="S51" s="13">
        <f t="shared" si="28"/>
        <v>0.37861111326891511</v>
      </c>
      <c r="T51" s="2">
        <f t="shared" si="29"/>
        <v>0.43</v>
      </c>
      <c r="U51" s="14">
        <f t="shared" si="30"/>
        <v>0.16280277870563351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0.17840277870563348</v>
      </c>
      <c r="AR51" s="9">
        <f t="shared" si="35"/>
        <v>136.875</v>
      </c>
      <c r="AS51" s="1">
        <f t="shared" si="36"/>
        <v>0.24</v>
      </c>
      <c r="AT51" s="1">
        <f t="shared" si="37"/>
        <v>1023432.9166666666</v>
      </c>
      <c r="AU51" s="1">
        <f t="shared" si="38"/>
        <v>40185666164.706207</v>
      </c>
    </row>
    <row r="52" spans="1:48" x14ac:dyDescent="0.15">
      <c r="C52" s="7">
        <v>10</v>
      </c>
      <c r="D52" s="7">
        <f t="shared" si="39"/>
        <v>11.371119215516099</v>
      </c>
      <c r="E52" s="10">
        <f t="shared" si="40"/>
        <v>13.028350051666701</v>
      </c>
      <c r="F52" s="7" t="s">
        <v>83</v>
      </c>
      <c r="G52" s="1">
        <v>11</v>
      </c>
      <c r="H52" s="9">
        <f t="shared" si="20"/>
        <v>11.371119215516099</v>
      </c>
      <c r="I52" s="9">
        <f t="shared" si="21"/>
        <v>284.52111921551608</v>
      </c>
      <c r="J52" s="9">
        <f t="shared" si="22"/>
        <v>7.2429865018562287E-2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218.56245779340915</v>
      </c>
      <c r="O52" s="9">
        <f t="shared" si="41"/>
        <v>70.359537252284696</v>
      </c>
      <c r="P52" s="9">
        <f t="shared" si="25"/>
        <v>5.096131785951485</v>
      </c>
      <c r="Q52" s="12">
        <f t="shared" si="26"/>
        <v>1.2230716286283563</v>
      </c>
      <c r="R52" s="9">
        <f t="shared" si="27"/>
        <v>14.125500000000001</v>
      </c>
      <c r="S52" s="13">
        <f t="shared" si="28"/>
        <v>8.6586076855924121E-2</v>
      </c>
      <c r="T52" s="2">
        <f t="shared" si="29"/>
        <v>0.43</v>
      </c>
      <c r="U52" s="14">
        <f t="shared" si="30"/>
        <v>3.7232013048047373E-2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4.565201304804737E-2</v>
      </c>
      <c r="AR52" s="9">
        <f t="shared" si="35"/>
        <v>136.875</v>
      </c>
      <c r="AS52" s="1">
        <f t="shared" si="36"/>
        <v>0.24</v>
      </c>
      <c r="AT52" s="1">
        <f t="shared" si="37"/>
        <v>1023432.9166666666</v>
      </c>
      <c r="AU52" s="1">
        <f t="shared" si="38"/>
        <v>10283228598.825144</v>
      </c>
    </row>
    <row r="53" spans="1:48" x14ac:dyDescent="0.15">
      <c r="C53" s="7">
        <v>11</v>
      </c>
      <c r="D53" s="7">
        <f t="shared" si="39"/>
        <v>5.3337094533333298</v>
      </c>
      <c r="E53" s="10">
        <f t="shared" si="40"/>
        <v>11.371119215516099</v>
      </c>
      <c r="F53" s="7" t="s">
        <v>85</v>
      </c>
      <c r="G53" s="1">
        <v>12</v>
      </c>
      <c r="H53" s="9">
        <f t="shared" si="20"/>
        <v>5.3337094533333298</v>
      </c>
      <c r="I53" s="9">
        <f t="shared" si="21"/>
        <v>278.48370945333329</v>
      </c>
      <c r="J53" s="9">
        <f t="shared" si="22"/>
        <v>3.4491302691195484E-2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124.11965546633323</v>
      </c>
      <c r="P53" s="9">
        <f t="shared" si="25"/>
        <v>4.2810486066161957</v>
      </c>
      <c r="Q53" s="12">
        <f t="shared" si="26"/>
        <v>1.0274516655878869</v>
      </c>
      <c r="R53" s="9">
        <f t="shared" si="27"/>
        <v>14.125500000000001</v>
      </c>
      <c r="S53" s="13">
        <f t="shared" si="28"/>
        <v>7.2737366152552968E-2</v>
      </c>
      <c r="T53" s="2">
        <f t="shared" si="29"/>
        <v>0.43</v>
      </c>
      <c r="U53" s="14">
        <f t="shared" si="30"/>
        <v>3.1277067445597773E-2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3.969706744559777E-2</v>
      </c>
      <c r="AR53" s="9">
        <f t="shared" si="35"/>
        <v>136.875</v>
      </c>
      <c r="AS53" s="1">
        <f t="shared" si="36"/>
        <v>0.24</v>
      </c>
      <c r="AT53" s="1">
        <f t="shared" si="37"/>
        <v>1023432.9166666666</v>
      </c>
      <c r="AU53" s="1">
        <f t="shared" si="38"/>
        <v>8941862406.2958317</v>
      </c>
      <c r="AV53" s="1">
        <f>SUM(AU42:AU53)</f>
        <v>294637421776.66833</v>
      </c>
    </row>
    <row r="54" spans="1:48" x14ac:dyDescent="0.15">
      <c r="C54" s="7">
        <v>12</v>
      </c>
      <c r="D54" s="7">
        <f t="shared" si="39"/>
        <v>2.9383117673871002</v>
      </c>
      <c r="E54" s="10">
        <f t="shared" si="40"/>
        <v>5.3337094533333298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4.1109012549677404</v>
      </c>
      <c r="E58" s="7"/>
      <c r="F58" s="7"/>
      <c r="G58" s="1">
        <v>1</v>
      </c>
      <c r="H58" s="9">
        <f t="shared" ref="H58:H69" si="42">E59</f>
        <v>4.1109012549677404</v>
      </c>
      <c r="I58" s="9">
        <f t="shared" ref="I58:I69" si="43">H58+273.15</f>
        <v>277.26090125496773</v>
      </c>
      <c r="J58" s="9">
        <f t="shared" ref="J58:J69" si="44">EXP(($C$15*(I58-$C$13))/($C$16*I58*$C$13))</f>
        <v>2.9562501953839387E-2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2.9493522782613763E-3</v>
      </c>
      <c r="Q58" s="12">
        <f t="shared" ref="Q58:Q69" si="48">P58*$B$60</f>
        <v>5.6037693286966153E-4</v>
      </c>
      <c r="R58" s="9">
        <f t="shared" ref="R58:R69" si="49">L58*$B$60</f>
        <v>1.8955666666666669E-2</v>
      </c>
      <c r="S58" s="13">
        <f t="shared" ref="S58:S69" si="50">Q58/R58</f>
        <v>2.9562501953839387E-2</v>
      </c>
      <c r="T58" s="2">
        <f t="shared" ref="T58:T69" si="51">$B$59/100</f>
        <v>0.01</v>
      </c>
      <c r="U58" s="14">
        <f t="shared" ref="U58:U69" si="52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1.2295625019538394E-2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131650</v>
      </c>
      <c r="AU58" s="1">
        <f t="shared" ref="AU58:AU69" si="59">AT58*10000*AS58*0.67*AR58*AQ58</f>
        <v>20558211.94952235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-1.7324532444193601</v>
      </c>
      <c r="E59" s="10">
        <f t="shared" ref="E59:E70" si="61">D58</f>
        <v>4.1109012549677404</v>
      </c>
      <c r="F59" s="7" t="s">
        <v>83</v>
      </c>
      <c r="G59" s="1">
        <v>2</v>
      </c>
      <c r="H59" s="9">
        <f t="shared" si="42"/>
        <v>-1.7324532444193601</v>
      </c>
      <c r="I59" s="9">
        <f t="shared" si="43"/>
        <v>271.41754675558064</v>
      </c>
      <c r="J59" s="9">
        <f t="shared" si="44"/>
        <v>1.3880085477855649E-2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0.19658398105507197</v>
      </c>
      <c r="P59" s="9">
        <f t="shared" si="47"/>
        <v>2.7286024606215545E-3</v>
      </c>
      <c r="Q59" s="12">
        <f t="shared" si="48"/>
        <v>5.1843446751809533E-4</v>
      </c>
      <c r="R59" s="9">
        <f t="shared" si="49"/>
        <v>1.8955666666666669E-2</v>
      </c>
      <c r="S59" s="13">
        <f t="shared" si="50"/>
        <v>2.7349840901652728E-2</v>
      </c>
      <c r="T59" s="2">
        <f t="shared" si="51"/>
        <v>0.01</v>
      </c>
      <c r="U59" s="14">
        <f t="shared" si="52"/>
        <v>2.734984090165273E-4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1.2273498409016528E-2</v>
      </c>
      <c r="AR59" s="9">
        <f t="shared" si="56"/>
        <v>9.9766666666666666</v>
      </c>
      <c r="AS59" s="1">
        <f t="shared" si="57"/>
        <v>0.19</v>
      </c>
      <c r="AT59" s="1">
        <f t="shared" si="58"/>
        <v>131650</v>
      </c>
      <c r="AU59" s="1">
        <f t="shared" si="59"/>
        <v>20521216.388246674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3.0631697372857101</v>
      </c>
      <c r="E60" s="10">
        <f t="shared" si="61"/>
        <v>-1.7324532444193601</v>
      </c>
      <c r="F60" s="7" t="s">
        <v>83</v>
      </c>
      <c r="G60" s="1">
        <v>3</v>
      </c>
      <c r="H60" s="9">
        <f t="shared" si="42"/>
        <v>3.0631697372857101</v>
      </c>
      <c r="I60" s="9">
        <f t="shared" si="43"/>
        <v>276.21316973728568</v>
      </c>
      <c r="J60" s="9">
        <f t="shared" si="44"/>
        <v>2.5875536352912749E-2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0.29362204526111707</v>
      </c>
      <c r="P60" s="9">
        <f t="shared" si="47"/>
        <v>7.5976279061706273E-3</v>
      </c>
      <c r="Q60" s="12">
        <f t="shared" si="48"/>
        <v>1.4435493021724192E-3</v>
      </c>
      <c r="R60" s="9">
        <f t="shared" si="49"/>
        <v>1.8955666666666669E-2</v>
      </c>
      <c r="S60" s="13">
        <f t="shared" si="50"/>
        <v>7.6153971662251518E-2</v>
      </c>
      <c r="T60" s="2">
        <f t="shared" si="51"/>
        <v>0.01</v>
      </c>
      <c r="U60" s="14">
        <f t="shared" si="52"/>
        <v>7.6153971662251522E-4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1.2761539716622515E-2</v>
      </c>
      <c r="AR60" s="9">
        <f t="shared" si="56"/>
        <v>9.9766666666666666</v>
      </c>
      <c r="AS60" s="1">
        <f t="shared" si="57"/>
        <v>0.19</v>
      </c>
      <c r="AT60" s="1">
        <f t="shared" si="58"/>
        <v>131650</v>
      </c>
      <c r="AU60" s="1">
        <f t="shared" si="59"/>
        <v>21337218.553727694</v>
      </c>
    </row>
    <row r="61" spans="1:48" x14ac:dyDescent="0.15">
      <c r="C61" s="7">
        <v>3</v>
      </c>
      <c r="D61" s="7">
        <f t="shared" si="60"/>
        <v>7.3729674418709701</v>
      </c>
      <c r="E61" s="10">
        <f t="shared" si="61"/>
        <v>3.0631697372857101</v>
      </c>
      <c r="F61" s="7" t="s">
        <v>83</v>
      </c>
      <c r="G61" s="1">
        <v>4</v>
      </c>
      <c r="H61" s="9">
        <f t="shared" si="42"/>
        <v>7.3729674418709701</v>
      </c>
      <c r="I61" s="9">
        <f t="shared" si="43"/>
        <v>280.52296744187095</v>
      </c>
      <c r="J61" s="9">
        <f t="shared" si="44"/>
        <v>4.4472655663380614E-2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0.38579108402161311</v>
      </c>
      <c r="P61" s="9">
        <f t="shared" si="47"/>
        <v>1.7157154037695539E-2</v>
      </c>
      <c r="Q61" s="12">
        <f t="shared" si="48"/>
        <v>3.2598592671621521E-3</v>
      </c>
      <c r="R61" s="9">
        <f t="shared" si="49"/>
        <v>1.8955666666666669E-2</v>
      </c>
      <c r="S61" s="13">
        <f t="shared" si="50"/>
        <v>0.17197281026757971</v>
      </c>
      <c r="T61" s="2">
        <f t="shared" si="51"/>
        <v>0.01</v>
      </c>
      <c r="U61" s="14">
        <f t="shared" si="52"/>
        <v>1.7197281026757971E-3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1.3719728102675797E-2</v>
      </c>
      <c r="AR61" s="9">
        <f t="shared" si="56"/>
        <v>9.9766666666666666</v>
      </c>
      <c r="AS61" s="1">
        <f t="shared" si="57"/>
        <v>0.19</v>
      </c>
      <c r="AT61" s="1">
        <f t="shared" si="58"/>
        <v>131650</v>
      </c>
      <c r="AU61" s="1">
        <f t="shared" si="59"/>
        <v>22939303.839896712</v>
      </c>
    </row>
    <row r="62" spans="1:48" x14ac:dyDescent="0.15">
      <c r="C62" s="7">
        <v>4</v>
      </c>
      <c r="D62" s="7">
        <f t="shared" si="60"/>
        <v>7.5828085028333296</v>
      </c>
      <c r="E62" s="10">
        <f t="shared" si="61"/>
        <v>7.3729674418709701</v>
      </c>
      <c r="F62" s="7" t="s">
        <v>83</v>
      </c>
      <c r="G62" s="1">
        <v>5</v>
      </c>
      <c r="H62" s="9">
        <f t="shared" si="42"/>
        <v>7.5828085028333296</v>
      </c>
      <c r="I62" s="9">
        <f t="shared" si="43"/>
        <v>280.73280850283328</v>
      </c>
      <c r="J62" s="9">
        <f t="shared" si="44"/>
        <v>4.5641572611278644E-2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0.35020223348472174</v>
      </c>
      <c r="O62" s="9">
        <f t="shared" si="62"/>
        <v>0.11819836316586252</v>
      </c>
      <c r="P62" s="9">
        <f t="shared" si="47"/>
        <v>5.3947591749689975E-3</v>
      </c>
      <c r="Q62" s="12">
        <f t="shared" si="48"/>
        <v>1.0250042432441095E-3</v>
      </c>
      <c r="R62" s="9">
        <f t="shared" si="49"/>
        <v>1.8955666666666669E-2</v>
      </c>
      <c r="S62" s="13">
        <f t="shared" si="50"/>
        <v>5.4073763865375844E-2</v>
      </c>
      <c r="T62" s="2">
        <f t="shared" si="51"/>
        <v>0.01</v>
      </c>
      <c r="U62" s="14">
        <f t="shared" si="52"/>
        <v>5.4073763865375847E-4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1.2540737638653758E-2</v>
      </c>
      <c r="AR62" s="9">
        <f t="shared" si="56"/>
        <v>9.9766666666666666</v>
      </c>
      <c r="AS62" s="1">
        <f t="shared" si="57"/>
        <v>0.19</v>
      </c>
      <c r="AT62" s="1">
        <f t="shared" si="58"/>
        <v>131650</v>
      </c>
      <c r="AU62" s="1">
        <f t="shared" si="59"/>
        <v>20968038.791774683</v>
      </c>
    </row>
    <row r="63" spans="1:48" x14ac:dyDescent="0.15">
      <c r="C63" s="7">
        <v>5</v>
      </c>
      <c r="D63" s="7">
        <f t="shared" si="60"/>
        <v>14.279428091032299</v>
      </c>
      <c r="E63" s="10">
        <f t="shared" si="61"/>
        <v>7.5828085028333296</v>
      </c>
      <c r="F63" s="7" t="s">
        <v>85</v>
      </c>
      <c r="G63" s="1">
        <v>6</v>
      </c>
      <c r="H63" s="9">
        <f t="shared" si="42"/>
        <v>14.279428091032299</v>
      </c>
      <c r="I63" s="9">
        <f t="shared" si="43"/>
        <v>287.42942809103226</v>
      </c>
      <c r="J63" s="9">
        <f t="shared" si="44"/>
        <v>0.10239985287842615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0.21257027065756018</v>
      </c>
      <c r="P63" s="9">
        <f t="shared" si="47"/>
        <v>2.176716444166139E-2</v>
      </c>
      <c r="Q63" s="12">
        <f t="shared" si="48"/>
        <v>4.1357612439156645E-3</v>
      </c>
      <c r="R63" s="9">
        <f t="shared" si="49"/>
        <v>1.8955666666666669E-2</v>
      </c>
      <c r="S63" s="13">
        <f t="shared" si="50"/>
        <v>0.21818073279313119</v>
      </c>
      <c r="T63" s="2">
        <f t="shared" si="51"/>
        <v>0.01</v>
      </c>
      <c r="U63" s="14">
        <f t="shared" si="52"/>
        <v>2.1818073279313119E-3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1.4181807327931312E-2</v>
      </c>
      <c r="AR63" s="9">
        <f t="shared" si="56"/>
        <v>9.9766666666666666</v>
      </c>
      <c r="AS63" s="1">
        <f t="shared" si="57"/>
        <v>0.19</v>
      </c>
      <c r="AT63" s="1">
        <f t="shared" si="58"/>
        <v>131650</v>
      </c>
      <c r="AU63" s="1">
        <f t="shared" si="59"/>
        <v>23711897.558002032</v>
      </c>
    </row>
    <row r="64" spans="1:48" x14ac:dyDescent="0.15">
      <c r="C64" s="7">
        <v>6</v>
      </c>
      <c r="D64" s="7">
        <f t="shared" si="60"/>
        <v>17.8766159046667</v>
      </c>
      <c r="E64" s="10">
        <f t="shared" si="61"/>
        <v>14.279428091032299</v>
      </c>
      <c r="F64" s="7" t="s">
        <v>83</v>
      </c>
      <c r="G64" s="1">
        <v>7</v>
      </c>
      <c r="H64" s="9">
        <f t="shared" si="42"/>
        <v>17.8766159046667</v>
      </c>
      <c r="I64" s="9">
        <f t="shared" si="43"/>
        <v>291.0266159046667</v>
      </c>
      <c r="J64" s="9">
        <f t="shared" si="44"/>
        <v>0.15564796506655587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0.29056977288256547</v>
      </c>
      <c r="P64" s="9">
        <f t="shared" si="47"/>
        <v>4.5226593859022626E-2</v>
      </c>
      <c r="Q64" s="12">
        <f t="shared" si="48"/>
        <v>8.5930528332142982E-3</v>
      </c>
      <c r="R64" s="9">
        <f t="shared" si="49"/>
        <v>1.8955666666666669E-2</v>
      </c>
      <c r="S64" s="13">
        <f t="shared" si="50"/>
        <v>0.45332369387593668</v>
      </c>
      <c r="T64" s="2">
        <f t="shared" si="51"/>
        <v>0.01</v>
      </c>
      <c r="U64" s="14">
        <f t="shared" si="52"/>
        <v>4.5332369387593666E-3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2.4633236938759365E-2</v>
      </c>
      <c r="AR64" s="9">
        <f t="shared" si="56"/>
        <v>9.9766666666666666</v>
      </c>
      <c r="AS64" s="1">
        <f t="shared" si="57"/>
        <v>0.19</v>
      </c>
      <c r="AT64" s="1">
        <f t="shared" si="58"/>
        <v>131650</v>
      </c>
      <c r="AU64" s="1">
        <f t="shared" si="59"/>
        <v>41186625.745750837</v>
      </c>
    </row>
    <row r="65" spans="1:48" x14ac:dyDescent="0.15">
      <c r="C65" s="7">
        <v>7</v>
      </c>
      <c r="D65" s="7">
        <f t="shared" si="60"/>
        <v>18.166363098064501</v>
      </c>
      <c r="E65" s="10">
        <f t="shared" si="61"/>
        <v>17.8766159046667</v>
      </c>
      <c r="F65" s="7" t="s">
        <v>83</v>
      </c>
      <c r="G65" s="1">
        <v>8</v>
      </c>
      <c r="H65" s="9">
        <f t="shared" si="42"/>
        <v>18.166363098064501</v>
      </c>
      <c r="I65" s="9">
        <f t="shared" si="43"/>
        <v>291.31636309806447</v>
      </c>
      <c r="J65" s="9">
        <f t="shared" si="44"/>
        <v>0.16091452213717755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0.34510984569020953</v>
      </c>
      <c r="P65" s="9">
        <f t="shared" si="47"/>
        <v>5.5533185904075147E-2</v>
      </c>
      <c r="Q65" s="12">
        <f t="shared" si="48"/>
        <v>1.0551305321774278E-2</v>
      </c>
      <c r="R65" s="9">
        <f t="shared" si="49"/>
        <v>1.8955666666666669E-2</v>
      </c>
      <c r="S65" s="13">
        <f t="shared" si="50"/>
        <v>0.5566306639232389</v>
      </c>
      <c r="T65" s="2">
        <f t="shared" si="51"/>
        <v>0.01</v>
      </c>
      <c r="U65" s="14">
        <f t="shared" si="52"/>
        <v>5.5663066392323893E-3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2.5666306639232389E-2</v>
      </c>
      <c r="AR65" s="9">
        <f t="shared" si="56"/>
        <v>9.9766666666666666</v>
      </c>
      <c r="AS65" s="1">
        <f t="shared" si="57"/>
        <v>0.19</v>
      </c>
      <c r="AT65" s="1">
        <f t="shared" si="58"/>
        <v>131650</v>
      </c>
      <c r="AU65" s="1">
        <f t="shared" si="59"/>
        <v>42913912.144547611</v>
      </c>
    </row>
    <row r="66" spans="1:48" x14ac:dyDescent="0.15">
      <c r="C66" s="7">
        <v>8</v>
      </c>
      <c r="D66" s="7">
        <f t="shared" si="60"/>
        <v>17.984285736128999</v>
      </c>
      <c r="E66" s="10">
        <f t="shared" si="61"/>
        <v>18.166363098064501</v>
      </c>
      <c r="F66" s="7" t="s">
        <v>83</v>
      </c>
      <c r="G66" s="1">
        <v>9</v>
      </c>
      <c r="H66" s="9">
        <f t="shared" si="42"/>
        <v>17.984285736128999</v>
      </c>
      <c r="I66" s="9">
        <f t="shared" si="43"/>
        <v>291.13428573612896</v>
      </c>
      <c r="J66" s="9">
        <f t="shared" si="44"/>
        <v>0.15758579994855262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0.38934332645280106</v>
      </c>
      <c r="P66" s="9">
        <f t="shared" si="47"/>
        <v>6.1354979553695128E-2</v>
      </c>
      <c r="Q66" s="12">
        <f t="shared" si="48"/>
        <v>1.1657446115202074E-2</v>
      </c>
      <c r="R66" s="9">
        <f t="shared" si="49"/>
        <v>1.8955666666666669E-2</v>
      </c>
      <c r="S66" s="13">
        <f t="shared" si="50"/>
        <v>0.61498475997689728</v>
      </c>
      <c r="T66" s="2">
        <f t="shared" si="51"/>
        <v>0.01</v>
      </c>
      <c r="U66" s="14">
        <f t="shared" si="52"/>
        <v>6.1498475997689732E-3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2.6249847599768974E-2</v>
      </c>
      <c r="AR66" s="9">
        <f t="shared" si="56"/>
        <v>9.9766666666666666</v>
      </c>
      <c r="AS66" s="1">
        <f t="shared" si="57"/>
        <v>0.19</v>
      </c>
      <c r="AT66" s="1">
        <f t="shared" si="58"/>
        <v>131650</v>
      </c>
      <c r="AU66" s="1">
        <f t="shared" si="59"/>
        <v>43889589.162094571</v>
      </c>
    </row>
    <row r="67" spans="1:48" x14ac:dyDescent="0.15">
      <c r="C67" s="7">
        <v>9</v>
      </c>
      <c r="D67" s="7">
        <f t="shared" si="60"/>
        <v>13.028350051666701</v>
      </c>
      <c r="E67" s="10">
        <f t="shared" si="61"/>
        <v>17.984285736128999</v>
      </c>
      <c r="F67" s="7" t="s">
        <v>83</v>
      </c>
      <c r="G67" s="1">
        <v>10</v>
      </c>
      <c r="H67" s="9">
        <f t="shared" si="42"/>
        <v>13.028350051666701</v>
      </c>
      <c r="I67" s="9">
        <f t="shared" si="43"/>
        <v>286.17835005166665</v>
      </c>
      <c r="J67" s="9">
        <f t="shared" si="44"/>
        <v>8.8304677995287614E-2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0.42775501356577261</v>
      </c>
      <c r="P67" s="9">
        <f t="shared" si="47"/>
        <v>3.7772768733795432E-2</v>
      </c>
      <c r="Q67" s="12">
        <f t="shared" si="48"/>
        <v>7.1768260594211319E-3</v>
      </c>
      <c r="R67" s="9">
        <f t="shared" si="49"/>
        <v>1.8955666666666669E-2</v>
      </c>
      <c r="S67" s="13">
        <f t="shared" si="50"/>
        <v>0.37861111326891506</v>
      </c>
      <c r="T67" s="2">
        <f t="shared" si="51"/>
        <v>0.01</v>
      </c>
      <c r="U67" s="14">
        <f t="shared" si="52"/>
        <v>3.7861111326891505E-3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2.3886111132689149E-2</v>
      </c>
      <c r="AR67" s="9">
        <f t="shared" si="56"/>
        <v>9.9766666666666666</v>
      </c>
      <c r="AS67" s="1">
        <f t="shared" si="57"/>
        <v>0.19</v>
      </c>
      <c r="AT67" s="1">
        <f t="shared" si="58"/>
        <v>131650</v>
      </c>
      <c r="AU67" s="1">
        <f t="shared" si="59"/>
        <v>39937435.838792704</v>
      </c>
    </row>
    <row r="68" spans="1:48" x14ac:dyDescent="0.15">
      <c r="C68" s="7">
        <v>10</v>
      </c>
      <c r="D68" s="7">
        <f t="shared" si="60"/>
        <v>11.371119215516099</v>
      </c>
      <c r="E68" s="10">
        <f t="shared" si="61"/>
        <v>13.028350051666701</v>
      </c>
      <c r="F68" s="7" t="s">
        <v>83</v>
      </c>
      <c r="G68" s="1">
        <v>11</v>
      </c>
      <c r="H68" s="9">
        <f t="shared" si="42"/>
        <v>11.371119215516099</v>
      </c>
      <c r="I68" s="9">
        <f t="shared" si="43"/>
        <v>284.52111921551608</v>
      </c>
      <c r="J68" s="9">
        <f t="shared" si="44"/>
        <v>7.2429865018562287E-2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0.37048313259037835</v>
      </c>
      <c r="O68" s="9">
        <f t="shared" si="62"/>
        <v>0.11926577890826551</v>
      </c>
      <c r="P68" s="9">
        <f t="shared" si="47"/>
        <v>8.638404267659364E-3</v>
      </c>
      <c r="Q68" s="12">
        <f t="shared" si="48"/>
        <v>1.6412968108552792E-3</v>
      </c>
      <c r="R68" s="9">
        <f t="shared" si="49"/>
        <v>1.8955666666666669E-2</v>
      </c>
      <c r="S68" s="13">
        <f t="shared" si="50"/>
        <v>8.6586076855924121E-2</v>
      </c>
      <c r="T68" s="2">
        <f t="shared" si="51"/>
        <v>0.01</v>
      </c>
      <c r="U68" s="14">
        <f t="shared" si="52"/>
        <v>8.6586076855924119E-4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1.2865860768559242E-2</v>
      </c>
      <c r="AR68" s="9">
        <f t="shared" si="56"/>
        <v>9.9766666666666666</v>
      </c>
      <c r="AS68" s="1">
        <f t="shared" si="57"/>
        <v>0.19</v>
      </c>
      <c r="AT68" s="1">
        <f t="shared" si="58"/>
        <v>131650</v>
      </c>
      <c r="AU68" s="1">
        <f t="shared" si="59"/>
        <v>21511642.732498955</v>
      </c>
    </row>
    <row r="69" spans="1:48" x14ac:dyDescent="0.15">
      <c r="C69" s="7">
        <v>11</v>
      </c>
      <c r="D69" s="7">
        <f t="shared" si="60"/>
        <v>5.3337094533333298</v>
      </c>
      <c r="E69" s="10">
        <f t="shared" si="61"/>
        <v>11.371119215516099</v>
      </c>
      <c r="F69" s="7" t="s">
        <v>85</v>
      </c>
      <c r="G69" s="1">
        <v>12</v>
      </c>
      <c r="H69" s="9">
        <f t="shared" si="42"/>
        <v>5.3337094533333298</v>
      </c>
      <c r="I69" s="9">
        <f t="shared" si="43"/>
        <v>278.48370945333329</v>
      </c>
      <c r="J69" s="9">
        <f t="shared" si="44"/>
        <v>3.4491302691195484E-2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0.21039404130727282</v>
      </c>
      <c r="P69" s="9">
        <f t="shared" si="47"/>
        <v>7.2567645631530326E-3</v>
      </c>
      <c r="Q69" s="12">
        <f t="shared" si="48"/>
        <v>1.3787852669990763E-3</v>
      </c>
      <c r="R69" s="9">
        <f t="shared" si="49"/>
        <v>1.8955666666666669E-2</v>
      </c>
      <c r="S69" s="13">
        <f t="shared" si="50"/>
        <v>7.273736615255294E-2</v>
      </c>
      <c r="T69" s="2">
        <f t="shared" si="51"/>
        <v>0.01</v>
      </c>
      <c r="U69" s="14">
        <f t="shared" si="52"/>
        <v>7.2737366152552947E-4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1.2727373661525529E-2</v>
      </c>
      <c r="AR69" s="9">
        <f t="shared" si="56"/>
        <v>9.9766666666666666</v>
      </c>
      <c r="AS69" s="1">
        <f t="shared" si="57"/>
        <v>0.19</v>
      </c>
      <c r="AT69" s="1">
        <f t="shared" si="58"/>
        <v>131650</v>
      </c>
      <c r="AU69" s="1">
        <f t="shared" si="59"/>
        <v>21280093.112682872</v>
      </c>
      <c r="AV69" s="1">
        <f>SUM(AU58:AU69)</f>
        <v>340755185.81753767</v>
      </c>
    </row>
    <row r="70" spans="1:48" x14ac:dyDescent="0.15">
      <c r="C70" s="7">
        <v>12</v>
      </c>
      <c r="D70" s="7">
        <f t="shared" si="60"/>
        <v>2.9383117673871002</v>
      </c>
      <c r="E70" s="10">
        <f t="shared" si="61"/>
        <v>5.3337094533333298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4.1109012549677404</v>
      </c>
      <c r="E73" s="7"/>
      <c r="F73" s="7"/>
      <c r="G73" s="1">
        <v>1</v>
      </c>
      <c r="H73" s="9">
        <f t="shared" ref="H73:H84" si="63">E74</f>
        <v>4.1109012549677404</v>
      </c>
      <c r="I73" s="9">
        <f t="shared" ref="I73:I84" si="64">H73+273.15</f>
        <v>277.26090125496773</v>
      </c>
      <c r="J73" s="9">
        <f t="shared" ref="J73:J84" si="65">EXP(($C$15*(I73-$C$13))/($C$16*I73*$C$13))</f>
        <v>2.9562501953839387E-2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3.2370939639454134E-3</v>
      </c>
      <c r="Q73" s="12">
        <f t="shared" ref="Q73:Q84" si="69">P73*$B$75</f>
        <v>5.8267691351017437E-4</v>
      </c>
      <c r="R73" s="9">
        <f t="shared" ref="R73:R84" si="70">L73*$B$75</f>
        <v>1.9710000000000002E-2</v>
      </c>
      <c r="S73" s="13">
        <f t="shared" ref="S73:S84" si="71">Q73/R73</f>
        <v>2.9562501953839387E-2</v>
      </c>
      <c r="T73" s="2">
        <f t="shared" ref="T73:T84" si="72">$B$74/100</f>
        <v>0.01</v>
      </c>
      <c r="U73" s="14">
        <f t="shared" ref="U73:U84" si="73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1.2895625019538394E-2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11666.666666666666</v>
      </c>
      <c r="AU73" s="1">
        <f t="shared" ref="AU73:AU84" si="80">AT73*10000*AS73*0.67*AR73*AQ73</f>
        <v>1986783.812072712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-1.7324532444193601</v>
      </c>
      <c r="E74" s="10">
        <f t="shared" ref="E74:E85" si="82">D73</f>
        <v>4.1109012549677404</v>
      </c>
      <c r="F74" s="7" t="s">
        <v>83</v>
      </c>
      <c r="G74" s="1">
        <v>2</v>
      </c>
      <c r="H74" s="9">
        <f t="shared" si="63"/>
        <v>-1.7324532444193601</v>
      </c>
      <c r="I74" s="9">
        <f t="shared" si="64"/>
        <v>271.41754675558064</v>
      </c>
      <c r="J74" s="9">
        <f t="shared" si="65"/>
        <v>1.3880085477855649E-2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0.21576290603605461</v>
      </c>
      <c r="P74" s="9">
        <f t="shared" si="68"/>
        <v>2.9948075787309745E-3</v>
      </c>
      <c r="Q74" s="12">
        <f t="shared" si="69"/>
        <v>5.3906536417157541E-4</v>
      </c>
      <c r="R74" s="9">
        <f t="shared" si="70"/>
        <v>1.9710000000000002E-2</v>
      </c>
      <c r="S74" s="13">
        <f t="shared" si="71"/>
        <v>2.7349840901652732E-2</v>
      </c>
      <c r="T74" s="2">
        <f t="shared" si="72"/>
        <v>0.01</v>
      </c>
      <c r="U74" s="14">
        <f t="shared" si="73"/>
        <v>2.734984090165273E-4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1.2873498409016528E-2</v>
      </c>
      <c r="AR74" s="9">
        <f t="shared" si="77"/>
        <v>10.950000000000001</v>
      </c>
      <c r="AS74" s="1">
        <f t="shared" si="78"/>
        <v>0.18</v>
      </c>
      <c r="AT74" s="1">
        <f t="shared" si="79"/>
        <v>11666.666666666666</v>
      </c>
      <c r="AU74" s="1">
        <f t="shared" si="80"/>
        <v>1983374.8426327449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3.0631697372857101</v>
      </c>
      <c r="E75" s="10">
        <f t="shared" si="82"/>
        <v>-1.7324532444193601</v>
      </c>
      <c r="F75" s="7" t="s">
        <v>83</v>
      </c>
      <c r="G75" s="1">
        <v>3</v>
      </c>
      <c r="H75" s="9">
        <f t="shared" si="63"/>
        <v>3.0631697372857101</v>
      </c>
      <c r="I75" s="9">
        <f t="shared" si="64"/>
        <v>276.21316973728568</v>
      </c>
      <c r="J75" s="9">
        <f t="shared" si="65"/>
        <v>2.5875536352912749E-2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0.32226809845732363</v>
      </c>
      <c r="P75" s="9">
        <f t="shared" si="68"/>
        <v>8.3388598970165432E-3</v>
      </c>
      <c r="Q75" s="12">
        <f t="shared" si="69"/>
        <v>1.5009947814629777E-3</v>
      </c>
      <c r="R75" s="9">
        <f t="shared" si="70"/>
        <v>1.9710000000000002E-2</v>
      </c>
      <c r="S75" s="13">
        <f t="shared" si="71"/>
        <v>7.6153971662251532E-2</v>
      </c>
      <c r="T75" s="2">
        <f t="shared" si="72"/>
        <v>0.01</v>
      </c>
      <c r="U75" s="14">
        <f t="shared" si="73"/>
        <v>7.6153971662251533E-4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1.3361539716622515E-2</v>
      </c>
      <c r="AR75" s="9">
        <f t="shared" si="77"/>
        <v>10.950000000000001</v>
      </c>
      <c r="AS75" s="1">
        <f t="shared" si="78"/>
        <v>0.18</v>
      </c>
      <c r="AT75" s="1">
        <f t="shared" si="79"/>
        <v>11666.666666666666</v>
      </c>
      <c r="AU75" s="1">
        <f t="shared" si="80"/>
        <v>2058565.6587510228</v>
      </c>
    </row>
    <row r="76" spans="1:48" x14ac:dyDescent="0.15">
      <c r="C76" s="7">
        <v>3</v>
      </c>
      <c r="D76" s="7">
        <f t="shared" si="81"/>
        <v>7.3729674418709701</v>
      </c>
      <c r="E76" s="10">
        <f t="shared" si="82"/>
        <v>3.0631697372857101</v>
      </c>
      <c r="F76" s="7" t="s">
        <v>83</v>
      </c>
      <c r="G76" s="1">
        <v>4</v>
      </c>
      <c r="H76" s="9">
        <f t="shared" si="63"/>
        <v>7.3729674418709701</v>
      </c>
      <c r="I76" s="9">
        <f t="shared" si="64"/>
        <v>280.52296744187095</v>
      </c>
      <c r="J76" s="9">
        <f t="shared" si="65"/>
        <v>4.4472655663380614E-2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0.42342923856030712</v>
      </c>
      <c r="P76" s="9">
        <f t="shared" si="68"/>
        <v>1.8831022724299984E-2</v>
      </c>
      <c r="Q76" s="12">
        <f t="shared" si="69"/>
        <v>3.3895840903739971E-3</v>
      </c>
      <c r="R76" s="9">
        <f t="shared" si="70"/>
        <v>1.9710000000000002E-2</v>
      </c>
      <c r="S76" s="13">
        <f t="shared" si="71"/>
        <v>0.17197281026757974</v>
      </c>
      <c r="T76" s="2">
        <f t="shared" si="72"/>
        <v>0.01</v>
      </c>
      <c r="U76" s="14">
        <f t="shared" si="73"/>
        <v>1.7197281026757973E-3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1.4319728102675797E-2</v>
      </c>
      <c r="AR76" s="9">
        <f t="shared" si="77"/>
        <v>10.950000000000001</v>
      </c>
      <c r="AS76" s="1">
        <f t="shared" si="78"/>
        <v>0.18</v>
      </c>
      <c r="AT76" s="1">
        <f t="shared" si="79"/>
        <v>11666.666666666666</v>
      </c>
      <c r="AU76" s="1">
        <f t="shared" si="80"/>
        <v>2206190.3897309005</v>
      </c>
    </row>
    <row r="77" spans="1:48" x14ac:dyDescent="0.15">
      <c r="C77" s="7">
        <v>4</v>
      </c>
      <c r="D77" s="7">
        <f t="shared" si="81"/>
        <v>7.5828085028333296</v>
      </c>
      <c r="E77" s="10">
        <f t="shared" si="82"/>
        <v>7.3729674418709701</v>
      </c>
      <c r="F77" s="7" t="s">
        <v>83</v>
      </c>
      <c r="G77" s="1">
        <v>5</v>
      </c>
      <c r="H77" s="9">
        <f t="shared" si="63"/>
        <v>7.5828085028333296</v>
      </c>
      <c r="I77" s="9">
        <f t="shared" si="64"/>
        <v>280.73280850283328</v>
      </c>
      <c r="J77" s="9">
        <f t="shared" si="65"/>
        <v>4.5641572611278644E-2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0.38436830504420677</v>
      </c>
      <c r="O77" s="9">
        <f t="shared" si="83"/>
        <v>0.12972991079180046</v>
      </c>
      <c r="P77" s="9">
        <f t="shared" si="68"/>
        <v>5.9210771432586622E-3</v>
      </c>
      <c r="Q77" s="12">
        <f t="shared" si="69"/>
        <v>1.0657938857865591E-3</v>
      </c>
      <c r="R77" s="9">
        <f t="shared" si="70"/>
        <v>1.9710000000000002E-2</v>
      </c>
      <c r="S77" s="13">
        <f t="shared" si="71"/>
        <v>5.40737638653759E-2</v>
      </c>
      <c r="T77" s="2">
        <f t="shared" si="72"/>
        <v>0.01</v>
      </c>
      <c r="U77" s="14">
        <f t="shared" si="73"/>
        <v>5.4073763865375901E-4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1.314073763865376E-2</v>
      </c>
      <c r="AR77" s="9">
        <f t="shared" si="77"/>
        <v>10.950000000000001</v>
      </c>
      <c r="AS77" s="1">
        <f t="shared" si="78"/>
        <v>0.18</v>
      </c>
      <c r="AT77" s="1">
        <f t="shared" si="79"/>
        <v>11666.666666666666</v>
      </c>
      <c r="AU77" s="1">
        <f t="shared" si="80"/>
        <v>2024547.4554056495</v>
      </c>
    </row>
    <row r="78" spans="1:48" x14ac:dyDescent="0.15">
      <c r="C78" s="7">
        <v>5</v>
      </c>
      <c r="D78" s="7">
        <f t="shared" si="81"/>
        <v>14.279428091032299</v>
      </c>
      <c r="E78" s="10">
        <f t="shared" si="82"/>
        <v>7.5828085028333296</v>
      </c>
      <c r="F78" s="7" t="s">
        <v>85</v>
      </c>
      <c r="G78" s="1">
        <v>6</v>
      </c>
      <c r="H78" s="9">
        <f t="shared" si="63"/>
        <v>14.279428091032299</v>
      </c>
      <c r="I78" s="9">
        <f t="shared" si="64"/>
        <v>287.42942809103226</v>
      </c>
      <c r="J78" s="9">
        <f t="shared" si="65"/>
        <v>0.10239985287842615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0.23330883364854182</v>
      </c>
      <c r="P78" s="9">
        <f t="shared" si="68"/>
        <v>2.3890790240847882E-2</v>
      </c>
      <c r="Q78" s="12">
        <f t="shared" si="69"/>
        <v>4.3003422433526188E-3</v>
      </c>
      <c r="R78" s="9">
        <f t="shared" si="70"/>
        <v>1.9710000000000002E-2</v>
      </c>
      <c r="S78" s="13">
        <f t="shared" si="71"/>
        <v>0.21818073279313133</v>
      </c>
      <c r="T78" s="2">
        <f t="shared" si="72"/>
        <v>0.01</v>
      </c>
      <c r="U78" s="14">
        <f t="shared" si="73"/>
        <v>2.1818073279313132E-3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1.4781807327931313E-2</v>
      </c>
      <c r="AR78" s="9">
        <f t="shared" si="77"/>
        <v>10.950000000000001</v>
      </c>
      <c r="AS78" s="1">
        <f t="shared" si="78"/>
        <v>0.18</v>
      </c>
      <c r="AT78" s="1">
        <f t="shared" si="79"/>
        <v>11666.666666666666</v>
      </c>
      <c r="AU78" s="1">
        <f t="shared" si="80"/>
        <v>2277381.3186887298</v>
      </c>
    </row>
    <row r="79" spans="1:48" x14ac:dyDescent="0.15">
      <c r="C79" s="7">
        <v>6</v>
      </c>
      <c r="D79" s="7">
        <f t="shared" si="81"/>
        <v>17.8766159046667</v>
      </c>
      <c r="E79" s="10">
        <f t="shared" si="82"/>
        <v>14.279428091032299</v>
      </c>
      <c r="F79" s="7" t="s">
        <v>83</v>
      </c>
      <c r="G79" s="1">
        <v>7</v>
      </c>
      <c r="H79" s="9">
        <f t="shared" si="63"/>
        <v>17.8766159046667</v>
      </c>
      <c r="I79" s="9">
        <f t="shared" si="64"/>
        <v>291.0266159046667</v>
      </c>
      <c r="J79" s="9">
        <f t="shared" si="65"/>
        <v>0.15564796506655587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0.31891804340769397</v>
      </c>
      <c r="P79" s="9">
        <f t="shared" si="68"/>
        <v>4.9638944479415102E-2</v>
      </c>
      <c r="Q79" s="12">
        <f t="shared" si="69"/>
        <v>8.9350100062947184E-3</v>
      </c>
      <c r="R79" s="9">
        <f t="shared" si="70"/>
        <v>1.9710000000000002E-2</v>
      </c>
      <c r="S79" s="13">
        <f t="shared" si="71"/>
        <v>0.45332369387593696</v>
      </c>
      <c r="T79" s="2">
        <f t="shared" si="72"/>
        <v>0.01</v>
      </c>
      <c r="U79" s="14">
        <f t="shared" si="73"/>
        <v>4.5332369387593701E-3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2.6133236938759373E-2</v>
      </c>
      <c r="AR79" s="9">
        <f t="shared" si="77"/>
        <v>10.950000000000001</v>
      </c>
      <c r="AS79" s="1">
        <f t="shared" si="78"/>
        <v>0.18</v>
      </c>
      <c r="AT79" s="1">
        <f t="shared" si="79"/>
        <v>11666.666666666666</v>
      </c>
      <c r="AU79" s="1">
        <f t="shared" si="80"/>
        <v>4026256.3488253709</v>
      </c>
    </row>
    <row r="80" spans="1:48" x14ac:dyDescent="0.15">
      <c r="C80" s="7">
        <v>7</v>
      </c>
      <c r="D80" s="7">
        <f t="shared" si="81"/>
        <v>18.166363098064501</v>
      </c>
      <c r="E80" s="10">
        <f t="shared" si="82"/>
        <v>17.8766159046667</v>
      </c>
      <c r="F80" s="7" t="s">
        <v>83</v>
      </c>
      <c r="G80" s="1">
        <v>8</v>
      </c>
      <c r="H80" s="9">
        <f t="shared" si="63"/>
        <v>18.166363098064501</v>
      </c>
      <c r="I80" s="9">
        <f t="shared" si="64"/>
        <v>291.31636309806447</v>
      </c>
      <c r="J80" s="9">
        <f t="shared" si="65"/>
        <v>0.16091452213717755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0.37877909892827888</v>
      </c>
      <c r="P80" s="9">
        <f t="shared" si="68"/>
        <v>6.0951057699594698E-2</v>
      </c>
      <c r="Q80" s="12">
        <f t="shared" si="69"/>
        <v>1.0971190385927046E-2</v>
      </c>
      <c r="R80" s="9">
        <f t="shared" si="70"/>
        <v>1.9710000000000002E-2</v>
      </c>
      <c r="S80" s="13">
        <f t="shared" si="71"/>
        <v>0.55663066392323923</v>
      </c>
      <c r="T80" s="2">
        <f t="shared" si="72"/>
        <v>0.01</v>
      </c>
      <c r="U80" s="14">
        <f t="shared" si="73"/>
        <v>5.5663066392323927E-3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2.7166306639232394E-2</v>
      </c>
      <c r="AR80" s="9">
        <f t="shared" si="77"/>
        <v>10.950000000000001</v>
      </c>
      <c r="AS80" s="1">
        <f t="shared" si="78"/>
        <v>0.18</v>
      </c>
      <c r="AT80" s="1">
        <f t="shared" si="79"/>
        <v>11666.666666666666</v>
      </c>
      <c r="AU80" s="1">
        <f t="shared" si="80"/>
        <v>4185417.7818332976</v>
      </c>
    </row>
    <row r="81" spans="1:48" x14ac:dyDescent="0.15">
      <c r="C81" s="7">
        <v>8</v>
      </c>
      <c r="D81" s="7">
        <f t="shared" si="81"/>
        <v>17.984285736128999</v>
      </c>
      <c r="E81" s="10">
        <f t="shared" si="82"/>
        <v>18.166363098064501</v>
      </c>
      <c r="F81" s="7" t="s">
        <v>83</v>
      </c>
      <c r="G81" s="1">
        <v>9</v>
      </c>
      <c r="H81" s="9">
        <f t="shared" si="63"/>
        <v>17.984285736128999</v>
      </c>
      <c r="I81" s="9">
        <f t="shared" si="64"/>
        <v>291.13428573612896</v>
      </c>
      <c r="J81" s="9">
        <f t="shared" si="65"/>
        <v>0.15758579994855262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0.42732804122868423</v>
      </c>
      <c r="P81" s="9">
        <f t="shared" si="68"/>
        <v>6.7340831217470282E-2</v>
      </c>
      <c r="Q81" s="12">
        <f t="shared" si="69"/>
        <v>1.212134961914465E-2</v>
      </c>
      <c r="R81" s="9">
        <f t="shared" si="70"/>
        <v>1.9710000000000002E-2</v>
      </c>
      <c r="S81" s="13">
        <f t="shared" si="71"/>
        <v>0.6149847599768975</v>
      </c>
      <c r="T81" s="2">
        <f t="shared" si="72"/>
        <v>0.01</v>
      </c>
      <c r="U81" s="14">
        <f t="shared" si="73"/>
        <v>6.1498475997689749E-3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2.7749847599768975E-2</v>
      </c>
      <c r="AR81" s="9">
        <f t="shared" si="77"/>
        <v>10.950000000000001</v>
      </c>
      <c r="AS81" s="1">
        <f t="shared" si="78"/>
        <v>0.18</v>
      </c>
      <c r="AT81" s="1">
        <f t="shared" si="79"/>
        <v>11666.666666666666</v>
      </c>
      <c r="AU81" s="1">
        <f t="shared" si="80"/>
        <v>4275321.8952298071</v>
      </c>
    </row>
    <row r="82" spans="1:48" x14ac:dyDescent="0.15">
      <c r="C82" s="7">
        <v>9</v>
      </c>
      <c r="D82" s="7">
        <f t="shared" si="81"/>
        <v>13.028350051666701</v>
      </c>
      <c r="E82" s="10">
        <f t="shared" si="82"/>
        <v>17.984285736128999</v>
      </c>
      <c r="F82" s="7" t="s">
        <v>83</v>
      </c>
      <c r="G82" s="1">
        <v>10</v>
      </c>
      <c r="H82" s="9">
        <f t="shared" si="63"/>
        <v>13.028350051666701</v>
      </c>
      <c r="I82" s="9">
        <f t="shared" si="64"/>
        <v>286.17835005166665</v>
      </c>
      <c r="J82" s="9">
        <f t="shared" si="65"/>
        <v>8.8304677995287614E-2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0.46948721001121396</v>
      </c>
      <c r="P82" s="9">
        <f t="shared" si="68"/>
        <v>4.1457916902946222E-2</v>
      </c>
      <c r="Q82" s="12">
        <f t="shared" si="69"/>
        <v>7.4624250425303195E-3</v>
      </c>
      <c r="R82" s="9">
        <f t="shared" si="70"/>
        <v>1.9710000000000002E-2</v>
      </c>
      <c r="S82" s="13">
        <f t="shared" si="71"/>
        <v>0.37861111326891522</v>
      </c>
      <c r="T82" s="2">
        <f t="shared" si="72"/>
        <v>0.01</v>
      </c>
      <c r="U82" s="14">
        <f t="shared" si="73"/>
        <v>3.7861111326891522E-3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2.5386111132689154E-2</v>
      </c>
      <c r="AR82" s="9">
        <f t="shared" si="77"/>
        <v>10.950000000000001</v>
      </c>
      <c r="AS82" s="1">
        <f t="shared" si="78"/>
        <v>0.18</v>
      </c>
      <c r="AT82" s="1">
        <f t="shared" si="79"/>
        <v>11666.666666666666</v>
      </c>
      <c r="AU82" s="1">
        <f t="shared" si="80"/>
        <v>3911149.2908244533</v>
      </c>
    </row>
    <row r="83" spans="1:48" x14ac:dyDescent="0.15">
      <c r="C83" s="7">
        <v>10</v>
      </c>
      <c r="D83" s="7">
        <f t="shared" si="81"/>
        <v>11.371119215516099</v>
      </c>
      <c r="E83" s="10">
        <f t="shared" si="82"/>
        <v>13.028350051666701</v>
      </c>
      <c r="F83" s="7" t="s">
        <v>83</v>
      </c>
      <c r="G83" s="1">
        <v>11</v>
      </c>
      <c r="H83" s="9">
        <f t="shared" si="63"/>
        <v>11.371119215516099</v>
      </c>
      <c r="I83" s="9">
        <f t="shared" si="64"/>
        <v>284.52111921551608</v>
      </c>
      <c r="J83" s="9">
        <f t="shared" si="65"/>
        <v>7.2429865018562287E-2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0.40662782845285433</v>
      </c>
      <c r="O83" s="9">
        <f t="shared" si="83"/>
        <v>0.13090146465541347</v>
      </c>
      <c r="P83" s="9">
        <f t="shared" si="68"/>
        <v>9.4811754157236999E-3</v>
      </c>
      <c r="Q83" s="12">
        <f t="shared" si="69"/>
        <v>1.7066115748302659E-3</v>
      </c>
      <c r="R83" s="9">
        <f t="shared" si="70"/>
        <v>1.9710000000000002E-2</v>
      </c>
      <c r="S83" s="13">
        <f t="shared" si="71"/>
        <v>8.6586076855924191E-2</v>
      </c>
      <c r="T83" s="2">
        <f t="shared" si="72"/>
        <v>0.01</v>
      </c>
      <c r="U83" s="14">
        <f t="shared" si="73"/>
        <v>8.6586076855924194E-4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1.3465860768559242E-2</v>
      </c>
      <c r="AR83" s="9">
        <f t="shared" si="77"/>
        <v>10.950000000000001</v>
      </c>
      <c r="AS83" s="1">
        <f t="shared" si="78"/>
        <v>0.18</v>
      </c>
      <c r="AT83" s="1">
        <f t="shared" si="79"/>
        <v>11666.666666666666</v>
      </c>
      <c r="AU83" s="1">
        <f t="shared" si="80"/>
        <v>2074638.0380992324</v>
      </c>
    </row>
    <row r="84" spans="1:48" x14ac:dyDescent="0.15">
      <c r="C84" s="7">
        <v>11</v>
      </c>
      <c r="D84" s="7">
        <f t="shared" si="81"/>
        <v>5.3337094533333298</v>
      </c>
      <c r="E84" s="10">
        <f t="shared" si="82"/>
        <v>11.371119215516099</v>
      </c>
      <c r="F84" s="7" t="s">
        <v>85</v>
      </c>
      <c r="G84" s="1">
        <v>12</v>
      </c>
      <c r="H84" s="9">
        <f t="shared" si="63"/>
        <v>5.3337094533333298</v>
      </c>
      <c r="I84" s="9">
        <f t="shared" si="64"/>
        <v>278.48370945333329</v>
      </c>
      <c r="J84" s="9">
        <f t="shared" si="65"/>
        <v>3.4491302691195484E-2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0.23092028923968977</v>
      </c>
      <c r="P84" s="9">
        <f t="shared" si="68"/>
        <v>7.9647415937045517E-3</v>
      </c>
      <c r="Q84" s="12">
        <f t="shared" si="69"/>
        <v>1.4336534868668192E-3</v>
      </c>
      <c r="R84" s="9">
        <f t="shared" si="70"/>
        <v>1.9710000000000002E-2</v>
      </c>
      <c r="S84" s="13">
        <f t="shared" si="71"/>
        <v>7.2737366152552968E-2</v>
      </c>
      <c r="T84" s="2">
        <f t="shared" si="72"/>
        <v>0.01</v>
      </c>
      <c r="U84" s="14">
        <f t="shared" si="73"/>
        <v>7.2737366152552968E-4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1.3327373661525531E-2</v>
      </c>
      <c r="AR84" s="9">
        <f t="shared" si="77"/>
        <v>10.950000000000001</v>
      </c>
      <c r="AS84" s="1">
        <f t="shared" si="78"/>
        <v>0.18</v>
      </c>
      <c r="AT84" s="1">
        <f t="shared" si="79"/>
        <v>11666.666666666666</v>
      </c>
      <c r="AU84" s="1">
        <f t="shared" si="80"/>
        <v>2053301.8142234231</v>
      </c>
      <c r="AV84" s="1">
        <f>SUM(AU73:AU84)</f>
        <v>33062928.646317348</v>
      </c>
    </row>
    <row r="85" spans="1:48" x14ac:dyDescent="0.15">
      <c r="C85" s="7">
        <v>12</v>
      </c>
      <c r="D85" s="7">
        <f t="shared" si="81"/>
        <v>2.9383117673871002</v>
      </c>
      <c r="E85" s="10">
        <f t="shared" si="82"/>
        <v>5.3337094533333298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4.1109012549677404</v>
      </c>
      <c r="E89" s="7"/>
      <c r="F89" s="7"/>
      <c r="G89" s="1">
        <v>1</v>
      </c>
      <c r="H89" s="9">
        <f t="shared" ref="H89:H100" si="84">E90</f>
        <v>4.1109012549677404</v>
      </c>
      <c r="I89" s="9">
        <f t="shared" ref="I89:I100" si="85">H89+273.15</f>
        <v>277.26090125496773</v>
      </c>
      <c r="J89" s="9">
        <f t="shared" ref="J89:J100" si="86">EXP(($C$15*(I89-$C$13))/($C$16*I89*$C$13))</f>
        <v>2.9562501953839387E-2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0.15683720255315525</v>
      </c>
      <c r="Q89" s="12">
        <f t="shared" ref="Q89:Q100" si="90">P89*$B$91</f>
        <v>7.0576741148919861E-2</v>
      </c>
      <c r="R89" s="9">
        <f t="shared" ref="R89:R100" si="91">L89*$B$91</f>
        <v>2.3873737500000001</v>
      </c>
      <c r="S89" s="13">
        <f t="shared" ref="S89:S100" si="92">Q89/R89</f>
        <v>2.9562501953839384E-2</v>
      </c>
      <c r="T89" s="2">
        <f t="shared" ref="T89:T100" si="93">$B$90/100</f>
        <v>0.51</v>
      </c>
      <c r="U89" s="14">
        <f t="shared" ref="U89:U100" si="94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3.4882678112932115E-2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2298133.3333333335</v>
      </c>
      <c r="AN89" s="1">
        <f t="shared" ref="AN89:AN100" si="99">AM89*10000*AK89*AJ89</f>
        <v>8339168840.1688871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-1.7324532444193601</v>
      </c>
      <c r="E90" s="10">
        <f t="shared" ref="E90:E101" si="101">D89</f>
        <v>4.1109012549677404</v>
      </c>
      <c r="F90" s="7" t="s">
        <v>83</v>
      </c>
      <c r="G90" s="1">
        <v>2</v>
      </c>
      <c r="H90" s="9">
        <f t="shared" si="84"/>
        <v>-1.7324532444193601</v>
      </c>
      <c r="I90" s="9">
        <f t="shared" si="85"/>
        <v>271.41754675558064</v>
      </c>
      <c r="J90" s="9">
        <f t="shared" si="86"/>
        <v>1.3880085477855649E-2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10.453712797446844</v>
      </c>
      <c r="P90" s="9">
        <f t="shared" si="89"/>
        <v>0.14509842718951568</v>
      </c>
      <c r="Q90" s="12">
        <f t="shared" si="90"/>
        <v>6.5294292235282061E-2</v>
      </c>
      <c r="R90" s="9">
        <f t="shared" si="91"/>
        <v>2.3873737500000001</v>
      </c>
      <c r="S90" s="13">
        <f t="shared" si="92"/>
        <v>2.7349840901652728E-2</v>
      </c>
      <c r="T90" s="2">
        <f t="shared" si="93"/>
        <v>0.51</v>
      </c>
      <c r="U90" s="14">
        <f t="shared" si="94"/>
        <v>1.3948418859842892E-2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3.454244828624263E-2</v>
      </c>
      <c r="AK90" s="9">
        <f t="shared" si="96"/>
        <v>10.4025</v>
      </c>
      <c r="AL90" s="1">
        <f t="shared" si="97"/>
        <v>0.45</v>
      </c>
      <c r="AM90" s="17">
        <f t="shared" si="98"/>
        <v>2298133.3333333335</v>
      </c>
      <c r="AN90" s="1">
        <f t="shared" si="99"/>
        <v>8257832368.2374744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3.0631697372857101</v>
      </c>
      <c r="E91" s="10">
        <f t="shared" si="101"/>
        <v>-1.7324532444193601</v>
      </c>
      <c r="F91" s="7" t="s">
        <v>83</v>
      </c>
      <c r="G91" s="1">
        <v>3</v>
      </c>
      <c r="H91" s="9">
        <f t="shared" si="84"/>
        <v>3.0631697372857101</v>
      </c>
      <c r="I91" s="9">
        <f t="shared" si="85"/>
        <v>276.21316973728568</v>
      </c>
      <c r="J91" s="9">
        <f t="shared" si="86"/>
        <v>2.5875536352912749E-2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15.613889370257329</v>
      </c>
      <c r="P91" s="9">
        <f t="shared" si="89"/>
        <v>0.40401776201045148</v>
      </c>
      <c r="Q91" s="12">
        <f t="shared" si="90"/>
        <v>0.18180799290470318</v>
      </c>
      <c r="R91" s="9">
        <f t="shared" si="91"/>
        <v>2.3873737500000001</v>
      </c>
      <c r="S91" s="13">
        <f t="shared" si="92"/>
        <v>7.6153971662251532E-2</v>
      </c>
      <c r="T91" s="2">
        <f t="shared" si="93"/>
        <v>0.51</v>
      </c>
      <c r="U91" s="14">
        <f t="shared" si="94"/>
        <v>3.8838525547748283E-2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4.2046815452646109E-2</v>
      </c>
      <c r="AK91" s="9">
        <f t="shared" si="96"/>
        <v>10.4025</v>
      </c>
      <c r="AL91" s="1">
        <f t="shared" si="97"/>
        <v>0.45</v>
      </c>
      <c r="AM91" s="17">
        <f t="shared" si="98"/>
        <v>2298133.3333333335</v>
      </c>
      <c r="AN91" s="1">
        <f t="shared" si="99"/>
        <v>10051851297.536882</v>
      </c>
    </row>
    <row r="92" spans="1:48" x14ac:dyDescent="0.15">
      <c r="C92" s="7">
        <v>3</v>
      </c>
      <c r="D92" s="7">
        <f t="shared" si="100"/>
        <v>7.3729674418709701</v>
      </c>
      <c r="E92" s="10">
        <f t="shared" si="101"/>
        <v>3.0631697372857101</v>
      </c>
      <c r="F92" s="7" t="s">
        <v>83</v>
      </c>
      <c r="G92" s="1">
        <v>4</v>
      </c>
      <c r="H92" s="9">
        <f t="shared" si="84"/>
        <v>7.3729674418709701</v>
      </c>
      <c r="I92" s="9">
        <f t="shared" si="85"/>
        <v>280.52296744187095</v>
      </c>
      <c r="J92" s="9">
        <f t="shared" si="86"/>
        <v>4.4472655663380614E-2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20.515146608246877</v>
      </c>
      <c r="P92" s="9">
        <f t="shared" si="89"/>
        <v>0.91236305099233406</v>
      </c>
      <c r="Q92" s="12">
        <f t="shared" si="90"/>
        <v>0.41056337294655032</v>
      </c>
      <c r="R92" s="9">
        <f t="shared" si="91"/>
        <v>2.3873737500000001</v>
      </c>
      <c r="S92" s="13">
        <f t="shared" si="92"/>
        <v>0.17197281026757971</v>
      </c>
      <c r="T92" s="2">
        <f t="shared" si="93"/>
        <v>0.51</v>
      </c>
      <c r="U92" s="14">
        <f t="shared" si="94"/>
        <v>8.7706133236465658E-2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5.6780399170794402E-2</v>
      </c>
      <c r="AK92" s="9">
        <f t="shared" si="96"/>
        <v>10.4025</v>
      </c>
      <c r="AL92" s="1">
        <f t="shared" si="97"/>
        <v>0.45</v>
      </c>
      <c r="AM92" s="17">
        <f t="shared" si="98"/>
        <v>2298133.3333333335</v>
      </c>
      <c r="AN92" s="1">
        <f t="shared" si="99"/>
        <v>13574110736.695358</v>
      </c>
    </row>
    <row r="93" spans="1:48" x14ac:dyDescent="0.15">
      <c r="C93" s="7">
        <v>4</v>
      </c>
      <c r="D93" s="7">
        <f t="shared" si="100"/>
        <v>7.5828085028333296</v>
      </c>
      <c r="E93" s="10">
        <f t="shared" si="101"/>
        <v>7.3729674418709701</v>
      </c>
      <c r="F93" s="7" t="s">
        <v>83</v>
      </c>
      <c r="G93" s="1">
        <v>5</v>
      </c>
      <c r="H93" s="9">
        <f t="shared" si="84"/>
        <v>7.5828085028333296</v>
      </c>
      <c r="I93" s="9">
        <f t="shared" si="85"/>
        <v>280.73280850283328</v>
      </c>
      <c r="J93" s="9">
        <f t="shared" si="86"/>
        <v>4.5641572611278644E-2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18.622644379391815</v>
      </c>
      <c r="O93" s="9">
        <f t="shared" si="102"/>
        <v>6.2854141778627266</v>
      </c>
      <c r="P93" s="9">
        <f t="shared" si="89"/>
        <v>0.2868761875908819</v>
      </c>
      <c r="Q93" s="12">
        <f t="shared" si="90"/>
        <v>0.12909428441589685</v>
      </c>
      <c r="R93" s="9">
        <f t="shared" si="91"/>
        <v>2.3873737500000001</v>
      </c>
      <c r="S93" s="13">
        <f t="shared" si="92"/>
        <v>5.4073763865375851E-2</v>
      </c>
      <c r="T93" s="2">
        <f t="shared" si="93"/>
        <v>0.51</v>
      </c>
      <c r="U93" s="14">
        <f t="shared" si="94"/>
        <v>2.7577619571341683E-2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3.1225652300759521E-2</v>
      </c>
      <c r="AK93" s="9">
        <f t="shared" si="96"/>
        <v>10.4025</v>
      </c>
      <c r="AL93" s="1">
        <f t="shared" si="97"/>
        <v>0.45</v>
      </c>
      <c r="AM93" s="17">
        <f t="shared" si="98"/>
        <v>2298133.3333333335</v>
      </c>
      <c r="AN93" s="1">
        <f t="shared" si="99"/>
        <v>7464908108.1852102</v>
      </c>
    </row>
    <row r="94" spans="1:48" x14ac:dyDescent="0.15">
      <c r="C94" s="7">
        <v>5</v>
      </c>
      <c r="D94" s="7">
        <f t="shared" si="100"/>
        <v>14.279428091032299</v>
      </c>
      <c r="E94" s="10">
        <f t="shared" si="101"/>
        <v>7.5828085028333296</v>
      </c>
      <c r="F94" s="7" t="s">
        <v>85</v>
      </c>
      <c r="G94" s="1">
        <v>6</v>
      </c>
      <c r="H94" s="9">
        <f t="shared" si="84"/>
        <v>14.279428091032299</v>
      </c>
      <c r="I94" s="9">
        <f t="shared" si="85"/>
        <v>287.42942809103226</v>
      </c>
      <c r="J94" s="9">
        <f t="shared" si="86"/>
        <v>0.10239985287842615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11.303812990271844</v>
      </c>
      <c r="P94" s="9">
        <f t="shared" si="89"/>
        <v>1.1575087871690792</v>
      </c>
      <c r="Q94" s="12">
        <f t="shared" si="90"/>
        <v>0.52087895422608566</v>
      </c>
      <c r="R94" s="9">
        <f t="shared" si="91"/>
        <v>2.3873737500000001</v>
      </c>
      <c r="S94" s="13">
        <f t="shared" si="92"/>
        <v>0.21818073279313122</v>
      </c>
      <c r="T94" s="2">
        <f t="shared" si="93"/>
        <v>0.51</v>
      </c>
      <c r="U94" s="14">
        <f t="shared" si="94"/>
        <v>0.11127217372449692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5.9677560377935826E-2</v>
      </c>
      <c r="AK94" s="9">
        <f t="shared" si="96"/>
        <v>10.4025</v>
      </c>
      <c r="AL94" s="1">
        <f t="shared" si="97"/>
        <v>0.45</v>
      </c>
      <c r="AM94" s="17">
        <f t="shared" si="98"/>
        <v>2298133.3333333335</v>
      </c>
      <c r="AN94" s="1">
        <f t="shared" si="99"/>
        <v>14266715713.449795</v>
      </c>
    </row>
    <row r="95" spans="1:48" x14ac:dyDescent="0.15">
      <c r="C95" s="7">
        <v>6</v>
      </c>
      <c r="D95" s="7">
        <f t="shared" si="100"/>
        <v>17.8766159046667</v>
      </c>
      <c r="E95" s="10">
        <f t="shared" si="101"/>
        <v>14.279428091032299</v>
      </c>
      <c r="F95" s="7" t="s">
        <v>83</v>
      </c>
      <c r="G95" s="1">
        <v>7</v>
      </c>
      <c r="H95" s="9">
        <f t="shared" si="84"/>
        <v>17.8766159046667</v>
      </c>
      <c r="I95" s="9">
        <f t="shared" si="85"/>
        <v>291.0266159046667</v>
      </c>
      <c r="J95" s="9">
        <f t="shared" si="86"/>
        <v>0.15564796506655587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15.451579203102767</v>
      </c>
      <c r="P95" s="9">
        <f t="shared" si="89"/>
        <v>2.4050068600276608</v>
      </c>
      <c r="Q95" s="12">
        <f t="shared" si="90"/>
        <v>1.0822530870124474</v>
      </c>
      <c r="R95" s="9">
        <f t="shared" si="91"/>
        <v>2.3873737500000001</v>
      </c>
      <c r="S95" s="13">
        <f t="shared" si="92"/>
        <v>0.45332369387593685</v>
      </c>
      <c r="T95" s="2">
        <f t="shared" si="93"/>
        <v>0.51</v>
      </c>
      <c r="U95" s="14">
        <f t="shared" si="94"/>
        <v>0.2311950838767278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0.11616031778883344</v>
      </c>
      <c r="AK95" s="9">
        <f t="shared" si="96"/>
        <v>10.4025</v>
      </c>
      <c r="AL95" s="1">
        <f t="shared" si="97"/>
        <v>0.45</v>
      </c>
      <c r="AM95" s="17">
        <f t="shared" si="98"/>
        <v>2298133.3333333335</v>
      </c>
      <c r="AN95" s="1">
        <f t="shared" si="99"/>
        <v>27769671222.853584</v>
      </c>
    </row>
    <row r="96" spans="1:48" x14ac:dyDescent="0.15">
      <c r="C96" s="7">
        <v>7</v>
      </c>
      <c r="D96" s="7">
        <f t="shared" si="100"/>
        <v>18.166363098064501</v>
      </c>
      <c r="E96" s="10">
        <f t="shared" si="101"/>
        <v>17.8766159046667</v>
      </c>
      <c r="F96" s="7" t="s">
        <v>83</v>
      </c>
      <c r="G96" s="1">
        <v>8</v>
      </c>
      <c r="H96" s="9">
        <f t="shared" si="84"/>
        <v>18.166363098064501</v>
      </c>
      <c r="I96" s="9">
        <f t="shared" si="85"/>
        <v>291.31636309806447</v>
      </c>
      <c r="J96" s="9">
        <f t="shared" si="86"/>
        <v>0.16091452213717755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18.351847343075107</v>
      </c>
      <c r="P96" s="9">
        <f t="shared" si="89"/>
        <v>2.9530787455453624</v>
      </c>
      <c r="Q96" s="12">
        <f t="shared" si="90"/>
        <v>1.3288854354954132</v>
      </c>
      <c r="R96" s="9">
        <f t="shared" si="91"/>
        <v>2.3873737500000001</v>
      </c>
      <c r="S96" s="13">
        <f t="shared" si="92"/>
        <v>0.55663066392323912</v>
      </c>
      <c r="T96" s="2">
        <f t="shared" si="93"/>
        <v>0.51</v>
      </c>
      <c r="U96" s="14">
        <f t="shared" si="94"/>
        <v>0.28388163860085197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0.13204531403815686</v>
      </c>
      <c r="AK96" s="9">
        <f t="shared" si="96"/>
        <v>10.4025</v>
      </c>
      <c r="AL96" s="1">
        <f t="shared" si="97"/>
        <v>0.45</v>
      </c>
      <c r="AM96" s="17">
        <f t="shared" si="98"/>
        <v>2298133.3333333335</v>
      </c>
      <c r="AN96" s="1">
        <f t="shared" si="99"/>
        <v>31567191164.404392</v>
      </c>
    </row>
    <row r="97" spans="1:50" x14ac:dyDescent="0.15">
      <c r="C97" s="7">
        <v>8</v>
      </c>
      <c r="D97" s="7">
        <f t="shared" si="100"/>
        <v>17.984285736128999</v>
      </c>
      <c r="E97" s="10">
        <f t="shared" si="101"/>
        <v>18.166363098064501</v>
      </c>
      <c r="F97" s="7" t="s">
        <v>83</v>
      </c>
      <c r="G97" s="1">
        <v>9</v>
      </c>
      <c r="H97" s="9">
        <f t="shared" si="84"/>
        <v>17.984285736128999</v>
      </c>
      <c r="I97" s="9">
        <f t="shared" si="85"/>
        <v>291.13428573612896</v>
      </c>
      <c r="J97" s="9">
        <f t="shared" si="86"/>
        <v>0.15758579994855262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20.704043597529747</v>
      </c>
      <c r="P97" s="9">
        <f t="shared" si="89"/>
        <v>3.2626632724864346</v>
      </c>
      <c r="Q97" s="12">
        <f t="shared" si="90"/>
        <v>1.4681984726188957</v>
      </c>
      <c r="R97" s="9">
        <f t="shared" si="91"/>
        <v>2.3873737500000001</v>
      </c>
      <c r="S97" s="13">
        <f t="shared" si="92"/>
        <v>0.6149847599768975</v>
      </c>
      <c r="T97" s="2">
        <f t="shared" si="93"/>
        <v>0.51</v>
      </c>
      <c r="U97" s="14">
        <f t="shared" si="94"/>
        <v>0.31364222758821775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0.14101813161784765</v>
      </c>
      <c r="AK97" s="9">
        <f t="shared" si="96"/>
        <v>10.4025</v>
      </c>
      <c r="AL97" s="1">
        <f t="shared" si="97"/>
        <v>0.45</v>
      </c>
      <c r="AM97" s="17">
        <f t="shared" si="98"/>
        <v>2298133.3333333335</v>
      </c>
      <c r="AN97" s="1">
        <f t="shared" si="99"/>
        <v>33712262724.759636</v>
      </c>
    </row>
    <row r="98" spans="1:50" x14ac:dyDescent="0.15">
      <c r="C98" s="7">
        <v>9</v>
      </c>
      <c r="D98" s="7">
        <f t="shared" si="100"/>
        <v>13.028350051666701</v>
      </c>
      <c r="E98" s="10">
        <f t="shared" si="101"/>
        <v>17.984285736128999</v>
      </c>
      <c r="F98" s="7" t="s">
        <v>83</v>
      </c>
      <c r="G98" s="1">
        <v>10</v>
      </c>
      <c r="H98" s="9">
        <f t="shared" si="84"/>
        <v>13.028350051666701</v>
      </c>
      <c r="I98" s="9">
        <f t="shared" si="85"/>
        <v>286.17835005166665</v>
      </c>
      <c r="J98" s="9">
        <f t="shared" si="86"/>
        <v>8.8304677995287614E-2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22.746655325043314</v>
      </c>
      <c r="P98" s="9">
        <f t="shared" si="89"/>
        <v>2.008636073947744</v>
      </c>
      <c r="Q98" s="12">
        <f t="shared" si="90"/>
        <v>0.90388623327648487</v>
      </c>
      <c r="R98" s="9">
        <f t="shared" si="91"/>
        <v>2.3873737500000001</v>
      </c>
      <c r="S98" s="13">
        <f t="shared" si="92"/>
        <v>0.37861111326891522</v>
      </c>
      <c r="T98" s="2">
        <f t="shared" si="93"/>
        <v>0.51</v>
      </c>
      <c r="U98" s="14">
        <f t="shared" si="94"/>
        <v>0.19309166776714676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0.10146613783179476</v>
      </c>
      <c r="AK98" s="9">
        <f t="shared" si="96"/>
        <v>10.4025</v>
      </c>
      <c r="AL98" s="1">
        <f t="shared" si="97"/>
        <v>0.45</v>
      </c>
      <c r="AM98" s="17">
        <f t="shared" si="98"/>
        <v>2298133.3333333335</v>
      </c>
      <c r="AN98" s="1">
        <f t="shared" si="99"/>
        <v>24256831777.646458</v>
      </c>
    </row>
    <row r="99" spans="1:50" x14ac:dyDescent="0.15">
      <c r="C99" s="7">
        <v>10</v>
      </c>
      <c r="D99" s="7">
        <f t="shared" si="100"/>
        <v>11.371119215516099</v>
      </c>
      <c r="E99" s="10">
        <f t="shared" si="101"/>
        <v>13.028350051666701</v>
      </c>
      <c r="F99" s="7" t="s">
        <v>83</v>
      </c>
      <c r="G99" s="1">
        <v>11</v>
      </c>
      <c r="H99" s="9">
        <f t="shared" si="84"/>
        <v>11.371119215516099</v>
      </c>
      <c r="I99" s="9">
        <f t="shared" si="85"/>
        <v>284.52111921551608</v>
      </c>
      <c r="J99" s="9">
        <f t="shared" si="86"/>
        <v>7.2429865018562287E-2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19.701118288540791</v>
      </c>
      <c r="O99" s="9">
        <f t="shared" si="102"/>
        <v>6.34217596255478</v>
      </c>
      <c r="P99" s="9">
        <f t="shared" si="89"/>
        <v>0.45936294889181306</v>
      </c>
      <c r="Q99" s="12">
        <f t="shared" si="90"/>
        <v>0.20671332700131589</v>
      </c>
      <c r="R99" s="9">
        <f t="shared" si="91"/>
        <v>2.3873737500000001</v>
      </c>
      <c r="S99" s="13">
        <f t="shared" si="92"/>
        <v>8.6586076855924163E-2</v>
      </c>
      <c r="T99" s="2">
        <f t="shared" si="93"/>
        <v>0.51</v>
      </c>
      <c r="U99" s="14">
        <f t="shared" si="94"/>
        <v>4.4158899196521322E-2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4.3650908107751178E-2</v>
      </c>
      <c r="AK99" s="9">
        <f t="shared" si="96"/>
        <v>10.4025</v>
      </c>
      <c r="AL99" s="1">
        <f t="shared" si="97"/>
        <v>0.45</v>
      </c>
      <c r="AM99" s="17">
        <f t="shared" si="98"/>
        <v>2298133.3333333335</v>
      </c>
      <c r="AN99" s="1">
        <f t="shared" si="99"/>
        <v>10435331013.253916</v>
      </c>
    </row>
    <row r="100" spans="1:50" x14ac:dyDescent="0.15">
      <c r="C100" s="7">
        <v>11</v>
      </c>
      <c r="D100" s="7">
        <f t="shared" si="100"/>
        <v>5.3337094533333298</v>
      </c>
      <c r="E100" s="10">
        <f t="shared" si="101"/>
        <v>11.371119215516099</v>
      </c>
      <c r="F100" s="7" t="s">
        <v>85</v>
      </c>
      <c r="G100" s="1">
        <v>12</v>
      </c>
      <c r="H100" s="9">
        <f t="shared" si="84"/>
        <v>5.3337094533333298</v>
      </c>
      <c r="I100" s="9">
        <f t="shared" si="85"/>
        <v>278.48370945333329</v>
      </c>
      <c r="J100" s="9">
        <f t="shared" si="86"/>
        <v>3.4491302691195484E-2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11.188088013662966</v>
      </c>
      <c r="P100" s="9">
        <f t="shared" si="89"/>
        <v>0.38589173021498541</v>
      </c>
      <c r="Q100" s="12">
        <f t="shared" si="90"/>
        <v>0.17365127859674342</v>
      </c>
      <c r="R100" s="9">
        <f t="shared" si="91"/>
        <v>2.3873737500000001</v>
      </c>
      <c r="S100" s="13">
        <f t="shared" si="92"/>
        <v>7.2737366152552954E-2</v>
      </c>
      <c r="T100" s="2">
        <f t="shared" si="93"/>
        <v>0.51</v>
      </c>
      <c r="U100" s="14">
        <f t="shared" si="94"/>
        <v>3.7096056737802009E-2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4.1521461106447305E-2</v>
      </c>
      <c r="AK100" s="9">
        <f t="shared" si="96"/>
        <v>10.4025</v>
      </c>
      <c r="AL100" s="1">
        <f t="shared" si="97"/>
        <v>0.45</v>
      </c>
      <c r="AM100" s="17">
        <f t="shared" si="98"/>
        <v>2298133.3333333335</v>
      </c>
      <c r="AN100" s="1">
        <f t="shared" si="99"/>
        <v>9926258343.3581676</v>
      </c>
      <c r="AO100" s="1">
        <f>SUM(AN89:AN100)</f>
        <v>199622133310.54974</v>
      </c>
    </row>
    <row r="101" spans="1:50" x14ac:dyDescent="0.15">
      <c r="C101" s="7">
        <v>12</v>
      </c>
      <c r="D101" s="7">
        <f t="shared" si="100"/>
        <v>2.9383117673871002</v>
      </c>
      <c r="E101" s="10">
        <f t="shared" si="101"/>
        <v>5.3337094533333298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4.1109012549677404</v>
      </c>
      <c r="E105" s="7"/>
      <c r="F105" s="7"/>
      <c r="G105" s="1">
        <v>1</v>
      </c>
      <c r="H105" s="9">
        <f t="shared" ref="H105:H116" si="103">E106</f>
        <v>4.1109012549677404</v>
      </c>
      <c r="I105" s="9">
        <f t="shared" ref="I105:I116" si="104">H105+273.15</f>
        <v>277.26090125496773</v>
      </c>
      <c r="J105" s="9">
        <f t="shared" ref="J105:J116" si="105">EXP(($C$15*(I105-$C$13))/($C$16*I105*$C$13))</f>
        <v>2.9562501953839387E-2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1.9153255549727577E-2</v>
      </c>
      <c r="Q105" s="12">
        <f t="shared" ref="Q105:Q116" si="109">P105*$B$107</f>
        <v>5.7459766649182731E-3</v>
      </c>
      <c r="R105" s="9">
        <f t="shared" ref="R105:R116" si="110">L105*$B$107</f>
        <v>0.19436706250000002</v>
      </c>
      <c r="S105" s="13">
        <f t="shared" ref="S105:S116" si="111">Q105/R105</f>
        <v>2.9562501953839387E-2</v>
      </c>
      <c r="T105" s="2">
        <f t="shared" ref="T105:T116" si="112">$B$106/100</f>
        <v>0.01</v>
      </c>
      <c r="U105" s="14">
        <f t="shared" ref="U105:U116" si="113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5.7856250195383943E-3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36833.333333333336</v>
      </c>
      <c r="AX105" s="1">
        <f t="shared" ref="AX105:AX116" si="120">AW105*10000*AV105*0.67*AU105*AT105</f>
        <v>27751648.088727217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-1.7324532444193601</v>
      </c>
      <c r="E106" s="10">
        <f t="shared" ref="E106:E117" si="122">D105</f>
        <v>4.1109012549677404</v>
      </c>
      <c r="F106" s="7" t="s">
        <v>83</v>
      </c>
      <c r="G106" s="1">
        <v>2</v>
      </c>
      <c r="H106" s="9">
        <f t="shared" si="103"/>
        <v>-1.7324532444193601</v>
      </c>
      <c r="I106" s="9">
        <f t="shared" si="104"/>
        <v>271.41754675558064</v>
      </c>
      <c r="J106" s="9">
        <f t="shared" si="105"/>
        <v>1.3880085477855649E-2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1.2766271611169393</v>
      </c>
      <c r="P106" s="9">
        <f t="shared" si="108"/>
        <v>1.7719694119655315E-2</v>
      </c>
      <c r="Q106" s="12">
        <f t="shared" si="109"/>
        <v>5.3159082358965942E-3</v>
      </c>
      <c r="R106" s="9">
        <f t="shared" si="110"/>
        <v>0.19436706250000002</v>
      </c>
      <c r="S106" s="13">
        <f t="shared" si="111"/>
        <v>2.7349840901652735E-2</v>
      </c>
      <c r="T106" s="2">
        <f t="shared" si="112"/>
        <v>0.01</v>
      </c>
      <c r="U106" s="14">
        <f t="shared" si="113"/>
        <v>2.7349840901652736E-4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5.7634984090165278E-3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36833.333333333336</v>
      </c>
      <c r="AX106" s="1">
        <f t="shared" si="120"/>
        <v>27645514.368251819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3.0631697372857101</v>
      </c>
      <c r="E107" s="10">
        <f t="shared" si="122"/>
        <v>-1.7324532444193601</v>
      </c>
      <c r="F107" s="7" t="s">
        <v>83</v>
      </c>
      <c r="G107" s="1">
        <v>3</v>
      </c>
      <c r="H107" s="9">
        <f t="shared" si="103"/>
        <v>3.0631697372857101</v>
      </c>
      <c r="I107" s="9">
        <f t="shared" si="104"/>
        <v>276.21316973728568</v>
      </c>
      <c r="J107" s="9">
        <f t="shared" si="105"/>
        <v>2.5875536352912749E-2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1.9067976753306175</v>
      </c>
      <c r="P107" s="9">
        <f t="shared" si="108"/>
        <v>4.9339412565666915E-2</v>
      </c>
      <c r="Q107" s="12">
        <f t="shared" si="109"/>
        <v>1.4801823769700073E-2</v>
      </c>
      <c r="R107" s="9">
        <f t="shared" si="110"/>
        <v>0.19436706250000002</v>
      </c>
      <c r="S107" s="13">
        <f t="shared" si="111"/>
        <v>7.6153971662251532E-2</v>
      </c>
      <c r="T107" s="2">
        <f t="shared" si="112"/>
        <v>0.01</v>
      </c>
      <c r="U107" s="14">
        <f t="shared" si="113"/>
        <v>7.6153971662251533E-4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6.2515397166225152E-3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36833.333333333336</v>
      </c>
      <c r="AX107" s="1">
        <f t="shared" si="120"/>
        <v>29986480.223402284</v>
      </c>
    </row>
    <row r="108" spans="1:50" x14ac:dyDescent="0.15">
      <c r="C108" s="7">
        <v>3</v>
      </c>
      <c r="D108" s="7">
        <f t="shared" si="121"/>
        <v>7.3729674418709701</v>
      </c>
      <c r="E108" s="10">
        <f t="shared" si="122"/>
        <v>3.0631697372857101</v>
      </c>
      <c r="F108" s="7" t="s">
        <v>83</v>
      </c>
      <c r="G108" s="1">
        <v>4</v>
      </c>
      <c r="H108" s="9">
        <f t="shared" si="103"/>
        <v>7.3729674418709701</v>
      </c>
      <c r="I108" s="9">
        <f t="shared" si="104"/>
        <v>280.52296744187095</v>
      </c>
      <c r="J108" s="9">
        <f t="shared" si="105"/>
        <v>4.4472655663380614E-2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2.5053484710982841</v>
      </c>
      <c r="P108" s="9">
        <f t="shared" si="108"/>
        <v>0.11141949987193106</v>
      </c>
      <c r="Q108" s="12">
        <f t="shared" si="109"/>
        <v>3.3425849961579317E-2</v>
      </c>
      <c r="R108" s="9">
        <f t="shared" si="110"/>
        <v>0.19436706250000002</v>
      </c>
      <c r="S108" s="13">
        <f t="shared" si="111"/>
        <v>0.17197281026757974</v>
      </c>
      <c r="T108" s="2">
        <f t="shared" si="112"/>
        <v>0.01</v>
      </c>
      <c r="U108" s="14">
        <f t="shared" si="113"/>
        <v>1.7197281026757973E-3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7.2097281026757979E-3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36833.333333333336</v>
      </c>
      <c r="AX108" s="1">
        <f t="shared" si="120"/>
        <v>34582579.487121552</v>
      </c>
    </row>
    <row r="109" spans="1:50" x14ac:dyDescent="0.15">
      <c r="C109" s="7">
        <v>4</v>
      </c>
      <c r="D109" s="7">
        <f t="shared" si="121"/>
        <v>7.5828085028333296</v>
      </c>
      <c r="E109" s="10">
        <f t="shared" si="122"/>
        <v>7.3729674418709701</v>
      </c>
      <c r="F109" s="7" t="s">
        <v>83</v>
      </c>
      <c r="G109" s="1">
        <v>5</v>
      </c>
      <c r="H109" s="9">
        <f t="shared" si="103"/>
        <v>7.5828085028333296</v>
      </c>
      <c r="I109" s="9">
        <f t="shared" si="104"/>
        <v>280.73280850283328</v>
      </c>
      <c r="J109" s="9">
        <f t="shared" si="105"/>
        <v>4.5641572611278644E-2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2.2742325226650353</v>
      </c>
      <c r="O109" s="9">
        <f t="shared" si="123"/>
        <v>0.76758665689465122</v>
      </c>
      <c r="P109" s="9">
        <f t="shared" si="108"/>
        <v>3.5033862136105848E-2</v>
      </c>
      <c r="Q109" s="12">
        <f t="shared" si="109"/>
        <v>1.0510158640831754E-2</v>
      </c>
      <c r="R109" s="9">
        <f t="shared" si="110"/>
        <v>0.19436706250000002</v>
      </c>
      <c r="S109" s="13">
        <f t="shared" si="111"/>
        <v>5.4073763865375872E-2</v>
      </c>
      <c r="T109" s="2">
        <f t="shared" si="112"/>
        <v>0.01</v>
      </c>
      <c r="U109" s="14">
        <f t="shared" si="113"/>
        <v>5.4073763865375869E-4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6.0307376386537588E-3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36833.333333333336</v>
      </c>
      <c r="AX109" s="1">
        <f t="shared" si="120"/>
        <v>28927368.797349732</v>
      </c>
    </row>
    <row r="110" spans="1:50" x14ac:dyDescent="0.15">
      <c r="C110" s="7">
        <v>5</v>
      </c>
      <c r="D110" s="7">
        <f t="shared" si="121"/>
        <v>14.279428091032299</v>
      </c>
      <c r="E110" s="10">
        <f t="shared" si="122"/>
        <v>7.5828085028333296</v>
      </c>
      <c r="F110" s="7" t="s">
        <v>85</v>
      </c>
      <c r="G110" s="1">
        <v>6</v>
      </c>
      <c r="H110" s="9">
        <f t="shared" si="103"/>
        <v>14.279428091032299</v>
      </c>
      <c r="I110" s="9">
        <f t="shared" si="104"/>
        <v>287.42942809103226</v>
      </c>
      <c r="J110" s="9">
        <f t="shared" si="105"/>
        <v>0.10239985287842615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1.3804430030918788</v>
      </c>
      <c r="P110" s="9">
        <f t="shared" si="108"/>
        <v>0.14135716042366117</v>
      </c>
      <c r="Q110" s="12">
        <f t="shared" si="109"/>
        <v>4.2407148127098351E-2</v>
      </c>
      <c r="R110" s="9">
        <f t="shared" si="110"/>
        <v>0.19436706250000002</v>
      </c>
      <c r="S110" s="13">
        <f t="shared" si="111"/>
        <v>0.21818073279313127</v>
      </c>
      <c r="T110" s="2">
        <f t="shared" si="112"/>
        <v>0.01</v>
      </c>
      <c r="U110" s="14">
        <f t="shared" si="113"/>
        <v>2.1818073279313128E-3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7.6718073279313124E-3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36833.333333333336</v>
      </c>
      <c r="AX110" s="1">
        <f t="shared" si="120"/>
        <v>36799014.186068892</v>
      </c>
    </row>
    <row r="111" spans="1:50" x14ac:dyDescent="0.15">
      <c r="C111" s="7">
        <v>6</v>
      </c>
      <c r="D111" s="7">
        <f t="shared" si="121"/>
        <v>17.8766159046667</v>
      </c>
      <c r="E111" s="10">
        <f t="shared" si="122"/>
        <v>14.279428091032299</v>
      </c>
      <c r="F111" s="7" t="s">
        <v>83</v>
      </c>
      <c r="G111" s="1">
        <v>7</v>
      </c>
      <c r="H111" s="9">
        <f t="shared" si="103"/>
        <v>17.8766159046667</v>
      </c>
      <c r="I111" s="9">
        <f t="shared" si="104"/>
        <v>291.0266159046667</v>
      </c>
      <c r="J111" s="9">
        <f t="shared" si="105"/>
        <v>0.15564796506655587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1.8869760510015512</v>
      </c>
      <c r="P111" s="9">
        <f t="shared" si="108"/>
        <v>0.29370398246771701</v>
      </c>
      <c r="Q111" s="12">
        <f t="shared" si="109"/>
        <v>8.8111194740315105E-2</v>
      </c>
      <c r="R111" s="9">
        <f t="shared" si="110"/>
        <v>0.19436706250000002</v>
      </c>
      <c r="S111" s="13">
        <f t="shared" si="111"/>
        <v>0.45332369387593691</v>
      </c>
      <c r="T111" s="2">
        <f t="shared" si="112"/>
        <v>0.01</v>
      </c>
      <c r="U111" s="14">
        <f t="shared" si="113"/>
        <v>4.5332369387593692E-3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1.4483236938759369E-2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36833.333333333336</v>
      </c>
      <c r="AX111" s="1">
        <f t="shared" si="120"/>
        <v>69471093.158085987</v>
      </c>
    </row>
    <row r="112" spans="1:50" x14ac:dyDescent="0.15">
      <c r="C112" s="7">
        <v>7</v>
      </c>
      <c r="D112" s="7">
        <f t="shared" si="121"/>
        <v>18.166363098064501</v>
      </c>
      <c r="E112" s="10">
        <f t="shared" si="122"/>
        <v>17.8766159046667</v>
      </c>
      <c r="F112" s="7" t="s">
        <v>83</v>
      </c>
      <c r="G112" s="1">
        <v>8</v>
      </c>
      <c r="H112" s="9">
        <f t="shared" si="103"/>
        <v>18.166363098064501</v>
      </c>
      <c r="I112" s="9">
        <f t="shared" si="104"/>
        <v>291.31636309806447</v>
      </c>
      <c r="J112" s="9">
        <f t="shared" si="105"/>
        <v>0.16091452213717755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2.2411622768671675</v>
      </c>
      <c r="P112" s="9">
        <f t="shared" si="108"/>
        <v>0.3606355568139491</v>
      </c>
      <c r="Q112" s="12">
        <f t="shared" si="109"/>
        <v>0.10819066704418473</v>
      </c>
      <c r="R112" s="9">
        <f t="shared" si="110"/>
        <v>0.19436706250000002</v>
      </c>
      <c r="S112" s="13">
        <f t="shared" si="111"/>
        <v>0.55663066392323912</v>
      </c>
      <c r="T112" s="2">
        <f t="shared" si="112"/>
        <v>0.01</v>
      </c>
      <c r="U112" s="14">
        <f t="shared" si="113"/>
        <v>5.566306639232391E-3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1.551630663923239E-2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36833.333333333336</v>
      </c>
      <c r="AX112" s="1">
        <f t="shared" si="120"/>
        <v>74426372.264809281</v>
      </c>
    </row>
    <row r="113" spans="1:53" x14ac:dyDescent="0.15">
      <c r="C113" s="7">
        <v>8</v>
      </c>
      <c r="D113" s="7">
        <f t="shared" si="121"/>
        <v>17.984285736128999</v>
      </c>
      <c r="E113" s="10">
        <f t="shared" si="122"/>
        <v>18.166363098064501</v>
      </c>
      <c r="F113" s="7" t="s">
        <v>83</v>
      </c>
      <c r="G113" s="1">
        <v>9</v>
      </c>
      <c r="H113" s="9">
        <f t="shared" si="103"/>
        <v>17.984285736128999</v>
      </c>
      <c r="I113" s="9">
        <f t="shared" si="104"/>
        <v>291.13428573612896</v>
      </c>
      <c r="J113" s="9">
        <f t="shared" si="105"/>
        <v>0.15758579994855262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2.5284169283865521</v>
      </c>
      <c r="P113" s="9">
        <f t="shared" si="108"/>
        <v>0.39844260426325712</v>
      </c>
      <c r="Q113" s="12">
        <f t="shared" si="109"/>
        <v>0.11953278127897712</v>
      </c>
      <c r="R113" s="9">
        <f t="shared" si="110"/>
        <v>0.19436706250000002</v>
      </c>
      <c r="S113" s="13">
        <f t="shared" si="111"/>
        <v>0.61498475997689739</v>
      </c>
      <c r="T113" s="2">
        <f t="shared" si="112"/>
        <v>0.01</v>
      </c>
      <c r="U113" s="14">
        <f t="shared" si="113"/>
        <v>6.149847599768974E-3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1.6099847599768975E-2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36833.333333333336</v>
      </c>
      <c r="AX113" s="1">
        <f t="shared" si="120"/>
        <v>77225417.022718802</v>
      </c>
    </row>
    <row r="114" spans="1:53" x14ac:dyDescent="0.15">
      <c r="C114" s="7">
        <v>9</v>
      </c>
      <c r="D114" s="7">
        <f t="shared" si="121"/>
        <v>13.028350051666701</v>
      </c>
      <c r="E114" s="10">
        <f t="shared" si="122"/>
        <v>17.984285736128999</v>
      </c>
      <c r="F114" s="7" t="s">
        <v>83</v>
      </c>
      <c r="G114" s="1">
        <v>10</v>
      </c>
      <c r="H114" s="9">
        <f t="shared" si="103"/>
        <v>13.028350051666701</v>
      </c>
      <c r="I114" s="9">
        <f t="shared" si="104"/>
        <v>286.17835005166665</v>
      </c>
      <c r="J114" s="9">
        <f t="shared" si="105"/>
        <v>8.8304677995287614E-2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2.7778645324566287</v>
      </c>
      <c r="P114" s="9">
        <f t="shared" si="108"/>
        <v>0.24529843305311277</v>
      </c>
      <c r="Q114" s="12">
        <f t="shared" si="109"/>
        <v>7.358952991593383E-2</v>
      </c>
      <c r="R114" s="9">
        <f t="shared" si="110"/>
        <v>0.19436706250000002</v>
      </c>
      <c r="S114" s="13">
        <f t="shared" si="111"/>
        <v>0.37861111326891522</v>
      </c>
      <c r="T114" s="2">
        <f t="shared" si="112"/>
        <v>0.01</v>
      </c>
      <c r="U114" s="14">
        <f t="shared" si="113"/>
        <v>3.7861111326891522E-3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1.3736111132689154E-2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36833.333333333336</v>
      </c>
      <c r="AX114" s="1">
        <f t="shared" si="120"/>
        <v>65887388.30717577</v>
      </c>
    </row>
    <row r="115" spans="1:53" x14ac:dyDescent="0.15">
      <c r="C115" s="7">
        <v>10</v>
      </c>
      <c r="D115" s="7">
        <f t="shared" si="121"/>
        <v>11.371119215516099</v>
      </c>
      <c r="E115" s="10">
        <f t="shared" si="122"/>
        <v>13.028350051666701</v>
      </c>
      <c r="F115" s="7" t="s">
        <v>83</v>
      </c>
      <c r="G115" s="1">
        <v>11</v>
      </c>
      <c r="H115" s="9">
        <f t="shared" si="103"/>
        <v>11.371119215516099</v>
      </c>
      <c r="I115" s="9">
        <f t="shared" si="104"/>
        <v>284.52111921551608</v>
      </c>
      <c r="J115" s="9">
        <f t="shared" si="105"/>
        <v>7.2429865018562287E-2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2.4059377944333402</v>
      </c>
      <c r="O115" s="9">
        <f t="shared" si="123"/>
        <v>0.77451851330350907</v>
      </c>
      <c r="P115" s="9">
        <f t="shared" si="108"/>
        <v>5.6098271372950703E-2</v>
      </c>
      <c r="Q115" s="12">
        <f t="shared" si="109"/>
        <v>1.682948141188521E-2</v>
      </c>
      <c r="R115" s="9">
        <f t="shared" si="110"/>
        <v>0.19436706250000002</v>
      </c>
      <c r="S115" s="13">
        <f t="shared" si="111"/>
        <v>8.6586076855924121E-2</v>
      </c>
      <c r="T115" s="2">
        <f t="shared" si="112"/>
        <v>0.01</v>
      </c>
      <c r="U115" s="14">
        <f t="shared" si="113"/>
        <v>8.6586076855924119E-4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6.3558607685592411E-3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36833.333333333336</v>
      </c>
      <c r="AX115" s="1">
        <f t="shared" si="120"/>
        <v>30486872.335199539</v>
      </c>
    </row>
    <row r="116" spans="1:53" x14ac:dyDescent="0.15">
      <c r="C116" s="7">
        <v>11</v>
      </c>
      <c r="D116" s="7">
        <f t="shared" si="121"/>
        <v>5.3337094533333298</v>
      </c>
      <c r="E116" s="10">
        <f t="shared" si="122"/>
        <v>11.371119215516099</v>
      </c>
      <c r="F116" s="7" t="s">
        <v>85</v>
      </c>
      <c r="G116" s="1">
        <v>12</v>
      </c>
      <c r="H116" s="9">
        <f t="shared" si="103"/>
        <v>5.3337094533333298</v>
      </c>
      <c r="I116" s="9">
        <f t="shared" si="104"/>
        <v>278.48370945333329</v>
      </c>
      <c r="J116" s="9">
        <f t="shared" si="105"/>
        <v>3.4491302691195484E-2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1.3663104502638919</v>
      </c>
      <c r="P116" s="9">
        <f t="shared" si="108"/>
        <v>4.7125827310195489E-2</v>
      </c>
      <c r="Q116" s="12">
        <f t="shared" si="109"/>
        <v>1.4137748193058646E-2</v>
      </c>
      <c r="R116" s="9">
        <f t="shared" si="110"/>
        <v>0.19436706250000002</v>
      </c>
      <c r="S116" s="13">
        <f t="shared" si="111"/>
        <v>7.2737366152552954E-2</v>
      </c>
      <c r="T116" s="2">
        <f t="shared" si="112"/>
        <v>0.01</v>
      </c>
      <c r="U116" s="14">
        <f t="shared" si="113"/>
        <v>7.2737366152552958E-4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6.2173736615255297E-3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36833.333333333336</v>
      </c>
      <c r="AX116" s="1">
        <f t="shared" si="120"/>
        <v>29822597.439013459</v>
      </c>
      <c r="AY116" s="1">
        <f>SUM(AX105:AX116)</f>
        <v>533012345.67792434</v>
      </c>
    </row>
    <row r="117" spans="1:53" x14ac:dyDescent="0.15">
      <c r="C117" s="7">
        <v>12</v>
      </c>
      <c r="D117" s="7">
        <f t="shared" si="121"/>
        <v>2.9383117673871002</v>
      </c>
      <c r="E117" s="10">
        <f t="shared" si="122"/>
        <v>5.3337094533333298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4.1109012549677404</v>
      </c>
      <c r="E121" s="7"/>
      <c r="F121" s="7"/>
      <c r="G121" s="1">
        <v>1</v>
      </c>
      <c r="H121" s="9">
        <f t="shared" ref="H121:H132" si="124">E122</f>
        <v>4.1109012549677404</v>
      </c>
      <c r="I121" s="9">
        <f t="shared" ref="I121:I132" si="125">H121+273.15</f>
        <v>277.26090125496773</v>
      </c>
      <c r="J121" s="9">
        <f t="shared" ref="J121:J132" si="126">EXP(($C$15*(I121-$C$13))/($C$16*I121*$C$13))</f>
        <v>2.9562501953839387E-2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8.4164443062580731E-3</v>
      </c>
      <c r="Q121" s="12">
        <f t="shared" ref="Q121:Q132" si="130">P121*$B$123</f>
        <v>2.7774266210651641E-3</v>
      </c>
      <c r="R121" s="9">
        <f t="shared" ref="R121:R132" si="131">L121*$B$123</f>
        <v>9.3951000000000007E-2</v>
      </c>
      <c r="S121" s="13">
        <f t="shared" ref="S121:S132" si="132">Q121/R121</f>
        <v>2.9562501953839384E-2</v>
      </c>
      <c r="T121" s="2">
        <f t="shared" ref="T121:T132" si="133">$B$122/100</f>
        <v>0.01</v>
      </c>
      <c r="U121" s="14">
        <f t="shared" ref="U121:U132" si="134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5.7856250195383943E-3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-1.7324532444193601</v>
      </c>
      <c r="E122" s="10">
        <f t="shared" ref="E122:E133" si="145">D121</f>
        <v>4.1109012549677404</v>
      </c>
      <c r="F122" s="7" t="s">
        <v>83</v>
      </c>
      <c r="G122" s="1">
        <v>2</v>
      </c>
      <c r="H122" s="9">
        <f t="shared" si="124"/>
        <v>-1.7324532444193601</v>
      </c>
      <c r="I122" s="9">
        <f t="shared" si="125"/>
        <v>271.41754675558064</v>
      </c>
      <c r="J122" s="9">
        <f t="shared" si="126"/>
        <v>1.3880085477855649E-2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0.56098355569374192</v>
      </c>
      <c r="P122" s="9">
        <f t="shared" si="129"/>
        <v>7.7864997047005328E-3</v>
      </c>
      <c r="Q122" s="12">
        <f t="shared" si="130"/>
        <v>2.5695449025511762E-3</v>
      </c>
      <c r="R122" s="9">
        <f t="shared" si="131"/>
        <v>9.3951000000000007E-2</v>
      </c>
      <c r="S122" s="13">
        <f t="shared" si="132"/>
        <v>2.7349840901652732E-2</v>
      </c>
      <c r="T122" s="2">
        <f t="shared" si="133"/>
        <v>0.01</v>
      </c>
      <c r="U122" s="14">
        <f t="shared" si="134"/>
        <v>2.734984090165273E-4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5.763498409016527E-3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3.0631697372857101</v>
      </c>
      <c r="E123" s="10">
        <f t="shared" si="145"/>
        <v>-1.7324532444193601</v>
      </c>
      <c r="F123" s="7" t="s">
        <v>83</v>
      </c>
      <c r="G123" s="1">
        <v>3</v>
      </c>
      <c r="H123" s="9">
        <f t="shared" si="124"/>
        <v>3.0631697372857101</v>
      </c>
      <c r="I123" s="9">
        <f t="shared" si="125"/>
        <v>276.21316973728568</v>
      </c>
      <c r="J123" s="9">
        <f t="shared" si="126"/>
        <v>2.5875536352912749E-2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0.8378970559890413</v>
      </c>
      <c r="P123" s="9">
        <f t="shared" si="129"/>
        <v>2.1681035732243007E-2</v>
      </c>
      <c r="Q123" s="12">
        <f t="shared" si="130"/>
        <v>7.1547417916401927E-3</v>
      </c>
      <c r="R123" s="9">
        <f t="shared" si="131"/>
        <v>9.3951000000000007E-2</v>
      </c>
      <c r="S123" s="13">
        <f t="shared" si="132"/>
        <v>7.6153971662251518E-2</v>
      </c>
      <c r="T123" s="2">
        <f t="shared" si="133"/>
        <v>0.01</v>
      </c>
      <c r="U123" s="14">
        <f t="shared" si="134"/>
        <v>7.6153971662251522E-4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6.2515397166225152E-3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7.3729674418709701</v>
      </c>
      <c r="E124" s="10">
        <f t="shared" si="145"/>
        <v>3.0631697372857101</v>
      </c>
      <c r="F124" s="7" t="s">
        <v>83</v>
      </c>
      <c r="G124" s="1">
        <v>4</v>
      </c>
      <c r="H124" s="9">
        <f t="shared" si="124"/>
        <v>7.3729674418709701</v>
      </c>
      <c r="I124" s="9">
        <f t="shared" si="125"/>
        <v>280.52296744187095</v>
      </c>
      <c r="J124" s="9">
        <f t="shared" si="126"/>
        <v>4.4472655663380614E-2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1.1009160202567982</v>
      </c>
      <c r="P124" s="9">
        <f t="shared" si="129"/>
        <v>4.8960659083179946E-2</v>
      </c>
      <c r="Q124" s="12">
        <f t="shared" si="130"/>
        <v>1.6157017497449383E-2</v>
      </c>
      <c r="R124" s="9">
        <f t="shared" si="131"/>
        <v>9.3951000000000007E-2</v>
      </c>
      <c r="S124" s="13">
        <f t="shared" si="132"/>
        <v>0.17197281026757971</v>
      </c>
      <c r="T124" s="2">
        <f t="shared" si="133"/>
        <v>0.01</v>
      </c>
      <c r="U124" s="14">
        <f t="shared" si="134"/>
        <v>1.7197281026757971E-3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7.209728102675797E-3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7.5828085028333296</v>
      </c>
      <c r="E125" s="10">
        <f t="shared" si="145"/>
        <v>7.3729674418709701</v>
      </c>
      <c r="F125" s="7" t="s">
        <v>83</v>
      </c>
      <c r="G125" s="1">
        <v>5</v>
      </c>
      <c r="H125" s="9">
        <f t="shared" si="124"/>
        <v>7.5828085028333296</v>
      </c>
      <c r="I125" s="9">
        <f t="shared" si="125"/>
        <v>280.73280850283328</v>
      </c>
      <c r="J125" s="9">
        <f t="shared" si="126"/>
        <v>4.5641572611278644E-2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0.99935759311493744</v>
      </c>
      <c r="O125" s="9">
        <f t="shared" si="146"/>
        <v>0.33729776805868084</v>
      </c>
      <c r="P125" s="9">
        <f t="shared" si="129"/>
        <v>1.5394800572472504E-2</v>
      </c>
      <c r="Q125" s="12">
        <f t="shared" si="130"/>
        <v>5.0802841889159263E-3</v>
      </c>
      <c r="R125" s="9">
        <f t="shared" si="131"/>
        <v>9.3951000000000007E-2</v>
      </c>
      <c r="S125" s="13">
        <f t="shared" si="132"/>
        <v>5.4073763865375844E-2</v>
      </c>
      <c r="T125" s="2">
        <f t="shared" si="133"/>
        <v>0.01</v>
      </c>
      <c r="U125" s="14">
        <f t="shared" si="134"/>
        <v>5.4073763865375847E-4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6.0307376386537588E-3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14.279428091032299</v>
      </c>
      <c r="E126" s="10">
        <f t="shared" si="145"/>
        <v>7.5828085028333296</v>
      </c>
      <c r="F126" s="7" t="s">
        <v>85</v>
      </c>
      <c r="G126" s="1">
        <v>6</v>
      </c>
      <c r="H126" s="9">
        <f t="shared" si="124"/>
        <v>14.279428091032299</v>
      </c>
      <c r="I126" s="9">
        <f t="shared" si="125"/>
        <v>287.42942809103226</v>
      </c>
      <c r="J126" s="9">
        <f t="shared" si="126"/>
        <v>0.10239985287842615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0.60660296748620823</v>
      </c>
      <c r="P126" s="9">
        <f t="shared" si="129"/>
        <v>6.2116054626204446E-2</v>
      </c>
      <c r="Q126" s="12">
        <f t="shared" si="130"/>
        <v>2.0498298026647467E-2</v>
      </c>
      <c r="R126" s="9">
        <f t="shared" si="131"/>
        <v>9.3951000000000007E-2</v>
      </c>
      <c r="S126" s="13">
        <f t="shared" si="132"/>
        <v>0.21818073279313116</v>
      </c>
      <c r="T126" s="2">
        <f t="shared" si="133"/>
        <v>0.01</v>
      </c>
      <c r="U126" s="14">
        <f t="shared" si="134"/>
        <v>2.1818073279313115E-3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7.6718073279313116E-3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17.8766159046667</v>
      </c>
      <c r="E127" s="10">
        <f t="shared" si="145"/>
        <v>14.279428091032299</v>
      </c>
      <c r="F127" s="7" t="s">
        <v>83</v>
      </c>
      <c r="G127" s="1">
        <v>7</v>
      </c>
      <c r="H127" s="9">
        <f t="shared" si="124"/>
        <v>17.8766159046667</v>
      </c>
      <c r="I127" s="9">
        <f t="shared" si="125"/>
        <v>291.0266159046667</v>
      </c>
      <c r="J127" s="9">
        <f t="shared" si="126"/>
        <v>0.15564796506655587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0.8291869128600039</v>
      </c>
      <c r="P127" s="9">
        <f t="shared" si="129"/>
        <v>0.12906125564647919</v>
      </c>
      <c r="Q127" s="12">
        <f t="shared" si="130"/>
        <v>4.2590214363338132E-2</v>
      </c>
      <c r="R127" s="9">
        <f t="shared" si="131"/>
        <v>9.3951000000000007E-2</v>
      </c>
      <c r="S127" s="13">
        <f t="shared" si="132"/>
        <v>0.45332369387593668</v>
      </c>
      <c r="T127" s="2">
        <f t="shared" si="133"/>
        <v>0.01</v>
      </c>
      <c r="U127" s="14">
        <f t="shared" si="134"/>
        <v>4.5332369387593666E-3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1.4483236938759365E-2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18.166363098064501</v>
      </c>
      <c r="E128" s="10">
        <f t="shared" si="145"/>
        <v>17.8766159046667</v>
      </c>
      <c r="F128" s="7" t="s">
        <v>83</v>
      </c>
      <c r="G128" s="1">
        <v>8</v>
      </c>
      <c r="H128" s="9">
        <f t="shared" si="124"/>
        <v>18.166363098064501</v>
      </c>
      <c r="I128" s="9">
        <f t="shared" si="125"/>
        <v>291.31636309806447</v>
      </c>
      <c r="J128" s="9">
        <f t="shared" si="126"/>
        <v>0.16091452213717755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0.98482565721352477</v>
      </c>
      <c r="P128" s="9">
        <f t="shared" si="129"/>
        <v>0.15847275001894617</v>
      </c>
      <c r="Q128" s="12">
        <f t="shared" si="130"/>
        <v>5.229600750625224E-2</v>
      </c>
      <c r="R128" s="9">
        <f t="shared" si="131"/>
        <v>9.3951000000000007E-2</v>
      </c>
      <c r="S128" s="13">
        <f t="shared" si="132"/>
        <v>0.55663066392323912</v>
      </c>
      <c r="T128" s="2">
        <f t="shared" si="133"/>
        <v>0.01</v>
      </c>
      <c r="U128" s="14">
        <f t="shared" si="134"/>
        <v>5.566306639232391E-3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1.551630663923239E-2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17.984285736128999</v>
      </c>
      <c r="E129" s="10">
        <f t="shared" si="145"/>
        <v>18.166363098064501</v>
      </c>
      <c r="F129" s="7" t="s">
        <v>83</v>
      </c>
      <c r="G129" s="1">
        <v>9</v>
      </c>
      <c r="H129" s="9">
        <f t="shared" si="124"/>
        <v>17.984285736128999</v>
      </c>
      <c r="I129" s="9">
        <f t="shared" si="125"/>
        <v>291.13428573612896</v>
      </c>
      <c r="J129" s="9">
        <f t="shared" si="126"/>
        <v>0.15758579994855262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1.1110529071945785</v>
      </c>
      <c r="P129" s="9">
        <f t="shared" si="129"/>
        <v>0.17508616116542264</v>
      </c>
      <c r="Q129" s="12">
        <f t="shared" si="130"/>
        <v>5.7778433184589473E-2</v>
      </c>
      <c r="R129" s="9">
        <f t="shared" si="131"/>
        <v>9.3951000000000007E-2</v>
      </c>
      <c r="S129" s="13">
        <f t="shared" si="132"/>
        <v>0.61498475997689717</v>
      </c>
      <c r="T129" s="2">
        <f t="shared" si="133"/>
        <v>0.01</v>
      </c>
      <c r="U129" s="14">
        <f t="shared" si="134"/>
        <v>6.1498475997689714E-3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1.6099847599768971E-2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13.028350051666701</v>
      </c>
      <c r="E130" s="10">
        <f t="shared" si="145"/>
        <v>17.984285736128999</v>
      </c>
      <c r="F130" s="7" t="s">
        <v>83</v>
      </c>
      <c r="G130" s="1">
        <v>10</v>
      </c>
      <c r="H130" s="9">
        <f t="shared" si="124"/>
        <v>13.028350051666701</v>
      </c>
      <c r="I130" s="9">
        <f t="shared" si="125"/>
        <v>286.17835005166665</v>
      </c>
      <c r="J130" s="9">
        <f t="shared" si="126"/>
        <v>8.8304677995287614E-2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1.2206667460291558</v>
      </c>
      <c r="P130" s="9">
        <f t="shared" si="129"/>
        <v>0.10779058394766013</v>
      </c>
      <c r="Q130" s="12">
        <f t="shared" si="130"/>
        <v>3.5570892702727841E-2</v>
      </c>
      <c r="R130" s="9">
        <f t="shared" si="131"/>
        <v>9.3951000000000007E-2</v>
      </c>
      <c r="S130" s="13">
        <f t="shared" si="132"/>
        <v>0.37861111326891506</v>
      </c>
      <c r="T130" s="2">
        <f t="shared" si="133"/>
        <v>0.01</v>
      </c>
      <c r="U130" s="14">
        <f t="shared" si="134"/>
        <v>3.7861111326891505E-3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1.373611113268915E-2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11.371119215516099</v>
      </c>
      <c r="E131" s="10">
        <f t="shared" si="145"/>
        <v>13.028350051666701</v>
      </c>
      <c r="F131" s="7" t="s">
        <v>83</v>
      </c>
      <c r="G131" s="1">
        <v>11</v>
      </c>
      <c r="H131" s="9">
        <f t="shared" si="124"/>
        <v>11.371119215516099</v>
      </c>
      <c r="I131" s="9">
        <f t="shared" si="125"/>
        <v>284.52111921551608</v>
      </c>
      <c r="J131" s="9">
        <f t="shared" si="126"/>
        <v>7.2429865018562287E-2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1.0572323539774211</v>
      </c>
      <c r="O131" s="9">
        <f t="shared" si="146"/>
        <v>0.34034380810407461</v>
      </c>
      <c r="P131" s="9">
        <f t="shared" si="129"/>
        <v>2.4651056080881591E-2</v>
      </c>
      <c r="Q131" s="12">
        <f t="shared" si="130"/>
        <v>8.1348485066909254E-3</v>
      </c>
      <c r="R131" s="9">
        <f t="shared" si="131"/>
        <v>9.3951000000000007E-2</v>
      </c>
      <c r="S131" s="13">
        <f t="shared" si="132"/>
        <v>8.6586076855924093E-2</v>
      </c>
      <c r="T131" s="2">
        <f t="shared" si="133"/>
        <v>0.01</v>
      </c>
      <c r="U131" s="14">
        <f t="shared" si="134"/>
        <v>8.6586076855924097E-4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6.3558607685592411E-3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5.3337094533333298</v>
      </c>
      <c r="E132" s="10">
        <f t="shared" si="145"/>
        <v>11.371119215516099</v>
      </c>
      <c r="F132" s="7" t="s">
        <v>85</v>
      </c>
      <c r="G132" s="1">
        <v>12</v>
      </c>
      <c r="H132" s="9">
        <f t="shared" si="124"/>
        <v>5.3337094533333298</v>
      </c>
      <c r="I132" s="9">
        <f t="shared" si="125"/>
        <v>278.48370945333329</v>
      </c>
      <c r="J132" s="9">
        <f t="shared" si="126"/>
        <v>3.4491302691195484E-2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0.60039275202319298</v>
      </c>
      <c r="P132" s="9">
        <f t="shared" si="129"/>
        <v>2.070832814363182E-2</v>
      </c>
      <c r="Q132" s="12">
        <f t="shared" si="130"/>
        <v>6.8337482873985006E-3</v>
      </c>
      <c r="R132" s="9">
        <f t="shared" si="131"/>
        <v>9.3951000000000007E-2</v>
      </c>
      <c r="S132" s="13">
        <f t="shared" si="132"/>
        <v>7.2737366152552926E-2</v>
      </c>
      <c r="T132" s="2">
        <f t="shared" si="133"/>
        <v>0.01</v>
      </c>
      <c r="U132" s="14">
        <f t="shared" si="134"/>
        <v>7.2737366152552925E-4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6.2173736615255297E-3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2.9383117673871002</v>
      </c>
      <c r="E133" s="10">
        <f t="shared" si="145"/>
        <v>5.3337094533333298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4.1109012549677404</v>
      </c>
      <c r="E136" s="7"/>
      <c r="F136" s="7"/>
      <c r="G136" s="1">
        <v>1</v>
      </c>
      <c r="H136" s="9">
        <f t="shared" ref="H136:H147" si="147">E137</f>
        <v>4.1109012549677404</v>
      </c>
      <c r="I136" s="9">
        <f t="shared" ref="I136:I147" si="148">H136+273.15</f>
        <v>277.26090125496773</v>
      </c>
      <c r="J136" s="9">
        <f t="shared" ref="J136:J147" si="149">EXP(($C$15*(I136-$C$13))/($C$16*I136*$C$13))</f>
        <v>2.9562501953839387E-2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2.2439355519516053E-2</v>
      </c>
      <c r="Q136" s="12">
        <f t="shared" ref="Q136:Q147" si="153">P136*$B$138</f>
        <v>5.8342324350741737E-3</v>
      </c>
      <c r="R136" s="9">
        <f t="shared" ref="R136:R147" si="154">L136*$B$138</f>
        <v>0.19735245833333334</v>
      </c>
      <c r="S136" s="13">
        <f t="shared" ref="S136:S147" si="155">Q136/R136</f>
        <v>2.9562501953839391E-2</v>
      </c>
      <c r="T136" s="2">
        <f t="shared" ref="T136:T147" si="156">$B$137/100</f>
        <v>0.01</v>
      </c>
      <c r="U136" s="14">
        <f t="shared" ref="U136:U147" si="157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5.7856250195383943E-3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-1.7324532444193601</v>
      </c>
      <c r="E137" s="10">
        <f t="shared" ref="E137:E148" si="166">D136</f>
        <v>4.1109012549677404</v>
      </c>
      <c r="F137" s="7" t="s">
        <v>83</v>
      </c>
      <c r="G137" s="1">
        <v>2</v>
      </c>
      <c r="H137" s="9">
        <f t="shared" si="147"/>
        <v>-1.7324532444193601</v>
      </c>
      <c r="I137" s="9">
        <f t="shared" si="148"/>
        <v>271.41754675558064</v>
      </c>
      <c r="J137" s="9">
        <f t="shared" si="149"/>
        <v>1.3880085477855649E-2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1.4956564778138173</v>
      </c>
      <c r="P137" s="9">
        <f t="shared" si="152"/>
        <v>2.0759839757564295E-2</v>
      </c>
      <c r="Q137" s="12">
        <f t="shared" si="153"/>
        <v>5.3975583369667169E-3</v>
      </c>
      <c r="R137" s="9">
        <f t="shared" si="154"/>
        <v>0.19735245833333334</v>
      </c>
      <c r="S137" s="13">
        <f t="shared" si="155"/>
        <v>2.7349840901652732E-2</v>
      </c>
      <c r="T137" s="2">
        <f t="shared" si="156"/>
        <v>0.01</v>
      </c>
      <c r="U137" s="14">
        <f t="shared" si="157"/>
        <v>2.734984090165273E-4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5.763498409016527E-3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3.0631697372857101</v>
      </c>
      <c r="E138" s="10">
        <f t="shared" si="166"/>
        <v>-1.7324532444193601</v>
      </c>
      <c r="F138" s="7" t="s">
        <v>83</v>
      </c>
      <c r="G138" s="1">
        <v>3</v>
      </c>
      <c r="H138" s="9">
        <f t="shared" si="147"/>
        <v>3.0631697372857101</v>
      </c>
      <c r="I138" s="9">
        <f t="shared" si="148"/>
        <v>276.21316973728568</v>
      </c>
      <c r="J138" s="9">
        <f t="shared" si="149"/>
        <v>2.5875536352912749E-2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2.2339445547229198</v>
      </c>
      <c r="P138" s="9">
        <f t="shared" si="152"/>
        <v>5.7804513536124397E-2</v>
      </c>
      <c r="Q138" s="12">
        <f t="shared" si="153"/>
        <v>1.5029173519392343E-2</v>
      </c>
      <c r="R138" s="9">
        <f t="shared" si="154"/>
        <v>0.19735245833333334</v>
      </c>
      <c r="S138" s="13">
        <f t="shared" si="155"/>
        <v>7.6153971662251532E-2</v>
      </c>
      <c r="T138" s="2">
        <f t="shared" si="156"/>
        <v>0.01</v>
      </c>
      <c r="U138" s="14">
        <f t="shared" si="157"/>
        <v>7.6153971662251533E-4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6.2515397166225152E-3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7.3729674418709701</v>
      </c>
      <c r="E139" s="10">
        <f t="shared" si="166"/>
        <v>3.0631697372857101</v>
      </c>
      <c r="F139" s="7" t="s">
        <v>83</v>
      </c>
      <c r="G139" s="1">
        <v>4</v>
      </c>
      <c r="H139" s="9">
        <f t="shared" si="147"/>
        <v>7.3729674418709701</v>
      </c>
      <c r="I139" s="9">
        <f t="shared" si="148"/>
        <v>280.52296744187095</v>
      </c>
      <c r="J139" s="9">
        <f t="shared" si="149"/>
        <v>4.4472655663380614E-2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2.9351879578534623</v>
      </c>
      <c r="P139" s="9">
        <f t="shared" si="152"/>
        <v>0.13053560335691836</v>
      </c>
      <c r="Q139" s="12">
        <f t="shared" si="153"/>
        <v>3.3939256872798772E-2</v>
      </c>
      <c r="R139" s="9">
        <f t="shared" si="154"/>
        <v>0.19735245833333334</v>
      </c>
      <c r="S139" s="13">
        <f t="shared" si="155"/>
        <v>0.17197281026757974</v>
      </c>
      <c r="T139" s="2">
        <f t="shared" si="156"/>
        <v>0.01</v>
      </c>
      <c r="U139" s="14">
        <f t="shared" si="157"/>
        <v>1.7197281026757973E-3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7.2097281026757979E-3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7.5828085028333296</v>
      </c>
      <c r="E140" s="10">
        <f t="shared" si="166"/>
        <v>7.3729674418709701</v>
      </c>
      <c r="F140" s="7" t="s">
        <v>83</v>
      </c>
      <c r="G140" s="1">
        <v>5</v>
      </c>
      <c r="H140" s="9">
        <f t="shared" si="147"/>
        <v>7.5828085028333296</v>
      </c>
      <c r="I140" s="9">
        <f t="shared" si="148"/>
        <v>280.73280850283328</v>
      </c>
      <c r="J140" s="9">
        <f t="shared" si="149"/>
        <v>4.5641572611278644E-2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3.5637002711632109</v>
      </c>
      <c r="P140" s="9">
        <f t="shared" si="152"/>
        <v>0.16265288469112907</v>
      </c>
      <c r="Q140" s="12">
        <f t="shared" si="153"/>
        <v>4.228975001969356E-2</v>
      </c>
      <c r="R140" s="9">
        <f t="shared" si="154"/>
        <v>0.19735245833333334</v>
      </c>
      <c r="S140" s="13">
        <f t="shared" si="155"/>
        <v>0.21428539769322302</v>
      </c>
      <c r="T140" s="2">
        <f t="shared" si="156"/>
        <v>0.01</v>
      </c>
      <c r="U140" s="14">
        <f t="shared" si="157"/>
        <v>2.1428539769322301E-3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7.6328539769322306E-3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14.279428091032299</v>
      </c>
      <c r="E141" s="10">
        <f t="shared" si="166"/>
        <v>7.5828085028333296</v>
      </c>
      <c r="F141" s="7" t="s">
        <v>85</v>
      </c>
      <c r="G141" s="1">
        <v>6</v>
      </c>
      <c r="H141" s="9">
        <f t="shared" si="147"/>
        <v>14.279428091032299</v>
      </c>
      <c r="I141" s="9">
        <f t="shared" si="148"/>
        <v>287.42942809103226</v>
      </c>
      <c r="J141" s="9">
        <f t="shared" si="149"/>
        <v>0.10239985287842615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4.1600953031387489</v>
      </c>
      <c r="P141" s="9">
        <f t="shared" si="152"/>
        <v>0.42599314700163954</v>
      </c>
      <c r="Q141" s="12">
        <f t="shared" si="153"/>
        <v>0.11075821822042628</v>
      </c>
      <c r="R141" s="9">
        <f t="shared" si="154"/>
        <v>0.19735245833333334</v>
      </c>
      <c r="S141" s="13">
        <f t="shared" si="155"/>
        <v>0.561220362572595</v>
      </c>
      <c r="T141" s="2">
        <f t="shared" si="156"/>
        <v>0.01</v>
      </c>
      <c r="U141" s="14">
        <f t="shared" si="157"/>
        <v>5.6122036257259499E-3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1.1102203625725952E-2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17.8766159046667</v>
      </c>
      <c r="E142" s="10">
        <f t="shared" si="166"/>
        <v>14.279428091032299</v>
      </c>
      <c r="F142" s="7" t="s">
        <v>83</v>
      </c>
      <c r="G142" s="1">
        <v>7</v>
      </c>
      <c r="H142" s="9">
        <f t="shared" si="147"/>
        <v>17.8766159046667</v>
      </c>
      <c r="I142" s="9">
        <f t="shared" si="148"/>
        <v>291.0266159046667</v>
      </c>
      <c r="J142" s="9">
        <f t="shared" si="149"/>
        <v>0.15564796506655587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4.4931500728037763</v>
      </c>
      <c r="P142" s="9">
        <f t="shared" si="152"/>
        <v>0.69934966557055511</v>
      </c>
      <c r="Q142" s="12">
        <f t="shared" si="153"/>
        <v>0.18183091304834434</v>
      </c>
      <c r="R142" s="9">
        <f t="shared" si="154"/>
        <v>0.19735245833333334</v>
      </c>
      <c r="S142" s="13">
        <f t="shared" si="155"/>
        <v>0.92135114294460563</v>
      </c>
      <c r="T142" s="2">
        <f t="shared" si="156"/>
        <v>0.01</v>
      </c>
      <c r="U142" s="14">
        <f t="shared" si="157"/>
        <v>9.2135114294460557E-3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1.9163511429446056E-2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18.166363098064501</v>
      </c>
      <c r="E143" s="10">
        <f t="shared" si="166"/>
        <v>17.8766159046667</v>
      </c>
      <c r="F143" s="7" t="s">
        <v>83</v>
      </c>
      <c r="G143" s="1">
        <v>8</v>
      </c>
      <c r="H143" s="9">
        <f t="shared" si="147"/>
        <v>18.166363098064501</v>
      </c>
      <c r="I143" s="9">
        <f t="shared" si="148"/>
        <v>291.31636309806447</v>
      </c>
      <c r="J143" s="9">
        <f t="shared" si="149"/>
        <v>0.16091452213717755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4.5528483238998882</v>
      </c>
      <c r="P143" s="9">
        <f t="shared" si="152"/>
        <v>0.73261941240340023</v>
      </c>
      <c r="Q143" s="12">
        <f t="shared" si="153"/>
        <v>0.19048104722488407</v>
      </c>
      <c r="R143" s="9">
        <f t="shared" si="154"/>
        <v>0.19735245833333334</v>
      </c>
      <c r="S143" s="13">
        <f t="shared" si="155"/>
        <v>0.96518203438417127</v>
      </c>
      <c r="T143" s="2">
        <f t="shared" si="156"/>
        <v>0.01</v>
      </c>
      <c r="U143" s="14">
        <f t="shared" si="157"/>
        <v>9.6518203438417122E-3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1.9601820343841711E-2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17.984285736128999</v>
      </c>
      <c r="E144" s="10">
        <f t="shared" si="166"/>
        <v>18.166363098064501</v>
      </c>
      <c r="F144" s="7" t="s">
        <v>83</v>
      </c>
      <c r="G144" s="1">
        <v>9</v>
      </c>
      <c r="H144" s="9">
        <f t="shared" si="147"/>
        <v>17.984285736128999</v>
      </c>
      <c r="I144" s="9">
        <f t="shared" si="148"/>
        <v>291.13428573612896</v>
      </c>
      <c r="J144" s="9">
        <f t="shared" si="149"/>
        <v>0.15758579994855262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4.5792768281631551</v>
      </c>
      <c r="P144" s="9">
        <f t="shared" si="152"/>
        <v>0.72162900215196157</v>
      </c>
      <c r="Q144" s="12">
        <f t="shared" si="153"/>
        <v>0.18762354055951003</v>
      </c>
      <c r="R144" s="9">
        <f t="shared" si="154"/>
        <v>0.19735245833333334</v>
      </c>
      <c r="S144" s="13">
        <f t="shared" si="155"/>
        <v>0.95070282956703323</v>
      </c>
      <c r="T144" s="2">
        <f t="shared" si="156"/>
        <v>0.01</v>
      </c>
      <c r="U144" s="14">
        <f t="shared" si="157"/>
        <v>9.5070282956703327E-3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1.9457028295670333E-2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13.028350051666701</v>
      </c>
      <c r="E145" s="10">
        <f t="shared" si="166"/>
        <v>17.984285736128999</v>
      </c>
      <c r="F145" s="7" t="s">
        <v>83</v>
      </c>
      <c r="G145" s="1">
        <v>10</v>
      </c>
      <c r="H145" s="9">
        <f t="shared" si="147"/>
        <v>13.028350051666701</v>
      </c>
      <c r="I145" s="9">
        <f t="shared" si="148"/>
        <v>286.17835005166665</v>
      </c>
      <c r="J145" s="9">
        <f t="shared" si="149"/>
        <v>8.8304677995287614E-2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4.6166957426778605</v>
      </c>
      <c r="P145" s="9">
        <f t="shared" si="152"/>
        <v>0.4076758309593837</v>
      </c>
      <c r="Q145" s="12">
        <f t="shared" si="153"/>
        <v>0.10599571604943976</v>
      </c>
      <c r="R145" s="9">
        <f t="shared" si="154"/>
        <v>0.19735245833333334</v>
      </c>
      <c r="S145" s="13">
        <f t="shared" si="155"/>
        <v>0.53708839983341017</v>
      </c>
      <c r="T145" s="2">
        <f t="shared" si="156"/>
        <v>0.01</v>
      </c>
      <c r="U145" s="14">
        <f t="shared" si="157"/>
        <v>5.3708839983341019E-3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1.5320883998334103E-2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11.371119215516099</v>
      </c>
      <c r="E146" s="10">
        <f t="shared" si="166"/>
        <v>13.028350051666701</v>
      </c>
      <c r="F146" s="7" t="s">
        <v>83</v>
      </c>
      <c r="G146" s="1">
        <v>11</v>
      </c>
      <c r="H146" s="9">
        <f t="shared" si="147"/>
        <v>11.371119215516099</v>
      </c>
      <c r="I146" s="9">
        <f t="shared" si="148"/>
        <v>284.52111921551608</v>
      </c>
      <c r="J146" s="9">
        <f t="shared" si="149"/>
        <v>7.2429865018562287E-2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4.968067828385144</v>
      </c>
      <c r="P146" s="9">
        <f t="shared" si="152"/>
        <v>0.35983648221299785</v>
      </c>
      <c r="Q146" s="12">
        <f t="shared" si="153"/>
        <v>9.3557485375379446E-2</v>
      </c>
      <c r="R146" s="9">
        <f t="shared" si="154"/>
        <v>0.19735245833333334</v>
      </c>
      <c r="S146" s="13">
        <f t="shared" si="155"/>
        <v>0.4740629337251957</v>
      </c>
      <c r="T146" s="2">
        <f t="shared" si="156"/>
        <v>0.01</v>
      </c>
      <c r="U146" s="14">
        <f t="shared" si="157"/>
        <v>4.7406293372519569E-3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1.0230629337251957E-2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5.3337094533333298</v>
      </c>
      <c r="E147" s="10">
        <f t="shared" si="166"/>
        <v>11.371119215516099</v>
      </c>
      <c r="F147" s="7" t="s">
        <v>85</v>
      </c>
      <c r="G147" s="1">
        <v>12</v>
      </c>
      <c r="H147" s="9">
        <f t="shared" si="147"/>
        <v>5.3337094533333298</v>
      </c>
      <c r="I147" s="9">
        <f t="shared" si="148"/>
        <v>278.48370945333329</v>
      </c>
      <c r="J147" s="9">
        <f t="shared" si="149"/>
        <v>3.4491302691195484E-2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5.3672792628388128</v>
      </c>
      <c r="P147" s="9">
        <f t="shared" si="152"/>
        <v>0.18512445368275007</v>
      </c>
      <c r="Q147" s="12">
        <f t="shared" si="153"/>
        <v>4.8132357957515019E-2</v>
      </c>
      <c r="R147" s="9">
        <f t="shared" si="154"/>
        <v>0.19735245833333334</v>
      </c>
      <c r="S147" s="13">
        <f t="shared" si="155"/>
        <v>0.24389033896004597</v>
      </c>
      <c r="T147" s="2">
        <f t="shared" si="156"/>
        <v>0.01</v>
      </c>
      <c r="U147" s="14">
        <f t="shared" si="157"/>
        <v>2.4389033896004596E-3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7.9289033896004606E-3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2.9383117673871002</v>
      </c>
      <c r="E148" s="10">
        <f t="shared" si="166"/>
        <v>5.3337094533333298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1545417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154129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12307667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51586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11679701.362277284</v>
      </c>
      <c r="J13" s="6" t="s">
        <v>37</v>
      </c>
      <c r="K13" s="6">
        <f>I13/(10000*1000)</f>
        <v>1.1679701362277284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2.0147860363871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2.0147860363871</v>
      </c>
      <c r="I27" s="9">
        <f t="shared" si="1"/>
        <v>275.16478603638706</v>
      </c>
      <c r="J27" s="9">
        <f t="shared" si="2"/>
        <v>2.2623539537067389E-2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1.8050834734714645</v>
      </c>
      <c r="Q27" s="12">
        <f t="shared" si="6"/>
        <v>0.18050834734714646</v>
      </c>
      <c r="R27" s="9">
        <f t="shared" si="7"/>
        <v>4.0532094166666672</v>
      </c>
      <c r="S27" s="13">
        <f t="shared" si="8"/>
        <v>4.4534670872149344E-2</v>
      </c>
      <c r="T27" s="2">
        <f t="shared" si="9"/>
        <v>0.34</v>
      </c>
      <c r="U27" s="14">
        <f t="shared" si="10"/>
        <v>1.5141788096530778E-2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2.8041788096530778E-2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2.2390547102857101</v>
      </c>
      <c r="E28" s="10">
        <f t="shared" si="18"/>
        <v>2.0147860363871</v>
      </c>
      <c r="F28" s="7" t="s">
        <v>83</v>
      </c>
      <c r="G28" s="1">
        <v>3</v>
      </c>
      <c r="H28" s="9">
        <f t="shared" si="0"/>
        <v>2.2390547102857101</v>
      </c>
      <c r="I28" s="9">
        <f t="shared" si="1"/>
        <v>275.38905471028568</v>
      </c>
      <c r="J28" s="9">
        <f t="shared" si="2"/>
        <v>2.3284960423055431E-2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118.51485602632432</v>
      </c>
      <c r="P28" s="9">
        <f t="shared" si="5"/>
        <v>2.7596137321170744</v>
      </c>
      <c r="Q28" s="12">
        <f t="shared" si="6"/>
        <v>0.27596137321170744</v>
      </c>
      <c r="R28" s="9">
        <f t="shared" si="7"/>
        <v>4.0532094166666672</v>
      </c>
      <c r="S28" s="13">
        <f t="shared" si="8"/>
        <v>6.8084657081117772E-2</v>
      </c>
      <c r="T28" s="2">
        <f t="shared" si="9"/>
        <v>0.34</v>
      </c>
      <c r="U28" s="14">
        <f t="shared" si="10"/>
        <v>2.3148783407580045E-2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3.6048783407580047E-2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4.8699943079999999</v>
      </c>
      <c r="E29" s="10">
        <f t="shared" si="18"/>
        <v>2.2390547102857101</v>
      </c>
      <c r="F29" s="7" t="s">
        <v>83</v>
      </c>
      <c r="G29" s="1">
        <v>4</v>
      </c>
      <c r="H29" s="9">
        <f t="shared" si="0"/>
        <v>4.8699943079999999</v>
      </c>
      <c r="I29" s="9">
        <f t="shared" si="1"/>
        <v>278.01999430799998</v>
      </c>
      <c r="J29" s="9">
        <f t="shared" si="2"/>
        <v>3.2537417259194845E-2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156.28733646087392</v>
      </c>
      <c r="P29" s="9">
        <f t="shared" si="5"/>
        <v>5.0851862787556312</v>
      </c>
      <c r="Q29" s="12">
        <f t="shared" si="6"/>
        <v>0.50851862787556312</v>
      </c>
      <c r="R29" s="9">
        <f t="shared" si="7"/>
        <v>4.0532094166666672</v>
      </c>
      <c r="S29" s="13">
        <f t="shared" si="8"/>
        <v>0.12546073385316603</v>
      </c>
      <c r="T29" s="2">
        <f t="shared" si="9"/>
        <v>0.34</v>
      </c>
      <c r="U29" s="14">
        <f t="shared" si="10"/>
        <v>4.2656649510076451E-2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5.5556649510076453E-2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6.4100174854666703</v>
      </c>
      <c r="E30" s="10">
        <f t="shared" si="18"/>
        <v>4.8699943079999999</v>
      </c>
      <c r="F30" s="7" t="s">
        <v>83</v>
      </c>
      <c r="G30" s="1">
        <v>5</v>
      </c>
      <c r="H30" s="9">
        <f t="shared" si="0"/>
        <v>6.4100174854666703</v>
      </c>
      <c r="I30" s="9">
        <f t="shared" si="1"/>
        <v>279.56001748546663</v>
      </c>
      <c r="J30" s="9">
        <f t="shared" si="2"/>
        <v>3.9461173859546554E-2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143.64204267301236</v>
      </c>
      <c r="O30" s="9">
        <f t="shared" si="19"/>
        <v>48.0922016757726</v>
      </c>
      <c r="P30" s="9">
        <f t="shared" si="5"/>
        <v>1.8977747316160387</v>
      </c>
      <c r="Q30" s="12">
        <f t="shared" si="6"/>
        <v>0.18977747316160387</v>
      </c>
      <c r="R30" s="9">
        <f t="shared" si="7"/>
        <v>4.0532094166666672</v>
      </c>
      <c r="S30" s="13">
        <f t="shared" si="8"/>
        <v>4.6821531693192309E-2</v>
      </c>
      <c r="T30" s="2">
        <f t="shared" si="9"/>
        <v>0.34</v>
      </c>
      <c r="U30" s="14">
        <f t="shared" si="10"/>
        <v>1.5919320775685385E-2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2.8819320775685386E-2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11.847599653677401</v>
      </c>
      <c r="E31" s="10">
        <f t="shared" si="18"/>
        <v>6.4100174854666703</v>
      </c>
      <c r="F31" s="7" t="s">
        <v>85</v>
      </c>
      <c r="G31" s="1">
        <v>6</v>
      </c>
      <c r="H31" s="9">
        <f t="shared" si="0"/>
        <v>11.847599653677401</v>
      </c>
      <c r="I31" s="9">
        <f t="shared" si="1"/>
        <v>284.99759965367736</v>
      </c>
      <c r="J31" s="9">
        <f t="shared" si="2"/>
        <v>7.6694736829049953E-2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86.726521110823228</v>
      </c>
      <c r="P31" s="9">
        <f t="shared" si="5"/>
        <v>6.6514677126936324</v>
      </c>
      <c r="Q31" s="12">
        <f t="shared" si="6"/>
        <v>0.66514677126936328</v>
      </c>
      <c r="R31" s="9">
        <f t="shared" si="7"/>
        <v>4.0532094166666672</v>
      </c>
      <c r="S31" s="13">
        <f t="shared" si="8"/>
        <v>0.16410372692175762</v>
      </c>
      <c r="T31" s="2">
        <f t="shared" si="9"/>
        <v>0.34</v>
      </c>
      <c r="U31" s="14">
        <f t="shared" si="10"/>
        <v>5.5795267153397596E-2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6.8695267153397591E-2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14.814885273</v>
      </c>
      <c r="E32" s="10">
        <f t="shared" si="18"/>
        <v>11.847599653677401</v>
      </c>
      <c r="F32" s="7" t="s">
        <v>83</v>
      </c>
      <c r="G32" s="1">
        <v>7</v>
      </c>
      <c r="H32" s="9">
        <f t="shared" si="0"/>
        <v>14.814885273</v>
      </c>
      <c r="I32" s="9">
        <f t="shared" si="1"/>
        <v>287.96488527299999</v>
      </c>
      <c r="J32" s="9">
        <f t="shared" si="2"/>
        <v>0.10905747166017582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120.60714756479626</v>
      </c>
      <c r="P32" s="9">
        <f t="shared" si="5"/>
        <v>13.153110577562412</v>
      </c>
      <c r="Q32" s="12">
        <f t="shared" si="6"/>
        <v>1.3153110577562412</v>
      </c>
      <c r="R32" s="9">
        <f t="shared" si="7"/>
        <v>4.0532094166666672</v>
      </c>
      <c r="S32" s="13">
        <f t="shared" si="8"/>
        <v>0.32451100413112738</v>
      </c>
      <c r="T32" s="2">
        <f t="shared" si="9"/>
        <v>0.34</v>
      </c>
      <c r="U32" s="14">
        <f t="shared" si="10"/>
        <v>0.11033374140458331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0.1359837414045833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15.7538289470968</v>
      </c>
      <c r="E33" s="10">
        <f t="shared" si="18"/>
        <v>14.814885273</v>
      </c>
      <c r="F33" s="7" t="s">
        <v>83</v>
      </c>
      <c r="G33" s="1">
        <v>8</v>
      </c>
      <c r="H33" s="9">
        <f t="shared" si="0"/>
        <v>15.7538289470968</v>
      </c>
      <c r="I33" s="9">
        <f t="shared" si="1"/>
        <v>288.90382894709677</v>
      </c>
      <c r="J33" s="9">
        <f t="shared" si="2"/>
        <v>0.12172520601408544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147.98613115390052</v>
      </c>
      <c r="P33" s="9">
        <f t="shared" si="5"/>
        <v>18.013642301936009</v>
      </c>
      <c r="Q33" s="12">
        <f t="shared" si="6"/>
        <v>1.801364230193601</v>
      </c>
      <c r="R33" s="9">
        <f t="shared" si="7"/>
        <v>4.0532094166666672</v>
      </c>
      <c r="S33" s="13">
        <f t="shared" si="8"/>
        <v>0.44442910420232645</v>
      </c>
      <c r="T33" s="2">
        <f t="shared" si="9"/>
        <v>0.34</v>
      </c>
      <c r="U33" s="14">
        <f t="shared" si="10"/>
        <v>0.15110589542879099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0.176755895428791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16.203733075161299</v>
      </c>
      <c r="E34" s="10">
        <f t="shared" si="18"/>
        <v>15.7538289470968</v>
      </c>
      <c r="F34" s="7" t="s">
        <v>83</v>
      </c>
      <c r="G34" s="1">
        <v>9</v>
      </c>
      <c r="H34" s="9">
        <f t="shared" si="0"/>
        <v>16.203733075161299</v>
      </c>
      <c r="I34" s="9">
        <f t="shared" si="1"/>
        <v>289.3537330751613</v>
      </c>
      <c r="J34" s="9">
        <f t="shared" si="2"/>
        <v>0.12827402003371924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170.50458301863117</v>
      </c>
      <c r="P34" s="9">
        <f t="shared" si="5"/>
        <v>21.871308297972838</v>
      </c>
      <c r="Q34" s="12">
        <f t="shared" si="6"/>
        <v>2.187130829797284</v>
      </c>
      <c r="R34" s="9">
        <f t="shared" si="7"/>
        <v>4.0532094166666672</v>
      </c>
      <c r="S34" s="13">
        <f t="shared" si="8"/>
        <v>0.53960469469055117</v>
      </c>
      <c r="T34" s="2">
        <f t="shared" si="9"/>
        <v>0.34</v>
      </c>
      <c r="U34" s="14">
        <f t="shared" si="10"/>
        <v>0.18346559619478742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0.20911559619478742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13.7331038606667</v>
      </c>
      <c r="E35" s="10">
        <f t="shared" si="18"/>
        <v>16.203733075161299</v>
      </c>
      <c r="F35" s="7" t="s">
        <v>83</v>
      </c>
      <c r="G35" s="1">
        <v>10</v>
      </c>
      <c r="H35" s="9">
        <f t="shared" si="0"/>
        <v>13.7331038606667</v>
      </c>
      <c r="I35" s="9">
        <f t="shared" si="1"/>
        <v>286.88310386066667</v>
      </c>
      <c r="J35" s="9">
        <f t="shared" si="2"/>
        <v>9.600255759210774E-2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189.165368887325</v>
      </c>
      <c r="P35" s="9">
        <f t="shared" si="5"/>
        <v>18.160359221037723</v>
      </c>
      <c r="Q35" s="12">
        <f t="shared" si="6"/>
        <v>1.8160359221037723</v>
      </c>
      <c r="R35" s="9">
        <f t="shared" si="7"/>
        <v>4.0532094166666672</v>
      </c>
      <c r="S35" s="13">
        <f t="shared" si="8"/>
        <v>0.44804887569743884</v>
      </c>
      <c r="T35" s="2">
        <f t="shared" si="9"/>
        <v>0.34</v>
      </c>
      <c r="U35" s="14">
        <f t="shared" si="10"/>
        <v>0.15233661773712923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0.17798661773712923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11.550935360548401</v>
      </c>
      <c r="E36" s="10">
        <f t="shared" si="18"/>
        <v>13.7331038606667</v>
      </c>
      <c r="F36" s="7" t="s">
        <v>83</v>
      </c>
      <c r="G36" s="1">
        <v>11</v>
      </c>
      <c r="H36" s="9">
        <f t="shared" si="0"/>
        <v>11.550935360548401</v>
      </c>
      <c r="I36" s="9">
        <f t="shared" si="1"/>
        <v>284.70093536054839</v>
      </c>
      <c r="J36" s="9">
        <f t="shared" si="2"/>
        <v>7.4012426747160021E-2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162.45475918297291</v>
      </c>
      <c r="O36" s="9">
        <f t="shared" si="19"/>
        <v>49.082344649981053</v>
      </c>
      <c r="P36" s="9">
        <f t="shared" si="5"/>
        <v>3.632703437985584</v>
      </c>
      <c r="Q36" s="12">
        <f t="shared" si="6"/>
        <v>0.36327034379855844</v>
      </c>
      <c r="R36" s="9">
        <f t="shared" si="7"/>
        <v>4.0532094166666672</v>
      </c>
      <c r="S36" s="13">
        <f t="shared" si="8"/>
        <v>8.9625357699210512E-2</v>
      </c>
      <c r="T36" s="2">
        <f t="shared" si="9"/>
        <v>0.34</v>
      </c>
      <c r="U36" s="14">
        <f t="shared" si="10"/>
        <v>3.0472621617731576E-2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4.3372621617731574E-2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6.2978336517666698</v>
      </c>
      <c r="E37" s="10">
        <f t="shared" si="18"/>
        <v>11.550935360548401</v>
      </c>
      <c r="F37" s="7" t="s">
        <v>85</v>
      </c>
      <c r="G37" s="1">
        <v>12</v>
      </c>
      <c r="H37" s="9">
        <f t="shared" si="0"/>
        <v>6.2978336517666698</v>
      </c>
      <c r="I37" s="9">
        <f t="shared" si="1"/>
        <v>279.44783365176664</v>
      </c>
      <c r="J37" s="9">
        <f t="shared" si="2"/>
        <v>3.8913265894232656E-2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85.981735378662137</v>
      </c>
      <c r="P37" s="9">
        <f t="shared" si="5"/>
        <v>3.3458301308374305</v>
      </c>
      <c r="Q37" s="12">
        <f t="shared" si="6"/>
        <v>0.33458301308374305</v>
      </c>
      <c r="R37" s="9">
        <f t="shared" si="7"/>
        <v>4.0532094166666672</v>
      </c>
      <c r="S37" s="13">
        <f t="shared" si="8"/>
        <v>8.2547674864256557E-2</v>
      </c>
      <c r="T37" s="2">
        <f t="shared" si="9"/>
        <v>0.34</v>
      </c>
      <c r="U37" s="14">
        <f t="shared" si="10"/>
        <v>2.8066209453847232E-2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4.0966209453847234E-2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4.2288060023870999</v>
      </c>
      <c r="E38" s="10">
        <f t="shared" si="18"/>
        <v>6.2978336517666698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128784.75</v>
      </c>
      <c r="AU42" s="1">
        <f t="shared" ref="AU42:AU53" si="38">AT42*10000*AS42*0.67*AR42*AQ42</f>
        <v>622469593.88551247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2.0147860363871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2.0147860363871</v>
      </c>
      <c r="I43" s="9">
        <f t="shared" si="21"/>
        <v>275.16478603638706</v>
      </c>
      <c r="J43" s="9">
        <f t="shared" si="22"/>
        <v>2.2623539537067389E-2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2.6211437225189402</v>
      </c>
      <c r="Q43" s="12">
        <f t="shared" si="26"/>
        <v>0.62907449340454569</v>
      </c>
      <c r="R43" s="9">
        <f t="shared" si="27"/>
        <v>14.125500000000001</v>
      </c>
      <c r="S43" s="13">
        <f t="shared" si="28"/>
        <v>4.4534670872149351E-2</v>
      </c>
      <c r="T43" s="2">
        <f t="shared" si="29"/>
        <v>0.43</v>
      </c>
      <c r="U43" s="14">
        <f t="shared" si="30"/>
        <v>1.9149908475024222E-2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2.7569908475024218E-2</v>
      </c>
      <c r="AR43" s="9">
        <f t="shared" si="35"/>
        <v>136.875</v>
      </c>
      <c r="AS43" s="1">
        <f t="shared" si="36"/>
        <v>0.24</v>
      </c>
      <c r="AT43" s="1">
        <f t="shared" si="37"/>
        <v>128784.75</v>
      </c>
      <c r="AU43" s="1">
        <f t="shared" si="38"/>
        <v>781465734.96354806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2.2390547102857101</v>
      </c>
      <c r="E44" s="10">
        <f t="shared" si="40"/>
        <v>2.0147860363871</v>
      </c>
      <c r="F44" s="7" t="s">
        <v>83</v>
      </c>
      <c r="G44" s="1">
        <v>3</v>
      </c>
      <c r="H44" s="9">
        <f t="shared" si="20"/>
        <v>2.2390547102857101</v>
      </c>
      <c r="I44" s="9">
        <f t="shared" si="21"/>
        <v>275.38905471028568</v>
      </c>
      <c r="J44" s="9">
        <f t="shared" si="22"/>
        <v>2.3284960423055431E-2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172.09424132681076</v>
      </c>
      <c r="P44" s="9">
        <f t="shared" si="25"/>
        <v>4.0072075983305391</v>
      </c>
      <c r="Q44" s="12">
        <f t="shared" si="26"/>
        <v>0.96172982359932935</v>
      </c>
      <c r="R44" s="9">
        <f t="shared" si="27"/>
        <v>14.125500000000001</v>
      </c>
      <c r="S44" s="13">
        <f t="shared" si="28"/>
        <v>6.8084657081117786E-2</v>
      </c>
      <c r="T44" s="2">
        <f t="shared" si="29"/>
        <v>0.43</v>
      </c>
      <c r="U44" s="14">
        <f t="shared" si="30"/>
        <v>2.9276402544880648E-2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3.7696402544880644E-2</v>
      </c>
      <c r="AR44" s="9">
        <f t="shared" si="35"/>
        <v>136.875</v>
      </c>
      <c r="AS44" s="1">
        <f t="shared" si="36"/>
        <v>0.24</v>
      </c>
      <c r="AT44" s="1">
        <f t="shared" si="37"/>
        <v>128784.75</v>
      </c>
      <c r="AU44" s="1">
        <f t="shared" si="38"/>
        <v>1068499989.6500758</v>
      </c>
    </row>
    <row r="45" spans="1:48" x14ac:dyDescent="0.15">
      <c r="C45" s="7">
        <v>3</v>
      </c>
      <c r="D45" s="7">
        <f t="shared" si="39"/>
        <v>4.8699943079999999</v>
      </c>
      <c r="E45" s="10">
        <f t="shared" si="40"/>
        <v>2.2390547102857101</v>
      </c>
      <c r="F45" s="7" t="s">
        <v>83</v>
      </c>
      <c r="G45" s="1">
        <v>4</v>
      </c>
      <c r="H45" s="9">
        <f t="shared" si="20"/>
        <v>4.8699943079999999</v>
      </c>
      <c r="I45" s="9">
        <f t="shared" si="21"/>
        <v>278.01999430799998</v>
      </c>
      <c r="J45" s="9">
        <f t="shared" si="22"/>
        <v>3.2537417259194845E-2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226.94328372848022</v>
      </c>
      <c r="P45" s="9">
        <f t="shared" si="25"/>
        <v>7.3841483168454047</v>
      </c>
      <c r="Q45" s="12">
        <f t="shared" si="26"/>
        <v>1.772195596042897</v>
      </c>
      <c r="R45" s="9">
        <f t="shared" si="27"/>
        <v>14.125500000000001</v>
      </c>
      <c r="S45" s="13">
        <f t="shared" si="28"/>
        <v>0.12546073385316603</v>
      </c>
      <c r="T45" s="2">
        <f t="shared" si="29"/>
        <v>0.43</v>
      </c>
      <c r="U45" s="14">
        <f t="shared" si="30"/>
        <v>5.3948115556861388E-2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6.2368115556861385E-2</v>
      </c>
      <c r="AR45" s="9">
        <f t="shared" si="35"/>
        <v>136.875</v>
      </c>
      <c r="AS45" s="1">
        <f t="shared" si="36"/>
        <v>0.24</v>
      </c>
      <c r="AT45" s="1">
        <f t="shared" si="37"/>
        <v>128784.75</v>
      </c>
      <c r="AU45" s="1">
        <f t="shared" si="38"/>
        <v>1767816723.2976773</v>
      </c>
    </row>
    <row r="46" spans="1:48" x14ac:dyDescent="0.15">
      <c r="C46" s="7">
        <v>4</v>
      </c>
      <c r="D46" s="7">
        <f t="shared" si="39"/>
        <v>6.4100174854666703</v>
      </c>
      <c r="E46" s="10">
        <f t="shared" si="40"/>
        <v>4.8699943079999999</v>
      </c>
      <c r="F46" s="7" t="s">
        <v>83</v>
      </c>
      <c r="G46" s="1">
        <v>5</v>
      </c>
      <c r="H46" s="9">
        <f t="shared" si="20"/>
        <v>6.4100174854666703</v>
      </c>
      <c r="I46" s="9">
        <f t="shared" si="21"/>
        <v>279.56001748546663</v>
      </c>
      <c r="J46" s="9">
        <f t="shared" si="22"/>
        <v>3.9461173859546554E-2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208.58117864105307</v>
      </c>
      <c r="O46" s="9">
        <f t="shared" si="41"/>
        <v>69.834206770581744</v>
      </c>
      <c r="P46" s="9">
        <f t="shared" si="25"/>
        <v>2.7557397747174495</v>
      </c>
      <c r="Q46" s="12">
        <f t="shared" si="26"/>
        <v>0.66137754593218789</v>
      </c>
      <c r="R46" s="9">
        <f t="shared" si="27"/>
        <v>14.125500000000001</v>
      </c>
      <c r="S46" s="13">
        <f t="shared" si="28"/>
        <v>4.6821531693192302E-2</v>
      </c>
      <c r="T46" s="2">
        <f t="shared" si="29"/>
        <v>0.43</v>
      </c>
      <c r="U46" s="14">
        <f t="shared" si="30"/>
        <v>2.0133258628072689E-2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2.8553258628072689E-2</v>
      </c>
      <c r="AR46" s="9">
        <f t="shared" si="35"/>
        <v>136.875</v>
      </c>
      <c r="AS46" s="1">
        <f t="shared" si="36"/>
        <v>0.24</v>
      </c>
      <c r="AT46" s="1">
        <f t="shared" si="37"/>
        <v>128784.75</v>
      </c>
      <c r="AU46" s="1">
        <f t="shared" si="38"/>
        <v>809338676.60841024</v>
      </c>
    </row>
    <row r="47" spans="1:48" x14ac:dyDescent="0.15">
      <c r="C47" s="7">
        <v>5</v>
      </c>
      <c r="D47" s="7">
        <f t="shared" si="39"/>
        <v>11.847599653677401</v>
      </c>
      <c r="E47" s="10">
        <f t="shared" si="40"/>
        <v>6.4100174854666703</v>
      </c>
      <c r="F47" s="7" t="s">
        <v>85</v>
      </c>
      <c r="G47" s="1">
        <v>6</v>
      </c>
      <c r="H47" s="9">
        <f t="shared" si="20"/>
        <v>11.847599653677401</v>
      </c>
      <c r="I47" s="9">
        <f t="shared" si="21"/>
        <v>284.99759965367736</v>
      </c>
      <c r="J47" s="9">
        <f t="shared" si="22"/>
        <v>7.6694736829049953E-2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125.93471699586431</v>
      </c>
      <c r="P47" s="9">
        <f t="shared" si="25"/>
        <v>9.6585299776386968</v>
      </c>
      <c r="Q47" s="12">
        <f t="shared" si="26"/>
        <v>2.3180471946332872</v>
      </c>
      <c r="R47" s="9">
        <f t="shared" si="27"/>
        <v>14.125500000000001</v>
      </c>
      <c r="S47" s="13">
        <f t="shared" si="28"/>
        <v>0.16410372692175762</v>
      </c>
      <c r="T47" s="2">
        <f t="shared" si="29"/>
        <v>0.43</v>
      </c>
      <c r="U47" s="14">
        <f t="shared" si="30"/>
        <v>7.0564602576355773E-2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7.8984602576355784E-2</v>
      </c>
      <c r="AR47" s="9">
        <f t="shared" si="35"/>
        <v>136.875</v>
      </c>
      <c r="AS47" s="1">
        <f t="shared" si="36"/>
        <v>0.24</v>
      </c>
      <c r="AT47" s="1">
        <f t="shared" si="37"/>
        <v>128784.75</v>
      </c>
      <c r="AU47" s="1">
        <f t="shared" si="38"/>
        <v>2238809046.4301553</v>
      </c>
    </row>
    <row r="48" spans="1:48" x14ac:dyDescent="0.15">
      <c r="C48" s="7">
        <v>6</v>
      </c>
      <c r="D48" s="7">
        <f t="shared" si="39"/>
        <v>14.814885273</v>
      </c>
      <c r="E48" s="10">
        <f t="shared" si="40"/>
        <v>11.847599653677401</v>
      </c>
      <c r="F48" s="7" t="s">
        <v>83</v>
      </c>
      <c r="G48" s="1">
        <v>7</v>
      </c>
      <c r="H48" s="9">
        <f t="shared" si="20"/>
        <v>14.814885273</v>
      </c>
      <c r="I48" s="9">
        <f t="shared" si="21"/>
        <v>287.96488527299999</v>
      </c>
      <c r="J48" s="9">
        <f t="shared" si="22"/>
        <v>0.10905747166017582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175.13243701822563</v>
      </c>
      <c r="P48" s="9">
        <f t="shared" si="25"/>
        <v>19.099500786892669</v>
      </c>
      <c r="Q48" s="12">
        <f t="shared" si="26"/>
        <v>4.5838801888542404</v>
      </c>
      <c r="R48" s="9">
        <f t="shared" si="27"/>
        <v>14.125500000000001</v>
      </c>
      <c r="S48" s="13">
        <f t="shared" si="28"/>
        <v>0.32451100413112743</v>
      </c>
      <c r="T48" s="2">
        <f t="shared" si="29"/>
        <v>0.43</v>
      </c>
      <c r="U48" s="14">
        <f t="shared" si="30"/>
        <v>0.13953973177638479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0.15513973177638479</v>
      </c>
      <c r="AR48" s="9">
        <f t="shared" si="35"/>
        <v>136.875</v>
      </c>
      <c r="AS48" s="1">
        <f t="shared" si="36"/>
        <v>0.24</v>
      </c>
      <c r="AT48" s="1">
        <f t="shared" si="37"/>
        <v>128784.75</v>
      </c>
      <c r="AU48" s="1">
        <f t="shared" si="38"/>
        <v>4397417010.8148594</v>
      </c>
    </row>
    <row r="49" spans="1:48" x14ac:dyDescent="0.15">
      <c r="C49" s="7">
        <v>7</v>
      </c>
      <c r="D49" s="7">
        <f t="shared" si="39"/>
        <v>15.7538289470968</v>
      </c>
      <c r="E49" s="10">
        <f t="shared" si="40"/>
        <v>14.814885273</v>
      </c>
      <c r="F49" s="7" t="s">
        <v>83</v>
      </c>
      <c r="G49" s="1">
        <v>8</v>
      </c>
      <c r="H49" s="9">
        <f t="shared" si="20"/>
        <v>15.7538289470968</v>
      </c>
      <c r="I49" s="9">
        <f t="shared" si="21"/>
        <v>288.90382894709677</v>
      </c>
      <c r="J49" s="9">
        <f t="shared" si="22"/>
        <v>0.12172520601408544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214.88918623133296</v>
      </c>
      <c r="P49" s="9">
        <f t="shared" si="25"/>
        <v>26.157430464208176</v>
      </c>
      <c r="Q49" s="12">
        <f t="shared" si="26"/>
        <v>6.2777833114099622</v>
      </c>
      <c r="R49" s="9">
        <f t="shared" si="27"/>
        <v>14.125500000000001</v>
      </c>
      <c r="S49" s="13">
        <f t="shared" si="28"/>
        <v>0.4444291042023264</v>
      </c>
      <c r="T49" s="2">
        <f t="shared" si="29"/>
        <v>0.43</v>
      </c>
      <c r="U49" s="14">
        <f t="shared" si="30"/>
        <v>0.19110451480700036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0.20670451480700036</v>
      </c>
      <c r="AR49" s="9">
        <f t="shared" si="35"/>
        <v>136.875</v>
      </c>
      <c r="AS49" s="1">
        <f t="shared" si="36"/>
        <v>0.24</v>
      </c>
      <c r="AT49" s="1">
        <f t="shared" si="37"/>
        <v>128784.75</v>
      </c>
      <c r="AU49" s="1">
        <f t="shared" si="38"/>
        <v>5859014574.9039974</v>
      </c>
    </row>
    <row r="50" spans="1:48" x14ac:dyDescent="0.15">
      <c r="C50" s="7">
        <v>8</v>
      </c>
      <c r="D50" s="7">
        <f t="shared" si="39"/>
        <v>16.203733075161299</v>
      </c>
      <c r="E50" s="10">
        <f t="shared" si="40"/>
        <v>15.7538289470968</v>
      </c>
      <c r="F50" s="7" t="s">
        <v>83</v>
      </c>
      <c r="G50" s="1">
        <v>9</v>
      </c>
      <c r="H50" s="9">
        <f t="shared" si="20"/>
        <v>16.203733075161299</v>
      </c>
      <c r="I50" s="9">
        <f t="shared" si="21"/>
        <v>289.3537330751613</v>
      </c>
      <c r="J50" s="9">
        <f t="shared" si="22"/>
        <v>0.12827402003371924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247.5880057671248</v>
      </c>
      <c r="P50" s="9">
        <f t="shared" si="25"/>
        <v>31.759108811880761</v>
      </c>
      <c r="Q50" s="12">
        <f t="shared" si="26"/>
        <v>7.6221861148513828</v>
      </c>
      <c r="R50" s="9">
        <f t="shared" si="27"/>
        <v>14.125500000000001</v>
      </c>
      <c r="S50" s="13">
        <f t="shared" si="28"/>
        <v>0.53960469469055128</v>
      </c>
      <c r="T50" s="2">
        <f t="shared" si="29"/>
        <v>0.43</v>
      </c>
      <c r="U50" s="14">
        <f t="shared" si="30"/>
        <v>0.23203001871693704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0.24763001871693702</v>
      </c>
      <c r="AR50" s="9">
        <f t="shared" si="35"/>
        <v>136.875</v>
      </c>
      <c r="AS50" s="1">
        <f t="shared" si="36"/>
        <v>0.24</v>
      </c>
      <c r="AT50" s="1">
        <f t="shared" si="37"/>
        <v>128784.75</v>
      </c>
      <c r="AU50" s="1">
        <f t="shared" si="38"/>
        <v>7019043053.8053627</v>
      </c>
    </row>
    <row r="51" spans="1:48" x14ac:dyDescent="0.15">
      <c r="C51" s="7">
        <v>9</v>
      </c>
      <c r="D51" s="7">
        <f t="shared" si="39"/>
        <v>13.7331038606667</v>
      </c>
      <c r="E51" s="10">
        <f t="shared" si="40"/>
        <v>16.203733075161299</v>
      </c>
      <c r="F51" s="7" t="s">
        <v>83</v>
      </c>
      <c r="G51" s="1">
        <v>10</v>
      </c>
      <c r="H51" s="9">
        <f t="shared" si="20"/>
        <v>13.7331038606667</v>
      </c>
      <c r="I51" s="9">
        <f t="shared" si="21"/>
        <v>286.88310386066667</v>
      </c>
      <c r="J51" s="9">
        <f t="shared" si="22"/>
        <v>9.600255759210774E-2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274.68514695524402</v>
      </c>
      <c r="P51" s="9">
        <f t="shared" si="25"/>
        <v>26.370476640267391</v>
      </c>
      <c r="Q51" s="12">
        <f t="shared" si="26"/>
        <v>6.3289143936641734</v>
      </c>
      <c r="R51" s="9">
        <f t="shared" si="27"/>
        <v>14.125500000000001</v>
      </c>
      <c r="S51" s="13">
        <f t="shared" si="28"/>
        <v>0.4480488756974389</v>
      </c>
      <c r="T51" s="2">
        <f t="shared" si="29"/>
        <v>0.43</v>
      </c>
      <c r="U51" s="14">
        <f t="shared" si="30"/>
        <v>0.19266101654989873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0.2082610165498987</v>
      </c>
      <c r="AR51" s="9">
        <f t="shared" si="35"/>
        <v>136.875</v>
      </c>
      <c r="AS51" s="1">
        <f t="shared" si="36"/>
        <v>0.24</v>
      </c>
      <c r="AT51" s="1">
        <f t="shared" si="37"/>
        <v>128784.75</v>
      </c>
      <c r="AU51" s="1">
        <f t="shared" si="38"/>
        <v>5903133429.3277617</v>
      </c>
    </row>
    <row r="52" spans="1:48" x14ac:dyDescent="0.15">
      <c r="C52" s="7">
        <v>10</v>
      </c>
      <c r="D52" s="7">
        <f t="shared" si="39"/>
        <v>11.550935360548401</v>
      </c>
      <c r="E52" s="10">
        <f t="shared" si="40"/>
        <v>13.7331038606667</v>
      </c>
      <c r="F52" s="7" t="s">
        <v>83</v>
      </c>
      <c r="G52" s="1">
        <v>11</v>
      </c>
      <c r="H52" s="9">
        <f t="shared" si="20"/>
        <v>11.550935360548401</v>
      </c>
      <c r="I52" s="9">
        <f t="shared" si="21"/>
        <v>284.70093536054839</v>
      </c>
      <c r="J52" s="9">
        <f t="shared" si="22"/>
        <v>7.4012426747160021E-2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235.89893679922781</v>
      </c>
      <c r="O52" s="9">
        <f t="shared" si="41"/>
        <v>71.271983515748815</v>
      </c>
      <c r="P52" s="9">
        <f t="shared" si="25"/>
        <v>5.2750124590841558</v>
      </c>
      <c r="Q52" s="12">
        <f t="shared" si="26"/>
        <v>1.2660029901801975</v>
      </c>
      <c r="R52" s="9">
        <f t="shared" si="27"/>
        <v>14.125500000000001</v>
      </c>
      <c r="S52" s="13">
        <f t="shared" si="28"/>
        <v>8.962535769921047E-2</v>
      </c>
      <c r="T52" s="2">
        <f t="shared" si="29"/>
        <v>0.43</v>
      </c>
      <c r="U52" s="14">
        <f t="shared" si="30"/>
        <v>3.8538903810660503E-2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4.69589038106605E-2</v>
      </c>
      <c r="AR52" s="9">
        <f t="shared" si="35"/>
        <v>136.875</v>
      </c>
      <c r="AS52" s="1">
        <f t="shared" si="36"/>
        <v>0.24</v>
      </c>
      <c r="AT52" s="1">
        <f t="shared" si="37"/>
        <v>128784.75</v>
      </c>
      <c r="AU52" s="1">
        <f t="shared" si="38"/>
        <v>1331044472.3719065</v>
      </c>
    </row>
    <row r="53" spans="1:48" x14ac:dyDescent="0.15">
      <c r="C53" s="7">
        <v>11</v>
      </c>
      <c r="D53" s="7">
        <f t="shared" si="39"/>
        <v>6.2978336517666698</v>
      </c>
      <c r="E53" s="10">
        <f t="shared" si="40"/>
        <v>11.550935360548401</v>
      </c>
      <c r="F53" s="7" t="s">
        <v>85</v>
      </c>
      <c r="G53" s="1">
        <v>12</v>
      </c>
      <c r="H53" s="9">
        <f t="shared" si="20"/>
        <v>6.2978336517666698</v>
      </c>
      <c r="I53" s="9">
        <f t="shared" si="21"/>
        <v>279.44783365176664</v>
      </c>
      <c r="J53" s="9">
        <f t="shared" si="22"/>
        <v>3.8913265894232656E-2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124.85322105666468</v>
      </c>
      <c r="P53" s="9">
        <f t="shared" si="25"/>
        <v>4.8584465887294002</v>
      </c>
      <c r="Q53" s="12">
        <f t="shared" si="26"/>
        <v>1.166027181295056</v>
      </c>
      <c r="R53" s="9">
        <f t="shared" si="27"/>
        <v>14.125500000000001</v>
      </c>
      <c r="S53" s="13">
        <f t="shared" si="28"/>
        <v>8.2547674864256557E-2</v>
      </c>
      <c r="T53" s="2">
        <f t="shared" si="29"/>
        <v>0.43</v>
      </c>
      <c r="U53" s="14">
        <f t="shared" si="30"/>
        <v>3.5495500191630322E-2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4.3915500191630319E-2</v>
      </c>
      <c r="AR53" s="9">
        <f t="shared" si="35"/>
        <v>136.875</v>
      </c>
      <c r="AS53" s="1">
        <f t="shared" si="36"/>
        <v>0.24</v>
      </c>
      <c r="AT53" s="1">
        <f t="shared" si="37"/>
        <v>128784.75</v>
      </c>
      <c r="AU53" s="1">
        <f t="shared" si="38"/>
        <v>1244779563.3646576</v>
      </c>
      <c r="AV53" s="1">
        <f>SUM(AU42:AU53)</f>
        <v>33042831869.423927</v>
      </c>
    </row>
    <row r="54" spans="1:48" x14ac:dyDescent="0.15">
      <c r="C54" s="7">
        <v>12</v>
      </c>
      <c r="D54" s="7">
        <f t="shared" si="39"/>
        <v>4.2288060023870999</v>
      </c>
      <c r="E54" s="10">
        <f t="shared" si="40"/>
        <v>6.2978336517666698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12844.083333333334</v>
      </c>
      <c r="AU58" s="1">
        <f t="shared" ref="AU58:AU69" si="59">AT58*10000*AS58*0.67*AR58*AQ58</f>
        <v>2008851.1593151267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2.0147860363871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2.0147860363871</v>
      </c>
      <c r="I59" s="9">
        <f t="shared" si="43"/>
        <v>275.16478603638706</v>
      </c>
      <c r="J59" s="9">
        <f t="shared" si="44"/>
        <v>2.2623539537067389E-2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4.4430756640114338E-3</v>
      </c>
      <c r="Q59" s="12">
        <f t="shared" si="48"/>
        <v>8.4418437616217248E-4</v>
      </c>
      <c r="R59" s="9">
        <f t="shared" si="49"/>
        <v>1.8955666666666669E-2</v>
      </c>
      <c r="S59" s="13">
        <f t="shared" si="50"/>
        <v>4.4534670872149351E-2</v>
      </c>
      <c r="T59" s="2">
        <f t="shared" si="51"/>
        <v>0.01</v>
      </c>
      <c r="U59" s="14">
        <f t="shared" si="52"/>
        <v>4.4534670872149349E-4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1.2445346708721494E-2</v>
      </c>
      <c r="AR59" s="9">
        <f t="shared" si="56"/>
        <v>9.9766666666666666</v>
      </c>
      <c r="AS59" s="1">
        <f t="shared" si="57"/>
        <v>0.19</v>
      </c>
      <c r="AT59" s="1">
        <f t="shared" si="58"/>
        <v>12844.083333333334</v>
      </c>
      <c r="AU59" s="1">
        <f t="shared" si="59"/>
        <v>2030130.6139267043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2.2390547102857101</v>
      </c>
      <c r="E60" s="10">
        <f t="shared" si="61"/>
        <v>2.0147860363871</v>
      </c>
      <c r="F60" s="7" t="s">
        <v>83</v>
      </c>
      <c r="G60" s="1">
        <v>3</v>
      </c>
      <c r="H60" s="9">
        <f t="shared" si="42"/>
        <v>2.2390547102857101</v>
      </c>
      <c r="I60" s="9">
        <f t="shared" si="43"/>
        <v>275.38905471028568</v>
      </c>
      <c r="J60" s="9">
        <f t="shared" si="44"/>
        <v>2.3284960423055431E-2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0.29171530312761723</v>
      </c>
      <c r="P60" s="9">
        <f t="shared" si="47"/>
        <v>6.7925792881261852E-3</v>
      </c>
      <c r="Q60" s="12">
        <f t="shared" si="48"/>
        <v>1.2905900647439753E-3</v>
      </c>
      <c r="R60" s="9">
        <f t="shared" si="49"/>
        <v>1.8955666666666669E-2</v>
      </c>
      <c r="S60" s="13">
        <f t="shared" si="50"/>
        <v>6.8084657081117786E-2</v>
      </c>
      <c r="T60" s="2">
        <f t="shared" si="51"/>
        <v>0.01</v>
      </c>
      <c r="U60" s="14">
        <f t="shared" si="52"/>
        <v>6.8084657081117787E-4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1.2680846570811179E-2</v>
      </c>
      <c r="AR60" s="9">
        <f t="shared" si="56"/>
        <v>9.9766666666666666</v>
      </c>
      <c r="AS60" s="1">
        <f t="shared" si="57"/>
        <v>0.19</v>
      </c>
      <c r="AT60" s="1">
        <f t="shared" si="58"/>
        <v>12844.083333333334</v>
      </c>
      <c r="AU60" s="1">
        <f t="shared" si="59"/>
        <v>2068546.2154196498</v>
      </c>
    </row>
    <row r="61" spans="1:48" x14ac:dyDescent="0.15">
      <c r="C61" s="7">
        <v>3</v>
      </c>
      <c r="D61" s="7">
        <f t="shared" si="60"/>
        <v>4.8699943079999999</v>
      </c>
      <c r="E61" s="10">
        <f t="shared" si="61"/>
        <v>2.2390547102857101</v>
      </c>
      <c r="F61" s="7" t="s">
        <v>83</v>
      </c>
      <c r="G61" s="1">
        <v>4</v>
      </c>
      <c r="H61" s="9">
        <f t="shared" si="42"/>
        <v>4.8699943079999999</v>
      </c>
      <c r="I61" s="9">
        <f t="shared" si="43"/>
        <v>278.01999430799998</v>
      </c>
      <c r="J61" s="9">
        <f t="shared" si="44"/>
        <v>3.2537417259194845E-2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0.38468939050615769</v>
      </c>
      <c r="P61" s="9">
        <f t="shared" si="47"/>
        <v>1.25167992140842E-2</v>
      </c>
      <c r="Q61" s="12">
        <f t="shared" si="48"/>
        <v>2.3781918506759979E-3</v>
      </c>
      <c r="R61" s="9">
        <f t="shared" si="49"/>
        <v>1.8955666666666669E-2</v>
      </c>
      <c r="S61" s="13">
        <f t="shared" si="50"/>
        <v>0.12546073385316603</v>
      </c>
      <c r="T61" s="2">
        <f t="shared" si="51"/>
        <v>0.01</v>
      </c>
      <c r="U61" s="14">
        <f t="shared" si="52"/>
        <v>1.2546073385316604E-3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1.3254607338531661E-2</v>
      </c>
      <c r="AR61" s="9">
        <f t="shared" si="56"/>
        <v>9.9766666666666666</v>
      </c>
      <c r="AS61" s="1">
        <f t="shared" si="57"/>
        <v>0.19</v>
      </c>
      <c r="AT61" s="1">
        <f t="shared" si="58"/>
        <v>12844.083333333334</v>
      </c>
      <c r="AU61" s="1">
        <f t="shared" si="59"/>
        <v>2162140.1768320031</v>
      </c>
    </row>
    <row r="62" spans="1:48" x14ac:dyDescent="0.15">
      <c r="C62" s="7">
        <v>4</v>
      </c>
      <c r="D62" s="7">
        <f t="shared" si="60"/>
        <v>6.4100174854666703</v>
      </c>
      <c r="E62" s="10">
        <f t="shared" si="61"/>
        <v>4.8699943079999999</v>
      </c>
      <c r="F62" s="7" t="s">
        <v>83</v>
      </c>
      <c r="G62" s="1">
        <v>5</v>
      </c>
      <c r="H62" s="9">
        <f t="shared" si="42"/>
        <v>6.4100174854666703</v>
      </c>
      <c r="I62" s="9">
        <f t="shared" si="43"/>
        <v>279.56001748546663</v>
      </c>
      <c r="J62" s="9">
        <f t="shared" si="44"/>
        <v>3.9461173859546554E-2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0.35356396172746984</v>
      </c>
      <c r="O62" s="9">
        <f t="shared" si="62"/>
        <v>0.1183752962312703</v>
      </c>
      <c r="P62" s="9">
        <f t="shared" si="47"/>
        <v>4.6712281452574835E-3</v>
      </c>
      <c r="Q62" s="12">
        <f t="shared" si="48"/>
        <v>8.875333475989219E-4</v>
      </c>
      <c r="R62" s="9">
        <f t="shared" si="49"/>
        <v>1.8955666666666669E-2</v>
      </c>
      <c r="S62" s="13">
        <f t="shared" si="50"/>
        <v>4.6821531693192281E-2</v>
      </c>
      <c r="T62" s="2">
        <f t="shared" si="51"/>
        <v>0.01</v>
      </c>
      <c r="U62" s="14">
        <f t="shared" si="52"/>
        <v>4.6821531693192283E-4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1.2468215316931923E-2</v>
      </c>
      <c r="AR62" s="9">
        <f t="shared" si="56"/>
        <v>9.9766666666666666</v>
      </c>
      <c r="AS62" s="1">
        <f t="shared" si="57"/>
        <v>0.19</v>
      </c>
      <c r="AT62" s="1">
        <f t="shared" si="58"/>
        <v>12844.083333333334</v>
      </c>
      <c r="AU62" s="1">
        <f t="shared" si="59"/>
        <v>2033861.0251970752</v>
      </c>
    </row>
    <row r="63" spans="1:48" x14ac:dyDescent="0.15">
      <c r="C63" s="7">
        <v>5</v>
      </c>
      <c r="D63" s="7">
        <f t="shared" si="60"/>
        <v>11.847599653677401</v>
      </c>
      <c r="E63" s="10">
        <f t="shared" si="61"/>
        <v>6.4100174854666703</v>
      </c>
      <c r="F63" s="7" t="s">
        <v>85</v>
      </c>
      <c r="G63" s="1">
        <v>6</v>
      </c>
      <c r="H63" s="9">
        <f t="shared" si="42"/>
        <v>11.847599653677401</v>
      </c>
      <c r="I63" s="9">
        <f t="shared" si="43"/>
        <v>284.99759965367736</v>
      </c>
      <c r="J63" s="9">
        <f t="shared" si="44"/>
        <v>7.6694736829049953E-2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0.2134707347526795</v>
      </c>
      <c r="P63" s="9">
        <f t="shared" si="47"/>
        <v>1.6372081822560683E-2</v>
      </c>
      <c r="Q63" s="12">
        <f t="shared" si="48"/>
        <v>3.1106955462865296E-3</v>
      </c>
      <c r="R63" s="9">
        <f t="shared" si="49"/>
        <v>1.8955666666666669E-2</v>
      </c>
      <c r="S63" s="13">
        <f t="shared" si="50"/>
        <v>0.16410372692175756</v>
      </c>
      <c r="T63" s="2">
        <f t="shared" si="51"/>
        <v>0.01</v>
      </c>
      <c r="U63" s="14">
        <f t="shared" si="52"/>
        <v>1.6410372692175757E-3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1.3641037269217575E-2</v>
      </c>
      <c r="AR63" s="9">
        <f t="shared" si="56"/>
        <v>9.9766666666666666</v>
      </c>
      <c r="AS63" s="1">
        <f t="shared" si="57"/>
        <v>0.19</v>
      </c>
      <c r="AT63" s="1">
        <f t="shared" si="58"/>
        <v>12844.083333333334</v>
      </c>
      <c r="AU63" s="1">
        <f t="shared" si="59"/>
        <v>2225176.0448382581</v>
      </c>
    </row>
    <row r="64" spans="1:48" x14ac:dyDescent="0.15">
      <c r="C64" s="7">
        <v>6</v>
      </c>
      <c r="D64" s="7">
        <f t="shared" si="60"/>
        <v>14.814885273</v>
      </c>
      <c r="E64" s="10">
        <f t="shared" si="61"/>
        <v>11.847599653677401</v>
      </c>
      <c r="F64" s="7" t="s">
        <v>83</v>
      </c>
      <c r="G64" s="1">
        <v>7</v>
      </c>
      <c r="H64" s="9">
        <f t="shared" si="42"/>
        <v>14.814885273</v>
      </c>
      <c r="I64" s="9">
        <f t="shared" si="43"/>
        <v>287.96488527299999</v>
      </c>
      <c r="J64" s="9">
        <f t="shared" si="44"/>
        <v>0.10905747166017582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0.29686531959678553</v>
      </c>
      <c r="P64" s="9">
        <f t="shared" si="47"/>
        <v>3.2375381178815478E-2</v>
      </c>
      <c r="Q64" s="12">
        <f t="shared" si="48"/>
        <v>6.151322423974941E-3</v>
      </c>
      <c r="R64" s="9">
        <f t="shared" si="49"/>
        <v>1.8955666666666669E-2</v>
      </c>
      <c r="S64" s="13">
        <f t="shared" si="50"/>
        <v>0.32451100413112738</v>
      </c>
      <c r="T64" s="2">
        <f t="shared" si="51"/>
        <v>0.01</v>
      </c>
      <c r="U64" s="14">
        <f t="shared" si="52"/>
        <v>3.2451100413112737E-3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2.3345110041311273E-2</v>
      </c>
      <c r="AR64" s="9">
        <f t="shared" si="56"/>
        <v>9.9766666666666666</v>
      </c>
      <c r="AS64" s="1">
        <f t="shared" si="57"/>
        <v>0.19</v>
      </c>
      <c r="AT64" s="1">
        <f t="shared" si="58"/>
        <v>12844.083333333334</v>
      </c>
      <c r="AU64" s="1">
        <f t="shared" si="59"/>
        <v>3808139.9971879493</v>
      </c>
    </row>
    <row r="65" spans="1:48" x14ac:dyDescent="0.15">
      <c r="C65" s="7">
        <v>7</v>
      </c>
      <c r="D65" s="7">
        <f t="shared" si="60"/>
        <v>15.7538289470968</v>
      </c>
      <c r="E65" s="10">
        <f t="shared" si="61"/>
        <v>14.814885273</v>
      </c>
      <c r="F65" s="7" t="s">
        <v>83</v>
      </c>
      <c r="G65" s="1">
        <v>8</v>
      </c>
      <c r="H65" s="9">
        <f t="shared" si="42"/>
        <v>15.7538289470968</v>
      </c>
      <c r="I65" s="9">
        <f t="shared" si="43"/>
        <v>288.90382894709677</v>
      </c>
      <c r="J65" s="9">
        <f t="shared" si="44"/>
        <v>0.12172520601408544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0.3642566050846367</v>
      </c>
      <c r="P65" s="9">
        <f t="shared" si="47"/>
        <v>4.4339210295918766E-2</v>
      </c>
      <c r="Q65" s="12">
        <f t="shared" si="48"/>
        <v>8.4244499562245653E-3</v>
      </c>
      <c r="R65" s="9">
        <f t="shared" si="49"/>
        <v>1.8955666666666669E-2</v>
      </c>
      <c r="S65" s="13">
        <f t="shared" si="50"/>
        <v>0.44442910420232634</v>
      </c>
      <c r="T65" s="2">
        <f t="shared" si="51"/>
        <v>0.01</v>
      </c>
      <c r="U65" s="14">
        <f t="shared" si="52"/>
        <v>4.4442910420232637E-3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2.4544291042023263E-2</v>
      </c>
      <c r="AR65" s="9">
        <f t="shared" si="56"/>
        <v>9.9766666666666666</v>
      </c>
      <c r="AS65" s="1">
        <f t="shared" si="57"/>
        <v>0.19</v>
      </c>
      <c r="AT65" s="1">
        <f t="shared" si="58"/>
        <v>12844.083333333334</v>
      </c>
      <c r="AU65" s="1">
        <f t="shared" si="59"/>
        <v>4003754.8015130563</v>
      </c>
    </row>
    <row r="66" spans="1:48" x14ac:dyDescent="0.15">
      <c r="C66" s="7">
        <v>8</v>
      </c>
      <c r="D66" s="7">
        <f t="shared" si="60"/>
        <v>16.203733075161299</v>
      </c>
      <c r="E66" s="10">
        <f t="shared" si="61"/>
        <v>15.7538289470968</v>
      </c>
      <c r="F66" s="7" t="s">
        <v>83</v>
      </c>
      <c r="G66" s="1">
        <v>9</v>
      </c>
      <c r="H66" s="9">
        <f t="shared" si="42"/>
        <v>16.203733075161299</v>
      </c>
      <c r="I66" s="9">
        <f t="shared" si="43"/>
        <v>289.3537330751613</v>
      </c>
      <c r="J66" s="9">
        <f t="shared" si="44"/>
        <v>0.12827402003371924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0.41968406145538462</v>
      </c>
      <c r="P66" s="9">
        <f t="shared" si="47"/>
        <v>5.383456170696066E-2</v>
      </c>
      <c r="Q66" s="12">
        <f t="shared" si="48"/>
        <v>1.0228566724322525E-2</v>
      </c>
      <c r="R66" s="9">
        <f t="shared" si="49"/>
        <v>1.8955666666666669E-2</v>
      </c>
      <c r="S66" s="13">
        <f t="shared" si="50"/>
        <v>0.53960469469055117</v>
      </c>
      <c r="T66" s="2">
        <f t="shared" si="51"/>
        <v>0.01</v>
      </c>
      <c r="U66" s="14">
        <f t="shared" si="52"/>
        <v>5.3960469469055122E-3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2.5496046946905514E-2</v>
      </c>
      <c r="AR66" s="9">
        <f t="shared" si="56"/>
        <v>9.9766666666666666</v>
      </c>
      <c r="AS66" s="1">
        <f t="shared" si="57"/>
        <v>0.19</v>
      </c>
      <c r="AT66" s="1">
        <f t="shared" si="58"/>
        <v>12844.083333333334</v>
      </c>
      <c r="AU66" s="1">
        <f t="shared" si="59"/>
        <v>4159008.7164669018</v>
      </c>
    </row>
    <row r="67" spans="1:48" x14ac:dyDescent="0.15">
      <c r="C67" s="7">
        <v>9</v>
      </c>
      <c r="D67" s="7">
        <f t="shared" si="60"/>
        <v>13.7331038606667</v>
      </c>
      <c r="E67" s="10">
        <f t="shared" si="61"/>
        <v>16.203733075161299</v>
      </c>
      <c r="F67" s="7" t="s">
        <v>83</v>
      </c>
      <c r="G67" s="1">
        <v>10</v>
      </c>
      <c r="H67" s="9">
        <f t="shared" si="42"/>
        <v>13.7331038606667</v>
      </c>
      <c r="I67" s="9">
        <f t="shared" si="43"/>
        <v>286.88310386066667</v>
      </c>
      <c r="J67" s="9">
        <f t="shared" si="44"/>
        <v>9.600255759210774E-2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0.46561616641509063</v>
      </c>
      <c r="P67" s="9">
        <f t="shared" si="47"/>
        <v>4.4700342832081158E-2</v>
      </c>
      <c r="Q67" s="12">
        <f t="shared" si="48"/>
        <v>8.4930651380954198E-3</v>
      </c>
      <c r="R67" s="9">
        <f t="shared" si="49"/>
        <v>1.8955666666666669E-2</v>
      </c>
      <c r="S67" s="13">
        <f t="shared" si="50"/>
        <v>0.44804887569743884</v>
      </c>
      <c r="T67" s="2">
        <f t="shared" si="51"/>
        <v>0.01</v>
      </c>
      <c r="U67" s="14">
        <f t="shared" si="52"/>
        <v>4.4804887569743889E-3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2.458048875697439E-2</v>
      </c>
      <c r="AR67" s="9">
        <f t="shared" si="56"/>
        <v>9.9766666666666666</v>
      </c>
      <c r="AS67" s="1">
        <f t="shared" si="57"/>
        <v>0.19</v>
      </c>
      <c r="AT67" s="1">
        <f t="shared" si="58"/>
        <v>12844.083333333334</v>
      </c>
      <c r="AU67" s="1">
        <f t="shared" si="59"/>
        <v>4009659.5055760602</v>
      </c>
    </row>
    <row r="68" spans="1:48" x14ac:dyDescent="0.15">
      <c r="C68" s="7">
        <v>10</v>
      </c>
      <c r="D68" s="7">
        <f t="shared" si="60"/>
        <v>11.550935360548401</v>
      </c>
      <c r="E68" s="10">
        <f t="shared" si="61"/>
        <v>13.7331038606667</v>
      </c>
      <c r="F68" s="7" t="s">
        <v>83</v>
      </c>
      <c r="G68" s="1">
        <v>11</v>
      </c>
      <c r="H68" s="9">
        <f t="shared" si="42"/>
        <v>11.550935360548401</v>
      </c>
      <c r="I68" s="9">
        <f t="shared" si="43"/>
        <v>284.70093536054839</v>
      </c>
      <c r="J68" s="9">
        <f t="shared" si="44"/>
        <v>7.4012426747160021E-2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0.39987003240385904</v>
      </c>
      <c r="O68" s="9">
        <f t="shared" si="62"/>
        <v>0.12081245784581712</v>
      </c>
      <c r="P68" s="9">
        <f t="shared" si="47"/>
        <v>8.941623186457897E-3</v>
      </c>
      <c r="Q68" s="12">
        <f t="shared" si="48"/>
        <v>1.6989084054270004E-3</v>
      </c>
      <c r="R68" s="9">
        <f t="shared" si="49"/>
        <v>1.8955666666666669E-2</v>
      </c>
      <c r="S68" s="13">
        <f t="shared" si="50"/>
        <v>8.9625357699210442E-2</v>
      </c>
      <c r="T68" s="2">
        <f t="shared" si="51"/>
        <v>0.01</v>
      </c>
      <c r="U68" s="14">
        <f t="shared" si="52"/>
        <v>8.9625357699210444E-4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1.2896253576992105E-2</v>
      </c>
      <c r="AR68" s="9">
        <f t="shared" si="56"/>
        <v>9.9766666666666666</v>
      </c>
      <c r="AS68" s="1">
        <f t="shared" si="57"/>
        <v>0.19</v>
      </c>
      <c r="AT68" s="1">
        <f t="shared" si="58"/>
        <v>12844.083333333334</v>
      </c>
      <c r="AU68" s="1">
        <f t="shared" si="59"/>
        <v>2103684.1965411995</v>
      </c>
    </row>
    <row r="69" spans="1:48" x14ac:dyDescent="0.15">
      <c r="C69" s="7">
        <v>11</v>
      </c>
      <c r="D69" s="7">
        <f t="shared" si="60"/>
        <v>6.2978336517666698</v>
      </c>
      <c r="E69" s="10">
        <f t="shared" si="61"/>
        <v>11.550935360548401</v>
      </c>
      <c r="F69" s="7" t="s">
        <v>85</v>
      </c>
      <c r="G69" s="1">
        <v>12</v>
      </c>
      <c r="H69" s="9">
        <f t="shared" si="42"/>
        <v>6.2978336517666698</v>
      </c>
      <c r="I69" s="9">
        <f t="shared" si="43"/>
        <v>279.44783365176664</v>
      </c>
      <c r="J69" s="9">
        <f t="shared" si="44"/>
        <v>3.8913265894232656E-2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0.21163750132602591</v>
      </c>
      <c r="P69" s="9">
        <f t="shared" si="47"/>
        <v>8.2355063622906628E-3</v>
      </c>
      <c r="Q69" s="12">
        <f t="shared" si="48"/>
        <v>1.5647462088352259E-3</v>
      </c>
      <c r="R69" s="9">
        <f t="shared" si="49"/>
        <v>1.8955666666666669E-2</v>
      </c>
      <c r="S69" s="13">
        <f t="shared" si="50"/>
        <v>8.2547674864256543E-2</v>
      </c>
      <c r="T69" s="2">
        <f t="shared" si="51"/>
        <v>0.01</v>
      </c>
      <c r="U69" s="14">
        <f t="shared" si="52"/>
        <v>8.2547674864256548E-4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1.2825476748642565E-2</v>
      </c>
      <c r="AR69" s="9">
        <f t="shared" si="56"/>
        <v>9.9766666666666666</v>
      </c>
      <c r="AS69" s="1">
        <f t="shared" si="57"/>
        <v>0.19</v>
      </c>
      <c r="AT69" s="1">
        <f t="shared" si="58"/>
        <v>12844.083333333334</v>
      </c>
      <c r="AU69" s="1">
        <f t="shared" si="59"/>
        <v>2092138.8206387071</v>
      </c>
      <c r="AV69" s="1">
        <f>SUM(AU58:AU69)</f>
        <v>32705091.273452692</v>
      </c>
    </row>
    <row r="70" spans="1:48" x14ac:dyDescent="0.15">
      <c r="C70" s="7">
        <v>12</v>
      </c>
      <c r="D70" s="7">
        <f t="shared" si="60"/>
        <v>4.2288060023870999</v>
      </c>
      <c r="E70" s="10">
        <f t="shared" si="61"/>
        <v>6.2978336517666698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2.0147860363871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2.0147860363871</v>
      </c>
      <c r="I74" s="9">
        <f t="shared" si="64"/>
        <v>275.16478603638706</v>
      </c>
      <c r="J74" s="9">
        <f t="shared" si="65"/>
        <v>2.2623539537067389E-2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4.8765464605003547E-3</v>
      </c>
      <c r="Q74" s="12">
        <f t="shared" si="69"/>
        <v>8.7777836289006377E-4</v>
      </c>
      <c r="R74" s="9">
        <f t="shared" si="70"/>
        <v>1.9710000000000002E-2</v>
      </c>
      <c r="S74" s="13">
        <f t="shared" si="71"/>
        <v>4.4534670872149351E-2</v>
      </c>
      <c r="T74" s="2">
        <f t="shared" si="72"/>
        <v>0.01</v>
      </c>
      <c r="U74" s="14">
        <f t="shared" si="73"/>
        <v>4.4534670872149349E-4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1.3045346708721494E-2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2.2390547102857101</v>
      </c>
      <c r="E75" s="10">
        <f t="shared" si="82"/>
        <v>2.0147860363871</v>
      </c>
      <c r="F75" s="7" t="s">
        <v>83</v>
      </c>
      <c r="G75" s="1">
        <v>3</v>
      </c>
      <c r="H75" s="9">
        <f t="shared" si="63"/>
        <v>2.2390547102857101</v>
      </c>
      <c r="I75" s="9">
        <f t="shared" si="64"/>
        <v>275.38905471028568</v>
      </c>
      <c r="J75" s="9">
        <f t="shared" si="65"/>
        <v>2.3284960423055431E-2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0.32017533270104331</v>
      </c>
      <c r="P75" s="9">
        <f t="shared" si="68"/>
        <v>7.4552699503823991E-3</v>
      </c>
      <c r="Q75" s="12">
        <f t="shared" si="69"/>
        <v>1.3419485910688318E-3</v>
      </c>
      <c r="R75" s="9">
        <f t="shared" si="70"/>
        <v>1.9710000000000002E-2</v>
      </c>
      <c r="S75" s="13">
        <f t="shared" si="71"/>
        <v>6.80846570811178E-2</v>
      </c>
      <c r="T75" s="2">
        <f t="shared" si="72"/>
        <v>0.01</v>
      </c>
      <c r="U75" s="14">
        <f t="shared" si="73"/>
        <v>6.8084657081117798E-4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1.3280846570811179E-2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4.8699943079999999</v>
      </c>
      <c r="E76" s="10">
        <f t="shared" si="82"/>
        <v>2.2390547102857101</v>
      </c>
      <c r="F76" s="7" t="s">
        <v>83</v>
      </c>
      <c r="G76" s="1">
        <v>4</v>
      </c>
      <c r="H76" s="9">
        <f t="shared" si="63"/>
        <v>4.8699943079999999</v>
      </c>
      <c r="I76" s="9">
        <f t="shared" si="64"/>
        <v>278.01999430799998</v>
      </c>
      <c r="J76" s="9">
        <f t="shared" si="65"/>
        <v>3.2537417259194845E-2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0.42222006275066087</v>
      </c>
      <c r="P76" s="9">
        <f t="shared" si="68"/>
        <v>1.3737950356921684E-2</v>
      </c>
      <c r="Q76" s="12">
        <f t="shared" si="69"/>
        <v>2.4728310642459029E-3</v>
      </c>
      <c r="R76" s="9">
        <f t="shared" si="70"/>
        <v>1.9710000000000002E-2</v>
      </c>
      <c r="S76" s="13">
        <f t="shared" si="71"/>
        <v>0.12546073385316603</v>
      </c>
      <c r="T76" s="2">
        <f t="shared" si="72"/>
        <v>0.01</v>
      </c>
      <c r="U76" s="14">
        <f t="shared" si="73"/>
        <v>1.2546073385316604E-3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1.3854607338531661E-2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6.4100174854666703</v>
      </c>
      <c r="E77" s="10">
        <f t="shared" si="82"/>
        <v>4.8699943079999999</v>
      </c>
      <c r="F77" s="7" t="s">
        <v>83</v>
      </c>
      <c r="G77" s="1">
        <v>5</v>
      </c>
      <c r="H77" s="9">
        <f t="shared" si="63"/>
        <v>6.4100174854666703</v>
      </c>
      <c r="I77" s="9">
        <f t="shared" si="64"/>
        <v>279.56001748546663</v>
      </c>
      <c r="J77" s="9">
        <f t="shared" si="65"/>
        <v>3.9461173859546554E-2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0.38805800677405222</v>
      </c>
      <c r="O77" s="9">
        <f t="shared" si="83"/>
        <v>0.12992410561968692</v>
      </c>
      <c r="P77" s="9">
        <f t="shared" si="68"/>
        <v>5.1269577204045551E-3</v>
      </c>
      <c r="Q77" s="12">
        <f t="shared" si="69"/>
        <v>9.2285238967281988E-4</v>
      </c>
      <c r="R77" s="9">
        <f t="shared" si="70"/>
        <v>1.9710000000000002E-2</v>
      </c>
      <c r="S77" s="13">
        <f t="shared" si="71"/>
        <v>4.6821531693192281E-2</v>
      </c>
      <c r="T77" s="2">
        <f t="shared" si="72"/>
        <v>0.01</v>
      </c>
      <c r="U77" s="14">
        <f t="shared" si="73"/>
        <v>4.6821531693192283E-4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1.3068215316931923E-2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11.847599653677401</v>
      </c>
      <c r="E78" s="10">
        <f t="shared" si="82"/>
        <v>6.4100174854666703</v>
      </c>
      <c r="F78" s="7" t="s">
        <v>85</v>
      </c>
      <c r="G78" s="1">
        <v>6</v>
      </c>
      <c r="H78" s="9">
        <f t="shared" si="63"/>
        <v>11.847599653677401</v>
      </c>
      <c r="I78" s="9">
        <f t="shared" si="64"/>
        <v>284.99759965367736</v>
      </c>
      <c r="J78" s="9">
        <f t="shared" si="65"/>
        <v>7.6694736829049953E-2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0.23429714789928238</v>
      </c>
      <c r="P78" s="9">
        <f t="shared" si="68"/>
        <v>1.7969358097932455E-2</v>
      </c>
      <c r="Q78" s="12">
        <f t="shared" si="69"/>
        <v>3.2344844576278416E-3</v>
      </c>
      <c r="R78" s="9">
        <f t="shared" si="70"/>
        <v>1.9710000000000002E-2</v>
      </c>
      <c r="S78" s="13">
        <f t="shared" si="71"/>
        <v>0.16410372692175754</v>
      </c>
      <c r="T78" s="2">
        <f t="shared" si="72"/>
        <v>0.01</v>
      </c>
      <c r="U78" s="14">
        <f t="shared" si="73"/>
        <v>1.6410372692175755E-3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1.4241037269217575E-2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14.814885273</v>
      </c>
      <c r="E79" s="10">
        <f t="shared" si="82"/>
        <v>11.847599653677401</v>
      </c>
      <c r="F79" s="7" t="s">
        <v>83</v>
      </c>
      <c r="G79" s="1">
        <v>7</v>
      </c>
      <c r="H79" s="9">
        <f t="shared" si="63"/>
        <v>14.814885273</v>
      </c>
      <c r="I79" s="9">
        <f t="shared" si="64"/>
        <v>287.96488527299999</v>
      </c>
      <c r="J79" s="9">
        <f t="shared" si="65"/>
        <v>0.10905747166017582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0.32582778980134997</v>
      </c>
      <c r="P79" s="9">
        <f t="shared" si="68"/>
        <v>3.5533954952358449E-2</v>
      </c>
      <c r="Q79" s="12">
        <f t="shared" si="69"/>
        <v>6.3961118914245205E-3</v>
      </c>
      <c r="R79" s="9">
        <f t="shared" si="70"/>
        <v>1.9710000000000002E-2</v>
      </c>
      <c r="S79" s="13">
        <f t="shared" si="71"/>
        <v>0.32451100413112732</v>
      </c>
      <c r="T79" s="2">
        <f t="shared" si="72"/>
        <v>0.01</v>
      </c>
      <c r="U79" s="14">
        <f t="shared" si="73"/>
        <v>3.2451100413112732E-3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2.4845110041311274E-2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15.7538289470968</v>
      </c>
      <c r="E80" s="10">
        <f t="shared" si="82"/>
        <v>14.814885273</v>
      </c>
      <c r="F80" s="7" t="s">
        <v>83</v>
      </c>
      <c r="G80" s="1">
        <v>8</v>
      </c>
      <c r="H80" s="9">
        <f t="shared" si="63"/>
        <v>15.7538289470968</v>
      </c>
      <c r="I80" s="9">
        <f t="shared" si="64"/>
        <v>288.90382894709677</v>
      </c>
      <c r="J80" s="9">
        <f t="shared" si="65"/>
        <v>0.12172520601408544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0.39979383484899156</v>
      </c>
      <c r="P80" s="9">
        <f t="shared" si="68"/>
        <v>4.8664986910154751E-2</v>
      </c>
      <c r="Q80" s="12">
        <f t="shared" si="69"/>
        <v>8.7596976438278542E-3</v>
      </c>
      <c r="R80" s="9">
        <f t="shared" si="70"/>
        <v>1.9710000000000002E-2</v>
      </c>
      <c r="S80" s="13">
        <f t="shared" si="71"/>
        <v>0.4444291042023264</v>
      </c>
      <c r="T80" s="2">
        <f t="shared" si="72"/>
        <v>0.01</v>
      </c>
      <c r="U80" s="14">
        <f t="shared" si="73"/>
        <v>4.4442910420232637E-3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2.6044291042023264E-2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16.203733075161299</v>
      </c>
      <c r="E81" s="10">
        <f t="shared" si="82"/>
        <v>15.7538289470968</v>
      </c>
      <c r="F81" s="7" t="s">
        <v>83</v>
      </c>
      <c r="G81" s="1">
        <v>9</v>
      </c>
      <c r="H81" s="9">
        <f t="shared" si="63"/>
        <v>16.203733075161299</v>
      </c>
      <c r="I81" s="9">
        <f t="shared" si="64"/>
        <v>289.3537330751613</v>
      </c>
      <c r="J81" s="9">
        <f t="shared" si="65"/>
        <v>0.12827402003371924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0.46062884793883685</v>
      </c>
      <c r="P81" s="9">
        <f t="shared" si="68"/>
        <v>5.9086714068615369E-2</v>
      </c>
      <c r="Q81" s="12">
        <f t="shared" si="69"/>
        <v>1.0635608532350765E-2</v>
      </c>
      <c r="R81" s="9">
        <f t="shared" si="70"/>
        <v>1.9710000000000002E-2</v>
      </c>
      <c r="S81" s="13">
        <f t="shared" si="71"/>
        <v>0.53960469469055117</v>
      </c>
      <c r="T81" s="2">
        <f t="shared" si="72"/>
        <v>0.01</v>
      </c>
      <c r="U81" s="14">
        <f t="shared" si="73"/>
        <v>5.3960469469055122E-3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2.6996046946905515E-2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13.7331038606667</v>
      </c>
      <c r="E82" s="10">
        <f t="shared" si="82"/>
        <v>16.203733075161299</v>
      </c>
      <c r="F82" s="7" t="s">
        <v>83</v>
      </c>
      <c r="G82" s="1">
        <v>10</v>
      </c>
      <c r="H82" s="9">
        <f t="shared" si="63"/>
        <v>13.7331038606667</v>
      </c>
      <c r="I82" s="9">
        <f t="shared" si="64"/>
        <v>286.88310386066667</v>
      </c>
      <c r="J82" s="9">
        <f t="shared" si="65"/>
        <v>9.600255759210774E-2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0.51104213387022157</v>
      </c>
      <c r="P82" s="9">
        <f t="shared" si="68"/>
        <v>4.9061351888869578E-2</v>
      </c>
      <c r="Q82" s="12">
        <f t="shared" si="69"/>
        <v>8.8310433399965242E-3</v>
      </c>
      <c r="R82" s="9">
        <f t="shared" si="70"/>
        <v>1.9710000000000002E-2</v>
      </c>
      <c r="S82" s="13">
        <f t="shared" si="71"/>
        <v>0.44804887569743901</v>
      </c>
      <c r="T82" s="2">
        <f t="shared" si="72"/>
        <v>0.01</v>
      </c>
      <c r="U82" s="14">
        <f t="shared" si="73"/>
        <v>4.4804887569743898E-3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2.6080488756974392E-2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11.550935360548401</v>
      </c>
      <c r="E83" s="10">
        <f t="shared" si="82"/>
        <v>13.7331038606667</v>
      </c>
      <c r="F83" s="7" t="s">
        <v>83</v>
      </c>
      <c r="G83" s="1">
        <v>11</v>
      </c>
      <c r="H83" s="9">
        <f t="shared" si="63"/>
        <v>11.550935360548401</v>
      </c>
      <c r="I83" s="9">
        <f t="shared" si="64"/>
        <v>284.70093536054839</v>
      </c>
      <c r="J83" s="9">
        <f t="shared" si="65"/>
        <v>7.4012426747160021E-2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0.43888174288228443</v>
      </c>
      <c r="O83" s="9">
        <f t="shared" si="83"/>
        <v>0.13259903909906756</v>
      </c>
      <c r="P83" s="9">
        <f t="shared" si="68"/>
        <v>9.8139766680635458E-3</v>
      </c>
      <c r="Q83" s="12">
        <f t="shared" si="69"/>
        <v>1.7665158002514382E-3</v>
      </c>
      <c r="R83" s="9">
        <f t="shared" si="70"/>
        <v>1.9710000000000002E-2</v>
      </c>
      <c r="S83" s="13">
        <f t="shared" si="71"/>
        <v>8.9625357699210456E-2</v>
      </c>
      <c r="T83" s="2">
        <f t="shared" si="72"/>
        <v>0.01</v>
      </c>
      <c r="U83" s="14">
        <f t="shared" si="73"/>
        <v>8.9625357699210455E-4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1.3496253576992105E-2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6.2978336517666698</v>
      </c>
      <c r="E84" s="10">
        <f t="shared" si="82"/>
        <v>11.550935360548401</v>
      </c>
      <c r="F84" s="7" t="s">
        <v>85</v>
      </c>
      <c r="G84" s="1">
        <v>12</v>
      </c>
      <c r="H84" s="9">
        <f t="shared" si="63"/>
        <v>6.2978336517666698</v>
      </c>
      <c r="I84" s="9">
        <f t="shared" si="64"/>
        <v>279.44783365176664</v>
      </c>
      <c r="J84" s="9">
        <f t="shared" si="65"/>
        <v>3.8913265894232656E-2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0.23228506243100402</v>
      </c>
      <c r="P84" s="9">
        <f t="shared" si="68"/>
        <v>9.0389703976360928E-3</v>
      </c>
      <c r="Q84" s="12">
        <f t="shared" si="69"/>
        <v>1.6270146715744967E-3</v>
      </c>
      <c r="R84" s="9">
        <f t="shared" si="70"/>
        <v>1.9710000000000002E-2</v>
      </c>
      <c r="S84" s="13">
        <f t="shared" si="71"/>
        <v>8.2547674864256543E-2</v>
      </c>
      <c r="T84" s="2">
        <f t="shared" si="72"/>
        <v>0.01</v>
      </c>
      <c r="U84" s="14">
        <f t="shared" si="73"/>
        <v>8.2547674864256548E-4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1.3425476748642565E-2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4.2288060023870999</v>
      </c>
      <c r="E85" s="10">
        <f t="shared" si="82"/>
        <v>6.2978336517666698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1025638.9166666666</v>
      </c>
      <c r="AN89" s="1">
        <f t="shared" ref="AN89:AN100" si="99">AM89*10000*AK89*AJ89</f>
        <v>3753322241.8962793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2.0147860363871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2.0147860363871</v>
      </c>
      <c r="I90" s="9">
        <f t="shared" si="85"/>
        <v>275.16478603638706</v>
      </c>
      <c r="J90" s="9">
        <f t="shared" si="86"/>
        <v>2.2623539537067389E-2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0.23626867601124216</v>
      </c>
      <c r="Q90" s="12">
        <f t="shared" si="90"/>
        <v>0.10632090420505898</v>
      </c>
      <c r="R90" s="9">
        <f t="shared" si="91"/>
        <v>2.3873737500000001</v>
      </c>
      <c r="S90" s="13">
        <f t="shared" si="92"/>
        <v>4.4534670872149351E-2</v>
      </c>
      <c r="T90" s="2">
        <f t="shared" si="93"/>
        <v>0.51</v>
      </c>
      <c r="U90" s="14">
        <f t="shared" si="94"/>
        <v>2.271268214479617E-2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3.7184873666656043E-2</v>
      </c>
      <c r="AK90" s="9">
        <f t="shared" si="96"/>
        <v>10.4025</v>
      </c>
      <c r="AL90" s="1">
        <f t="shared" si="97"/>
        <v>0.45</v>
      </c>
      <c r="AM90" s="17">
        <f t="shared" si="98"/>
        <v>1025638.9166666666</v>
      </c>
      <c r="AN90" s="1">
        <f t="shared" si="99"/>
        <v>3967331824.8996162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2.2390547102857101</v>
      </c>
      <c r="E91" s="10">
        <f t="shared" si="101"/>
        <v>2.0147860363871</v>
      </c>
      <c r="F91" s="7" t="s">
        <v>83</v>
      </c>
      <c r="G91" s="1">
        <v>3</v>
      </c>
      <c r="H91" s="9">
        <f t="shared" si="84"/>
        <v>2.2390547102857101</v>
      </c>
      <c r="I91" s="9">
        <f t="shared" si="85"/>
        <v>275.38905471028568</v>
      </c>
      <c r="J91" s="9">
        <f t="shared" si="86"/>
        <v>2.3284960423055431E-2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15.512494869365545</v>
      </c>
      <c r="P91" s="9">
        <f t="shared" si="89"/>
        <v>0.36120782909602717</v>
      </c>
      <c r="Q91" s="12">
        <f t="shared" si="90"/>
        <v>0.16254352309321224</v>
      </c>
      <c r="R91" s="9">
        <f t="shared" si="91"/>
        <v>2.3873737500000001</v>
      </c>
      <c r="S91" s="13">
        <f t="shared" si="92"/>
        <v>6.8084657081117786E-2</v>
      </c>
      <c r="T91" s="2">
        <f t="shared" si="93"/>
        <v>0.51</v>
      </c>
      <c r="U91" s="14">
        <f t="shared" si="94"/>
        <v>3.4723175111370075E-2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4.0806037296078075E-2</v>
      </c>
      <c r="AK91" s="9">
        <f t="shared" si="96"/>
        <v>10.4025</v>
      </c>
      <c r="AL91" s="1">
        <f t="shared" si="97"/>
        <v>0.45</v>
      </c>
      <c r="AM91" s="17">
        <f t="shared" si="98"/>
        <v>1025638.9166666666</v>
      </c>
      <c r="AN91" s="1">
        <f t="shared" si="99"/>
        <v>4353681334.6212921</v>
      </c>
    </row>
    <row r="92" spans="1:48" x14ac:dyDescent="0.15">
      <c r="C92" s="7">
        <v>3</v>
      </c>
      <c r="D92" s="7">
        <f t="shared" si="100"/>
        <v>4.8699943079999999</v>
      </c>
      <c r="E92" s="10">
        <f t="shared" si="101"/>
        <v>2.2390547102857101</v>
      </c>
      <c r="F92" s="7" t="s">
        <v>83</v>
      </c>
      <c r="G92" s="1">
        <v>4</v>
      </c>
      <c r="H92" s="9">
        <f t="shared" si="84"/>
        <v>4.8699943079999999</v>
      </c>
      <c r="I92" s="9">
        <f t="shared" si="85"/>
        <v>278.01999430799998</v>
      </c>
      <c r="J92" s="9">
        <f t="shared" si="86"/>
        <v>3.2537417259194845E-2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20.456562040269517</v>
      </c>
      <c r="P92" s="9">
        <f t="shared" si="89"/>
        <v>0.66560369479285553</v>
      </c>
      <c r="Q92" s="12">
        <f t="shared" si="90"/>
        <v>0.29952166265678498</v>
      </c>
      <c r="R92" s="9">
        <f t="shared" si="91"/>
        <v>2.3873737500000001</v>
      </c>
      <c r="S92" s="13">
        <f t="shared" si="92"/>
        <v>0.12546073385316606</v>
      </c>
      <c r="T92" s="2">
        <f t="shared" si="93"/>
        <v>0.51</v>
      </c>
      <c r="U92" s="14">
        <f t="shared" si="94"/>
        <v>6.3984974265114694E-2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4.9628469740932081E-2</v>
      </c>
      <c r="AK92" s="9">
        <f t="shared" si="96"/>
        <v>10.4025</v>
      </c>
      <c r="AL92" s="1">
        <f t="shared" si="97"/>
        <v>0.45</v>
      </c>
      <c r="AM92" s="17">
        <f t="shared" si="98"/>
        <v>1025638.9166666666</v>
      </c>
      <c r="AN92" s="1">
        <f t="shared" si="99"/>
        <v>5294965076.1035805</v>
      </c>
    </row>
    <row r="93" spans="1:48" x14ac:dyDescent="0.15">
      <c r="C93" s="7">
        <v>4</v>
      </c>
      <c r="D93" s="7">
        <f t="shared" si="100"/>
        <v>6.4100174854666703</v>
      </c>
      <c r="E93" s="10">
        <f t="shared" si="101"/>
        <v>4.8699943079999999</v>
      </c>
      <c r="F93" s="7" t="s">
        <v>83</v>
      </c>
      <c r="G93" s="1">
        <v>5</v>
      </c>
      <c r="H93" s="9">
        <f t="shared" si="84"/>
        <v>6.4100174854666703</v>
      </c>
      <c r="I93" s="9">
        <f t="shared" si="85"/>
        <v>279.56001748546663</v>
      </c>
      <c r="J93" s="9">
        <f t="shared" si="86"/>
        <v>3.9461173859546554E-2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18.801410428202828</v>
      </c>
      <c r="O93" s="9">
        <f t="shared" si="102"/>
        <v>6.2948229172738337</v>
      </c>
      <c r="P93" s="9">
        <f t="shared" si="89"/>
        <v>0.24840110155360079</v>
      </c>
      <c r="Q93" s="12">
        <f t="shared" si="90"/>
        <v>0.11178049569912035</v>
      </c>
      <c r="R93" s="9">
        <f t="shared" si="91"/>
        <v>2.3873737500000001</v>
      </c>
      <c r="S93" s="13">
        <f t="shared" si="92"/>
        <v>4.6821531693192302E-2</v>
      </c>
      <c r="T93" s="2">
        <f t="shared" si="93"/>
        <v>0.51</v>
      </c>
      <c r="U93" s="14">
        <f t="shared" si="94"/>
        <v>2.3878981163528074E-2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3.0110512820803716E-2</v>
      </c>
      <c r="AK93" s="9">
        <f t="shared" si="96"/>
        <v>10.4025</v>
      </c>
      <c r="AL93" s="1">
        <f t="shared" si="97"/>
        <v>0.45</v>
      </c>
      <c r="AM93" s="17">
        <f t="shared" si="98"/>
        <v>1025638.9166666666</v>
      </c>
      <c r="AN93" s="1">
        <f t="shared" si="99"/>
        <v>3212553492.8236623</v>
      </c>
    </row>
    <row r="94" spans="1:48" x14ac:dyDescent="0.15">
      <c r="C94" s="7">
        <v>5</v>
      </c>
      <c r="D94" s="7">
        <f t="shared" si="100"/>
        <v>11.847599653677401</v>
      </c>
      <c r="E94" s="10">
        <f t="shared" si="101"/>
        <v>6.4100174854666703</v>
      </c>
      <c r="F94" s="7" t="s">
        <v>85</v>
      </c>
      <c r="G94" s="1">
        <v>6</v>
      </c>
      <c r="H94" s="9">
        <f t="shared" si="84"/>
        <v>11.847599653677401</v>
      </c>
      <c r="I94" s="9">
        <f t="shared" si="85"/>
        <v>284.99759965367736</v>
      </c>
      <c r="J94" s="9">
        <f t="shared" si="86"/>
        <v>7.6694736829049953E-2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11.351696815720233</v>
      </c>
      <c r="P94" s="9">
        <f t="shared" si="89"/>
        <v>0.87061539984482761</v>
      </c>
      <c r="Q94" s="12">
        <f t="shared" si="90"/>
        <v>0.39177692993017244</v>
      </c>
      <c r="R94" s="9">
        <f t="shared" si="91"/>
        <v>2.3873737500000001</v>
      </c>
      <c r="S94" s="13">
        <f t="shared" si="92"/>
        <v>0.16410372692175762</v>
      </c>
      <c r="T94" s="2">
        <f t="shared" si="93"/>
        <v>0.51</v>
      </c>
      <c r="U94" s="14">
        <f t="shared" si="94"/>
        <v>8.3692900730096387E-2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5.1362409570124064E-2</v>
      </c>
      <c r="AK94" s="9">
        <f t="shared" si="96"/>
        <v>10.4025</v>
      </c>
      <c r="AL94" s="1">
        <f t="shared" si="97"/>
        <v>0.45</v>
      </c>
      <c r="AM94" s="17">
        <f t="shared" si="98"/>
        <v>1025638.9166666666</v>
      </c>
      <c r="AN94" s="1">
        <f t="shared" si="99"/>
        <v>5479962737.4774561</v>
      </c>
    </row>
    <row r="95" spans="1:48" x14ac:dyDescent="0.15">
      <c r="C95" s="7">
        <v>6</v>
      </c>
      <c r="D95" s="7">
        <f t="shared" si="100"/>
        <v>14.814885273</v>
      </c>
      <c r="E95" s="10">
        <f t="shared" si="101"/>
        <v>11.847599653677401</v>
      </c>
      <c r="F95" s="7" t="s">
        <v>83</v>
      </c>
      <c r="G95" s="1">
        <v>7</v>
      </c>
      <c r="H95" s="9">
        <f t="shared" si="84"/>
        <v>14.814885273</v>
      </c>
      <c r="I95" s="9">
        <f t="shared" si="85"/>
        <v>287.96488527299999</v>
      </c>
      <c r="J95" s="9">
        <f t="shared" si="86"/>
        <v>0.10905747166017582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15.786356415875405</v>
      </c>
      <c r="P95" s="9">
        <f t="shared" si="89"/>
        <v>1.7216201174417667</v>
      </c>
      <c r="Q95" s="12">
        <f t="shared" si="90"/>
        <v>0.77472905284879501</v>
      </c>
      <c r="R95" s="9">
        <f t="shared" si="91"/>
        <v>2.3873737500000001</v>
      </c>
      <c r="S95" s="13">
        <f t="shared" si="92"/>
        <v>0.32451100413112732</v>
      </c>
      <c r="T95" s="2">
        <f t="shared" si="93"/>
        <v>0.51</v>
      </c>
      <c r="U95" s="14">
        <f t="shared" si="94"/>
        <v>0.16550061210687494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9.63534345502228E-2</v>
      </c>
      <c r="AK95" s="9">
        <f t="shared" si="96"/>
        <v>10.4025</v>
      </c>
      <c r="AL95" s="1">
        <f t="shared" si="97"/>
        <v>0.45</v>
      </c>
      <c r="AM95" s="17">
        <f t="shared" si="98"/>
        <v>1025638.9166666666</v>
      </c>
      <c r="AN95" s="1">
        <f t="shared" si="99"/>
        <v>10280149147.642849</v>
      </c>
    </row>
    <row r="96" spans="1:48" x14ac:dyDescent="0.15">
      <c r="C96" s="7">
        <v>7</v>
      </c>
      <c r="D96" s="7">
        <f t="shared" si="100"/>
        <v>15.7538289470968</v>
      </c>
      <c r="E96" s="10">
        <f t="shared" si="101"/>
        <v>14.814885273</v>
      </c>
      <c r="F96" s="7" t="s">
        <v>83</v>
      </c>
      <c r="G96" s="1">
        <v>8</v>
      </c>
      <c r="H96" s="9">
        <f t="shared" si="84"/>
        <v>15.7538289470968</v>
      </c>
      <c r="I96" s="9">
        <f t="shared" si="85"/>
        <v>288.90382894709677</v>
      </c>
      <c r="J96" s="9">
        <f t="shared" si="86"/>
        <v>0.12172520601408544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19.370011298433639</v>
      </c>
      <c r="P96" s="9">
        <f t="shared" si="89"/>
        <v>2.3578186157969974</v>
      </c>
      <c r="Q96" s="12">
        <f t="shared" si="90"/>
        <v>1.0610183771086488</v>
      </c>
      <c r="R96" s="9">
        <f t="shared" si="91"/>
        <v>2.3873737500000001</v>
      </c>
      <c r="S96" s="13">
        <f t="shared" si="92"/>
        <v>0.4444291042023264</v>
      </c>
      <c r="T96" s="2">
        <f t="shared" si="93"/>
        <v>0.51</v>
      </c>
      <c r="U96" s="14">
        <f t="shared" si="94"/>
        <v>0.22665884314318646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0.11479264120767071</v>
      </c>
      <c r="AK96" s="9">
        <f t="shared" si="96"/>
        <v>10.4025</v>
      </c>
      <c r="AL96" s="1">
        <f t="shared" si="97"/>
        <v>0.45</v>
      </c>
      <c r="AM96" s="17">
        <f t="shared" si="98"/>
        <v>1025638.9166666666</v>
      </c>
      <c r="AN96" s="1">
        <f t="shared" si="99"/>
        <v>12247466612.636475</v>
      </c>
    </row>
    <row r="97" spans="1:50" x14ac:dyDescent="0.15">
      <c r="C97" s="7">
        <v>8</v>
      </c>
      <c r="D97" s="7">
        <f t="shared" si="100"/>
        <v>16.203733075161299</v>
      </c>
      <c r="E97" s="10">
        <f t="shared" si="101"/>
        <v>15.7538289470968</v>
      </c>
      <c r="F97" s="7" t="s">
        <v>83</v>
      </c>
      <c r="G97" s="1">
        <v>9</v>
      </c>
      <c r="H97" s="9">
        <f t="shared" si="84"/>
        <v>16.203733075161299</v>
      </c>
      <c r="I97" s="9">
        <f t="shared" si="85"/>
        <v>289.3537330751613</v>
      </c>
      <c r="J97" s="9">
        <f t="shared" si="86"/>
        <v>0.12827402003371924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22.317467682636643</v>
      </c>
      <c r="P97" s="9">
        <f t="shared" si="89"/>
        <v>2.8627512966244142</v>
      </c>
      <c r="Q97" s="12">
        <f t="shared" si="90"/>
        <v>1.2882380834809863</v>
      </c>
      <c r="R97" s="9">
        <f t="shared" si="91"/>
        <v>2.3873737500000001</v>
      </c>
      <c r="S97" s="13">
        <f t="shared" si="92"/>
        <v>0.53960469469055117</v>
      </c>
      <c r="T97" s="2">
        <f t="shared" si="93"/>
        <v>0.51</v>
      </c>
      <c r="U97" s="14">
        <f t="shared" si="94"/>
        <v>0.27519839429218113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0.12942731587909262</v>
      </c>
      <c r="AK97" s="9">
        <f t="shared" si="96"/>
        <v>10.4025</v>
      </c>
      <c r="AL97" s="1">
        <f t="shared" si="97"/>
        <v>0.45</v>
      </c>
      <c r="AM97" s="17">
        <f t="shared" si="98"/>
        <v>1025638.9166666666</v>
      </c>
      <c r="AN97" s="1">
        <f t="shared" si="99"/>
        <v>13808870615.013062</v>
      </c>
    </row>
    <row r="98" spans="1:50" x14ac:dyDescent="0.15">
      <c r="C98" s="7">
        <v>9</v>
      </c>
      <c r="D98" s="7">
        <f t="shared" si="100"/>
        <v>13.7331038606667</v>
      </c>
      <c r="E98" s="10">
        <f t="shared" si="101"/>
        <v>16.203733075161299</v>
      </c>
      <c r="F98" s="7" t="s">
        <v>83</v>
      </c>
      <c r="G98" s="1">
        <v>10</v>
      </c>
      <c r="H98" s="9">
        <f t="shared" si="84"/>
        <v>13.7331038606667</v>
      </c>
      <c r="I98" s="9">
        <f t="shared" si="85"/>
        <v>286.88310386066667</v>
      </c>
      <c r="J98" s="9">
        <f t="shared" si="86"/>
        <v>9.600255759210774E-2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24.759991386012228</v>
      </c>
      <c r="P98" s="9">
        <f t="shared" si="89"/>
        <v>2.3770224990157303</v>
      </c>
      <c r="Q98" s="12">
        <f t="shared" si="90"/>
        <v>1.0696601245570787</v>
      </c>
      <c r="R98" s="9">
        <f t="shared" si="91"/>
        <v>2.3873737500000001</v>
      </c>
      <c r="S98" s="13">
        <f t="shared" si="92"/>
        <v>0.44804887569743895</v>
      </c>
      <c r="T98" s="2">
        <f t="shared" si="93"/>
        <v>0.51</v>
      </c>
      <c r="U98" s="14">
        <f t="shared" si="94"/>
        <v>0.22850492660569388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0.1121432353716167</v>
      </c>
      <c r="AK98" s="9">
        <f t="shared" si="96"/>
        <v>10.4025</v>
      </c>
      <c r="AL98" s="1">
        <f t="shared" si="97"/>
        <v>0.45</v>
      </c>
      <c r="AM98" s="17">
        <f t="shared" si="98"/>
        <v>1025638.9166666666</v>
      </c>
      <c r="AN98" s="1">
        <f t="shared" si="99"/>
        <v>11964795971.217106</v>
      </c>
    </row>
    <row r="99" spans="1:50" x14ac:dyDescent="0.15">
      <c r="C99" s="7">
        <v>10</v>
      </c>
      <c r="D99" s="7">
        <f t="shared" si="100"/>
        <v>11.550935360548401</v>
      </c>
      <c r="E99" s="10">
        <f t="shared" si="101"/>
        <v>13.7331038606667</v>
      </c>
      <c r="F99" s="7" t="s">
        <v>83</v>
      </c>
      <c r="G99" s="1">
        <v>11</v>
      </c>
      <c r="H99" s="9">
        <f t="shared" si="84"/>
        <v>11.550935360548401</v>
      </c>
      <c r="I99" s="9">
        <f t="shared" si="85"/>
        <v>284.70093536054839</v>
      </c>
      <c r="J99" s="9">
        <f t="shared" si="86"/>
        <v>7.4012426747160021E-2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21.263820442646676</v>
      </c>
      <c r="O99" s="9">
        <f t="shared" si="102"/>
        <v>6.42442344434982</v>
      </c>
      <c r="P99" s="9">
        <f t="shared" si="89"/>
        <v>0.4754871695676785</v>
      </c>
      <c r="Q99" s="12">
        <f t="shared" si="90"/>
        <v>0.21396922630545534</v>
      </c>
      <c r="R99" s="9">
        <f t="shared" si="91"/>
        <v>2.3873737500000001</v>
      </c>
      <c r="S99" s="13">
        <f t="shared" si="92"/>
        <v>8.9625357699210415E-2</v>
      </c>
      <c r="T99" s="2">
        <f t="shared" si="93"/>
        <v>0.51</v>
      </c>
      <c r="U99" s="14">
        <f t="shared" si="94"/>
        <v>4.5708932426597314E-2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4.4118243126619092E-2</v>
      </c>
      <c r="AK99" s="9">
        <f t="shared" si="96"/>
        <v>10.4025</v>
      </c>
      <c r="AL99" s="1">
        <f t="shared" si="97"/>
        <v>0.45</v>
      </c>
      <c r="AM99" s="17">
        <f t="shared" si="98"/>
        <v>1025638.9166666666</v>
      </c>
      <c r="AN99" s="1">
        <f t="shared" si="99"/>
        <v>4707067491.581851</v>
      </c>
    </row>
    <row r="100" spans="1:50" x14ac:dyDescent="0.15">
      <c r="C100" s="7">
        <v>11</v>
      </c>
      <c r="D100" s="7">
        <f t="shared" si="100"/>
        <v>6.2978336517666698</v>
      </c>
      <c r="E100" s="10">
        <f t="shared" si="101"/>
        <v>11.550935360548401</v>
      </c>
      <c r="F100" s="7" t="s">
        <v>85</v>
      </c>
      <c r="G100" s="1">
        <v>12</v>
      </c>
      <c r="H100" s="9">
        <f t="shared" si="84"/>
        <v>6.2978336517666698</v>
      </c>
      <c r="I100" s="9">
        <f t="shared" si="85"/>
        <v>279.44783365176664</v>
      </c>
      <c r="J100" s="9">
        <f t="shared" si="86"/>
        <v>3.8913265894232656E-2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11.254211274782142</v>
      </c>
      <c r="P100" s="9">
        <f t="shared" si="89"/>
        <v>0.43793811576546854</v>
      </c>
      <c r="Q100" s="12">
        <f t="shared" si="90"/>
        <v>0.19707215209446086</v>
      </c>
      <c r="R100" s="9">
        <f t="shared" si="91"/>
        <v>2.3873737500000001</v>
      </c>
      <c r="S100" s="13">
        <f t="shared" si="92"/>
        <v>8.2547674864256529E-2</v>
      </c>
      <c r="T100" s="2">
        <f t="shared" si="93"/>
        <v>0.51</v>
      </c>
      <c r="U100" s="14">
        <f t="shared" si="94"/>
        <v>4.2099314180770828E-2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4.3029943225502403E-2</v>
      </c>
      <c r="AK100" s="9">
        <f t="shared" si="96"/>
        <v>10.4025</v>
      </c>
      <c r="AL100" s="1">
        <f t="shared" si="97"/>
        <v>0.45</v>
      </c>
      <c r="AM100" s="17">
        <f t="shared" si="98"/>
        <v>1025638.9166666666</v>
      </c>
      <c r="AN100" s="1">
        <f t="shared" si="99"/>
        <v>4590954502.4282255</v>
      </c>
      <c r="AO100" s="1">
        <f>SUM(AN89:AN100)</f>
        <v>83661121048.341446</v>
      </c>
    </row>
    <row r="101" spans="1:50" x14ac:dyDescent="0.15">
      <c r="C101" s="7">
        <v>12</v>
      </c>
      <c r="D101" s="7">
        <f t="shared" si="100"/>
        <v>4.2288060023870999</v>
      </c>
      <c r="E101" s="10">
        <f t="shared" si="101"/>
        <v>6.2978336517666698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4298.833333333333</v>
      </c>
      <c r="AX105" s="1">
        <f t="shared" ref="AX105:AX116" si="120">AW105*10000*AV105*0.67*AU105*AT105</f>
        <v>3249694.9149050117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2.0147860363871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2.0147860363871</v>
      </c>
      <c r="I106" s="9">
        <f t="shared" si="104"/>
        <v>275.16478603638706</v>
      </c>
      <c r="J106" s="9">
        <f t="shared" si="105"/>
        <v>2.2623539537067389E-2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2.8853577189413279E-2</v>
      </c>
      <c r="Q106" s="12">
        <f t="shared" si="109"/>
        <v>8.6560731568239829E-3</v>
      </c>
      <c r="R106" s="9">
        <f t="shared" si="110"/>
        <v>0.19436706250000002</v>
      </c>
      <c r="S106" s="13">
        <f t="shared" si="111"/>
        <v>4.4534670872149351E-2</v>
      </c>
      <c r="T106" s="2">
        <f t="shared" si="112"/>
        <v>0.01</v>
      </c>
      <c r="U106" s="14">
        <f t="shared" si="113"/>
        <v>4.4534670872149349E-4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5.9353467087214931E-3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4298.833333333333</v>
      </c>
      <c r="AX106" s="1">
        <f t="shared" si="120"/>
        <v>3322723.2826890554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2.2390547102857101</v>
      </c>
      <c r="E107" s="10">
        <f t="shared" si="122"/>
        <v>2.0147860363871</v>
      </c>
      <c r="F107" s="7" t="s">
        <v>83</v>
      </c>
      <c r="G107" s="1">
        <v>3</v>
      </c>
      <c r="H107" s="9">
        <f t="shared" si="103"/>
        <v>2.2390547102857101</v>
      </c>
      <c r="I107" s="9">
        <f t="shared" si="104"/>
        <v>275.38905471028568</v>
      </c>
      <c r="J107" s="9">
        <f t="shared" si="105"/>
        <v>2.3284960423055431E-2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1.8944151872773813</v>
      </c>
      <c r="P107" s="9">
        <f t="shared" si="108"/>
        <v>4.411138266058897E-2</v>
      </c>
      <c r="Q107" s="12">
        <f t="shared" si="109"/>
        <v>1.323341479817669E-2</v>
      </c>
      <c r="R107" s="9">
        <f t="shared" si="110"/>
        <v>0.19436706250000002</v>
      </c>
      <c r="S107" s="13">
        <f t="shared" si="111"/>
        <v>6.8084657081117786E-2</v>
      </c>
      <c r="T107" s="2">
        <f t="shared" si="112"/>
        <v>0.01</v>
      </c>
      <c r="U107" s="14">
        <f t="shared" si="113"/>
        <v>6.8084657081117787E-4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6.1708465708111776E-3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4298.833333333333</v>
      </c>
      <c r="AX107" s="1">
        <f t="shared" si="120"/>
        <v>3454560.715822597</v>
      </c>
    </row>
    <row r="108" spans="1:50" x14ac:dyDescent="0.15">
      <c r="C108" s="7">
        <v>3</v>
      </c>
      <c r="D108" s="7">
        <f t="shared" si="121"/>
        <v>4.8699943079999999</v>
      </c>
      <c r="E108" s="10">
        <f t="shared" si="122"/>
        <v>2.2390547102857101</v>
      </c>
      <c r="F108" s="7" t="s">
        <v>83</v>
      </c>
      <c r="G108" s="1">
        <v>4</v>
      </c>
      <c r="H108" s="9">
        <f t="shared" si="103"/>
        <v>4.8699943079999999</v>
      </c>
      <c r="I108" s="9">
        <f t="shared" si="104"/>
        <v>278.01999430799998</v>
      </c>
      <c r="J108" s="9">
        <f t="shared" si="105"/>
        <v>3.2537417259194845E-2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2.4981940129501257</v>
      </c>
      <c r="P108" s="9">
        <f t="shared" si="108"/>
        <v>8.1284780993780656E-2</v>
      </c>
      <c r="Q108" s="12">
        <f t="shared" si="109"/>
        <v>2.4385434298134195E-2</v>
      </c>
      <c r="R108" s="9">
        <f t="shared" si="110"/>
        <v>0.19436706250000002</v>
      </c>
      <c r="S108" s="13">
        <f t="shared" si="111"/>
        <v>0.12546073385316606</v>
      </c>
      <c r="T108" s="2">
        <f t="shared" si="112"/>
        <v>0.01</v>
      </c>
      <c r="U108" s="14">
        <f t="shared" si="113"/>
        <v>1.2546073385316606E-3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6.7446073385316607E-3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4298.833333333333</v>
      </c>
      <c r="AX108" s="1">
        <f t="shared" si="120"/>
        <v>3775763.2259972813</v>
      </c>
    </row>
    <row r="109" spans="1:50" x14ac:dyDescent="0.15">
      <c r="C109" s="7">
        <v>4</v>
      </c>
      <c r="D109" s="7">
        <f t="shared" si="121"/>
        <v>6.4100174854666703</v>
      </c>
      <c r="E109" s="10">
        <f t="shared" si="122"/>
        <v>4.8699943079999999</v>
      </c>
      <c r="F109" s="7" t="s">
        <v>83</v>
      </c>
      <c r="G109" s="1">
        <v>5</v>
      </c>
      <c r="H109" s="9">
        <f t="shared" si="103"/>
        <v>6.4100174854666703</v>
      </c>
      <c r="I109" s="9">
        <f t="shared" si="104"/>
        <v>279.56001748546663</v>
      </c>
      <c r="J109" s="9">
        <f t="shared" si="105"/>
        <v>3.9461173859546554E-2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2.2960637703585278</v>
      </c>
      <c r="O109" s="9">
        <f t="shared" si="123"/>
        <v>0.76873566993115094</v>
      </c>
      <c r="P109" s="9">
        <f t="shared" si="108"/>
        <v>3.0335211923188141E-2</v>
      </c>
      <c r="Q109" s="12">
        <f t="shared" si="109"/>
        <v>9.1005635769564417E-3</v>
      </c>
      <c r="R109" s="9">
        <f t="shared" si="110"/>
        <v>0.19436706250000002</v>
      </c>
      <c r="S109" s="13">
        <f t="shared" si="111"/>
        <v>4.6821531693192309E-2</v>
      </c>
      <c r="T109" s="2">
        <f t="shared" si="112"/>
        <v>0.01</v>
      </c>
      <c r="U109" s="14">
        <f t="shared" si="113"/>
        <v>4.682153169319231E-4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5.9582153169319236E-3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4298.833333333333</v>
      </c>
      <c r="AX109" s="1">
        <f t="shared" si="120"/>
        <v>3335525.5772596211</v>
      </c>
    </row>
    <row r="110" spans="1:50" x14ac:dyDescent="0.15">
      <c r="C110" s="7">
        <v>5</v>
      </c>
      <c r="D110" s="7">
        <f t="shared" si="121"/>
        <v>11.847599653677401</v>
      </c>
      <c r="E110" s="10">
        <f t="shared" si="122"/>
        <v>6.4100174854666703</v>
      </c>
      <c r="F110" s="7" t="s">
        <v>85</v>
      </c>
      <c r="G110" s="1">
        <v>6</v>
      </c>
      <c r="H110" s="9">
        <f t="shared" si="103"/>
        <v>11.847599653677401</v>
      </c>
      <c r="I110" s="9">
        <f t="shared" si="104"/>
        <v>284.99759965367736</v>
      </c>
      <c r="J110" s="9">
        <f t="shared" si="105"/>
        <v>7.6694736829049953E-2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1.3862906663412964</v>
      </c>
      <c r="P110" s="9">
        <f t="shared" si="108"/>
        <v>0.10632119782361403</v>
      </c>
      <c r="Q110" s="12">
        <f t="shared" si="109"/>
        <v>3.1896359347084208E-2</v>
      </c>
      <c r="R110" s="9">
        <f t="shared" si="110"/>
        <v>0.19436706250000002</v>
      </c>
      <c r="S110" s="13">
        <f t="shared" si="111"/>
        <v>0.16410372692175768</v>
      </c>
      <c r="T110" s="2">
        <f t="shared" si="112"/>
        <v>0.01</v>
      </c>
      <c r="U110" s="14">
        <f t="shared" si="113"/>
        <v>1.6410372692175768E-3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7.1310372692175768E-3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4298.833333333333</v>
      </c>
      <c r="AX110" s="1">
        <f t="shared" si="120"/>
        <v>3992094.2662600656</v>
      </c>
    </row>
    <row r="111" spans="1:50" x14ac:dyDescent="0.15">
      <c r="C111" s="7">
        <v>6</v>
      </c>
      <c r="D111" s="7">
        <f t="shared" si="121"/>
        <v>14.814885273</v>
      </c>
      <c r="E111" s="10">
        <f t="shared" si="122"/>
        <v>11.847599653677401</v>
      </c>
      <c r="F111" s="7" t="s">
        <v>83</v>
      </c>
      <c r="G111" s="1">
        <v>7</v>
      </c>
      <c r="H111" s="9">
        <f t="shared" si="103"/>
        <v>14.814885273</v>
      </c>
      <c r="I111" s="9">
        <f t="shared" si="104"/>
        <v>287.96488527299999</v>
      </c>
      <c r="J111" s="9">
        <f t="shared" si="105"/>
        <v>0.10905747166017582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1.9278596768510157</v>
      </c>
      <c r="P111" s="9">
        <f t="shared" si="108"/>
        <v>0.21024750207297535</v>
      </c>
      <c r="Q111" s="12">
        <f t="shared" si="109"/>
        <v>6.3074250621892605E-2</v>
      </c>
      <c r="R111" s="9">
        <f t="shared" si="110"/>
        <v>0.19436706250000002</v>
      </c>
      <c r="S111" s="13">
        <f t="shared" si="111"/>
        <v>0.32451100413112738</v>
      </c>
      <c r="T111" s="2">
        <f t="shared" si="112"/>
        <v>0.01</v>
      </c>
      <c r="U111" s="14">
        <f t="shared" si="113"/>
        <v>3.2451100413112737E-3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1.3195110041311273E-2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4298.833333333333</v>
      </c>
      <c r="AX111" s="1">
        <f t="shared" si="120"/>
        <v>7386880.9192703906</v>
      </c>
    </row>
    <row r="112" spans="1:50" x14ac:dyDescent="0.15">
      <c r="C112" s="7">
        <v>7</v>
      </c>
      <c r="D112" s="7">
        <f t="shared" si="121"/>
        <v>15.7538289470968</v>
      </c>
      <c r="E112" s="10">
        <f t="shared" si="122"/>
        <v>14.814885273</v>
      </c>
      <c r="F112" s="7" t="s">
        <v>83</v>
      </c>
      <c r="G112" s="1">
        <v>8</v>
      </c>
      <c r="H112" s="9">
        <f t="shared" si="103"/>
        <v>15.7538289470968</v>
      </c>
      <c r="I112" s="9">
        <f t="shared" si="104"/>
        <v>288.90382894709677</v>
      </c>
      <c r="J112" s="9">
        <f t="shared" si="105"/>
        <v>0.12172520601408544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2.3655023831113735</v>
      </c>
      <c r="P112" s="9">
        <f t="shared" si="108"/>
        <v>0.28794126491104199</v>
      </c>
      <c r="Q112" s="12">
        <f t="shared" si="109"/>
        <v>8.6382379473312593E-2</v>
      </c>
      <c r="R112" s="9">
        <f t="shared" si="110"/>
        <v>0.19436706250000002</v>
      </c>
      <c r="S112" s="13">
        <f t="shared" si="111"/>
        <v>0.4444291042023264</v>
      </c>
      <c r="T112" s="2">
        <f t="shared" si="112"/>
        <v>0.01</v>
      </c>
      <c r="U112" s="14">
        <f t="shared" si="113"/>
        <v>4.4442910420232637E-3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1.4394291042023263E-2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4298.833333333333</v>
      </c>
      <c r="AX112" s="1">
        <f t="shared" si="120"/>
        <v>8058205.9196059452</v>
      </c>
    </row>
    <row r="113" spans="1:53" x14ac:dyDescent="0.15">
      <c r="C113" s="7">
        <v>8</v>
      </c>
      <c r="D113" s="7">
        <f t="shared" si="121"/>
        <v>16.203733075161299</v>
      </c>
      <c r="E113" s="10">
        <f t="shared" si="122"/>
        <v>15.7538289470968</v>
      </c>
      <c r="F113" s="7" t="s">
        <v>83</v>
      </c>
      <c r="G113" s="1">
        <v>9</v>
      </c>
      <c r="H113" s="9">
        <f t="shared" si="103"/>
        <v>16.203733075161299</v>
      </c>
      <c r="I113" s="9">
        <f t="shared" si="104"/>
        <v>289.3537330751613</v>
      </c>
      <c r="J113" s="9">
        <f t="shared" si="105"/>
        <v>0.12827402003371924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2.7254513265336651</v>
      </c>
      <c r="P113" s="9">
        <f t="shared" si="108"/>
        <v>0.34960459806070604</v>
      </c>
      <c r="Q113" s="12">
        <f t="shared" si="109"/>
        <v>0.10488137941821181</v>
      </c>
      <c r="R113" s="9">
        <f t="shared" si="110"/>
        <v>0.19436706250000002</v>
      </c>
      <c r="S113" s="13">
        <f t="shared" si="111"/>
        <v>0.53960469469055128</v>
      </c>
      <c r="T113" s="2">
        <f t="shared" si="112"/>
        <v>0.01</v>
      </c>
      <c r="U113" s="14">
        <f t="shared" si="113"/>
        <v>5.396046946905513E-3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1.5346046946905514E-2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4298.833333333333</v>
      </c>
      <c r="AX113" s="1">
        <f t="shared" si="120"/>
        <v>8591017.507502256</v>
      </c>
    </row>
    <row r="114" spans="1:53" x14ac:dyDescent="0.15">
      <c r="C114" s="7">
        <v>9</v>
      </c>
      <c r="D114" s="7">
        <f t="shared" si="121"/>
        <v>13.7331038606667</v>
      </c>
      <c r="E114" s="10">
        <f t="shared" si="122"/>
        <v>16.203733075161299</v>
      </c>
      <c r="F114" s="7" t="s">
        <v>83</v>
      </c>
      <c r="G114" s="1">
        <v>10</v>
      </c>
      <c r="H114" s="9">
        <f t="shared" si="103"/>
        <v>13.7331038606667</v>
      </c>
      <c r="I114" s="9">
        <f t="shared" si="104"/>
        <v>286.88310386066667</v>
      </c>
      <c r="J114" s="9">
        <f t="shared" si="105"/>
        <v>9.600255759210774E-2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3.0237369368062925</v>
      </c>
      <c r="P114" s="9">
        <f t="shared" si="108"/>
        <v>0.29028647941912955</v>
      </c>
      <c r="Q114" s="12">
        <f t="shared" si="109"/>
        <v>8.7085943825738865E-2</v>
      </c>
      <c r="R114" s="9">
        <f t="shared" si="110"/>
        <v>0.19436706250000002</v>
      </c>
      <c r="S114" s="13">
        <f t="shared" si="111"/>
        <v>0.44804887569743901</v>
      </c>
      <c r="T114" s="2">
        <f t="shared" si="112"/>
        <v>0.01</v>
      </c>
      <c r="U114" s="14">
        <f t="shared" si="113"/>
        <v>4.4804887569743898E-3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1.4430488756974391E-2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4298.833333333333</v>
      </c>
      <c r="AX114" s="1">
        <f t="shared" si="120"/>
        <v>8078470.1090713255</v>
      </c>
    </row>
    <row r="115" spans="1:53" x14ac:dyDescent="0.15">
      <c r="C115" s="7">
        <v>10</v>
      </c>
      <c r="D115" s="7">
        <f t="shared" si="121"/>
        <v>11.550935360548401</v>
      </c>
      <c r="E115" s="10">
        <f t="shared" si="122"/>
        <v>13.7331038606667</v>
      </c>
      <c r="F115" s="7" t="s">
        <v>83</v>
      </c>
      <c r="G115" s="1">
        <v>11</v>
      </c>
      <c r="H115" s="9">
        <f t="shared" si="103"/>
        <v>11.550935360548401</v>
      </c>
      <c r="I115" s="9">
        <f t="shared" si="104"/>
        <v>284.70093536054839</v>
      </c>
      <c r="J115" s="9">
        <f t="shared" si="105"/>
        <v>7.4012426747160021E-2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2.5967779345178053</v>
      </c>
      <c r="O115" s="9">
        <f t="shared" si="123"/>
        <v>0.78456273120269104</v>
      </c>
      <c r="P115" s="9">
        <f t="shared" si="108"/>
        <v>5.806739167169097E-2</v>
      </c>
      <c r="Q115" s="12">
        <f t="shared" si="109"/>
        <v>1.7420217501507289E-2</v>
      </c>
      <c r="R115" s="9">
        <f t="shared" si="110"/>
        <v>0.19436706250000002</v>
      </c>
      <c r="S115" s="13">
        <f t="shared" si="111"/>
        <v>8.9625357699210415E-2</v>
      </c>
      <c r="T115" s="2">
        <f t="shared" si="112"/>
        <v>0.01</v>
      </c>
      <c r="U115" s="14">
        <f t="shared" si="113"/>
        <v>8.9625357699210412E-4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6.386253576992104E-3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4298.833333333333</v>
      </c>
      <c r="AX115" s="1">
        <f t="shared" si="120"/>
        <v>3575149.7748644203</v>
      </c>
    </row>
    <row r="116" spans="1:53" x14ac:dyDescent="0.15">
      <c r="C116" s="7">
        <v>11</v>
      </c>
      <c r="D116" s="7">
        <f t="shared" si="121"/>
        <v>6.2978336517666698</v>
      </c>
      <c r="E116" s="10">
        <f t="shared" si="122"/>
        <v>11.550935360548401</v>
      </c>
      <c r="F116" s="7" t="s">
        <v>85</v>
      </c>
      <c r="G116" s="1">
        <v>12</v>
      </c>
      <c r="H116" s="9">
        <f t="shared" si="103"/>
        <v>6.2978336517666698</v>
      </c>
      <c r="I116" s="9">
        <f t="shared" si="104"/>
        <v>279.44783365176664</v>
      </c>
      <c r="J116" s="9">
        <f t="shared" si="105"/>
        <v>3.8913265894232656E-2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1.3743855478643336</v>
      </c>
      <c r="P116" s="9">
        <f t="shared" si="108"/>
        <v>5.3481830265235439E-2</v>
      </c>
      <c r="Q116" s="12">
        <f t="shared" si="109"/>
        <v>1.604454907957063E-2</v>
      </c>
      <c r="R116" s="9">
        <f t="shared" si="110"/>
        <v>0.19436706250000002</v>
      </c>
      <c r="S116" s="13">
        <f t="shared" si="111"/>
        <v>8.2547674864256529E-2</v>
      </c>
      <c r="T116" s="2">
        <f t="shared" si="112"/>
        <v>0.01</v>
      </c>
      <c r="U116" s="14">
        <f t="shared" si="113"/>
        <v>8.2547674864256527E-4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6.315476748642565E-3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4298.833333333333</v>
      </c>
      <c r="AX116" s="1">
        <f t="shared" si="120"/>
        <v>3535527.5207699235</v>
      </c>
      <c r="AY116" s="1">
        <f>SUM(AX105:AX116)</f>
        <v>60355613.734017894</v>
      </c>
    </row>
    <row r="117" spans="1:53" x14ac:dyDescent="0.15">
      <c r="C117" s="7">
        <v>12</v>
      </c>
      <c r="D117" s="7">
        <f t="shared" si="121"/>
        <v>4.2288060023870999</v>
      </c>
      <c r="E117" s="10">
        <f t="shared" si="122"/>
        <v>6.2978336517666698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2.0147860363871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2.0147860363871</v>
      </c>
      <c r="I122" s="9">
        <f t="shared" si="125"/>
        <v>275.16478603638706</v>
      </c>
      <c r="J122" s="9">
        <f t="shared" si="126"/>
        <v>2.2623539537067389E-2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1.2679020797300922E-2</v>
      </c>
      <c r="Q122" s="12">
        <f t="shared" si="130"/>
        <v>4.1840768631093046E-3</v>
      </c>
      <c r="R122" s="9">
        <f t="shared" si="131"/>
        <v>9.3951000000000007E-2</v>
      </c>
      <c r="S122" s="13">
        <f t="shared" si="132"/>
        <v>4.4534670872149358E-2</v>
      </c>
      <c r="T122" s="2">
        <f t="shared" si="133"/>
        <v>0.01</v>
      </c>
      <c r="U122" s="14">
        <f t="shared" si="134"/>
        <v>4.453467087214936E-4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5.935346708721494E-3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2.2390547102857101</v>
      </c>
      <c r="E123" s="10">
        <f t="shared" si="145"/>
        <v>2.0147860363871</v>
      </c>
      <c r="F123" s="7" t="s">
        <v>83</v>
      </c>
      <c r="G123" s="1">
        <v>3</v>
      </c>
      <c r="H123" s="9">
        <f t="shared" si="124"/>
        <v>2.2390547102857101</v>
      </c>
      <c r="I123" s="9">
        <f t="shared" si="125"/>
        <v>275.38905471028568</v>
      </c>
      <c r="J123" s="9">
        <f t="shared" si="126"/>
        <v>2.3284960423055431E-2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0.83245586502271252</v>
      </c>
      <c r="P123" s="9">
        <f t="shared" si="129"/>
        <v>1.9383701870994235E-2</v>
      </c>
      <c r="Q123" s="12">
        <f t="shared" si="130"/>
        <v>6.3966216174280981E-3</v>
      </c>
      <c r="R123" s="9">
        <f t="shared" si="131"/>
        <v>9.3951000000000007E-2</v>
      </c>
      <c r="S123" s="13">
        <f t="shared" si="132"/>
        <v>6.8084657081117786E-2</v>
      </c>
      <c r="T123" s="2">
        <f t="shared" si="133"/>
        <v>0.01</v>
      </c>
      <c r="U123" s="14">
        <f t="shared" si="134"/>
        <v>6.8084657081117787E-4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6.1708465708111776E-3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4.8699943079999999</v>
      </c>
      <c r="E124" s="10">
        <f t="shared" si="145"/>
        <v>2.2390547102857101</v>
      </c>
      <c r="F124" s="7" t="s">
        <v>83</v>
      </c>
      <c r="G124" s="1">
        <v>4</v>
      </c>
      <c r="H124" s="9">
        <f t="shared" si="124"/>
        <v>4.8699943079999999</v>
      </c>
      <c r="I124" s="9">
        <f t="shared" si="125"/>
        <v>278.01999430799998</v>
      </c>
      <c r="J124" s="9">
        <f t="shared" si="126"/>
        <v>3.2537417259194845E-2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1.0977721631517183</v>
      </c>
      <c r="P124" s="9">
        <f t="shared" si="129"/>
        <v>3.5718670927996382E-2</v>
      </c>
      <c r="Q124" s="12">
        <f t="shared" si="130"/>
        <v>1.1787161406238807E-2</v>
      </c>
      <c r="R124" s="9">
        <f t="shared" si="131"/>
        <v>9.3951000000000007E-2</v>
      </c>
      <c r="S124" s="13">
        <f t="shared" si="132"/>
        <v>0.12546073385316608</v>
      </c>
      <c r="T124" s="2">
        <f t="shared" si="133"/>
        <v>0.01</v>
      </c>
      <c r="U124" s="14">
        <f t="shared" si="134"/>
        <v>1.2546073385316609E-3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6.7446073385316607E-3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6.4100174854666703</v>
      </c>
      <c r="E125" s="10">
        <f t="shared" si="145"/>
        <v>4.8699943079999999</v>
      </c>
      <c r="F125" s="7" t="s">
        <v>83</v>
      </c>
      <c r="G125" s="1">
        <v>5</v>
      </c>
      <c r="H125" s="9">
        <f t="shared" si="124"/>
        <v>6.4100174854666703</v>
      </c>
      <c r="I125" s="9">
        <f t="shared" si="125"/>
        <v>279.56001748546663</v>
      </c>
      <c r="J125" s="9">
        <f t="shared" si="126"/>
        <v>3.9461173859546554E-2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1.0089508176125357</v>
      </c>
      <c r="O125" s="9">
        <f t="shared" si="146"/>
        <v>0.33780267461118618</v>
      </c>
      <c r="P125" s="9">
        <f t="shared" si="129"/>
        <v>1.333009007305185E-2</v>
      </c>
      <c r="Q125" s="12">
        <f t="shared" si="130"/>
        <v>4.3989297241071104E-3</v>
      </c>
      <c r="R125" s="9">
        <f t="shared" si="131"/>
        <v>9.3951000000000007E-2</v>
      </c>
      <c r="S125" s="13">
        <f t="shared" si="132"/>
        <v>4.6821531693192302E-2</v>
      </c>
      <c r="T125" s="2">
        <f t="shared" si="133"/>
        <v>0.01</v>
      </c>
      <c r="U125" s="14">
        <f t="shared" si="134"/>
        <v>4.6821531693192305E-4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5.9582153169319228E-3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11.847599653677401</v>
      </c>
      <c r="E126" s="10">
        <f t="shared" si="145"/>
        <v>6.4100174854666703</v>
      </c>
      <c r="F126" s="7" t="s">
        <v>85</v>
      </c>
      <c r="G126" s="1">
        <v>6</v>
      </c>
      <c r="H126" s="9">
        <f t="shared" si="124"/>
        <v>11.847599653677401</v>
      </c>
      <c r="I126" s="9">
        <f t="shared" si="125"/>
        <v>284.99759965367736</v>
      </c>
      <c r="J126" s="9">
        <f t="shared" si="126"/>
        <v>7.6694736829049953E-2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0.60917258453813428</v>
      </c>
      <c r="P126" s="9">
        <f t="shared" si="129"/>
        <v>4.6720331054624392E-2</v>
      </c>
      <c r="Q126" s="12">
        <f t="shared" si="130"/>
        <v>1.5417709248026049E-2</v>
      </c>
      <c r="R126" s="9">
        <f t="shared" si="131"/>
        <v>9.3951000000000007E-2</v>
      </c>
      <c r="S126" s="13">
        <f t="shared" si="132"/>
        <v>0.16410372692175759</v>
      </c>
      <c r="T126" s="2">
        <f t="shared" si="133"/>
        <v>0.01</v>
      </c>
      <c r="U126" s="14">
        <f t="shared" si="134"/>
        <v>1.6410372692175759E-3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7.131037269217576E-3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14.814885273</v>
      </c>
      <c r="E127" s="10">
        <f t="shared" si="145"/>
        <v>11.847599653677401</v>
      </c>
      <c r="F127" s="7" t="s">
        <v>83</v>
      </c>
      <c r="G127" s="1">
        <v>7</v>
      </c>
      <c r="H127" s="9">
        <f t="shared" si="124"/>
        <v>14.814885273</v>
      </c>
      <c r="I127" s="9">
        <f t="shared" si="125"/>
        <v>287.96488527299999</v>
      </c>
      <c r="J127" s="9">
        <f t="shared" si="126"/>
        <v>0.10905747166017582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0.84715225348350998</v>
      </c>
      <c r="P127" s="9">
        <f t="shared" si="129"/>
        <v>9.2388282876131975E-2</v>
      </c>
      <c r="Q127" s="12">
        <f t="shared" si="130"/>
        <v>3.0488133349123554E-2</v>
      </c>
      <c r="R127" s="9">
        <f t="shared" si="131"/>
        <v>9.3951000000000007E-2</v>
      </c>
      <c r="S127" s="13">
        <f t="shared" si="132"/>
        <v>0.32451100413112743</v>
      </c>
      <c r="T127" s="2">
        <f t="shared" si="133"/>
        <v>0.01</v>
      </c>
      <c r="U127" s="14">
        <f t="shared" si="134"/>
        <v>3.2451100413112745E-3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1.3195110041311273E-2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15.7538289470968</v>
      </c>
      <c r="E128" s="10">
        <f t="shared" si="145"/>
        <v>14.814885273</v>
      </c>
      <c r="F128" s="7" t="s">
        <v>83</v>
      </c>
      <c r="G128" s="1">
        <v>8</v>
      </c>
      <c r="H128" s="9">
        <f t="shared" si="124"/>
        <v>15.7538289470968</v>
      </c>
      <c r="I128" s="9">
        <f t="shared" si="125"/>
        <v>288.90382894709677</v>
      </c>
      <c r="J128" s="9">
        <f t="shared" si="126"/>
        <v>0.12172520601408544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1.0394639706073781</v>
      </c>
      <c r="P128" s="9">
        <f t="shared" si="129"/>
        <v>0.12652896596640234</v>
      </c>
      <c r="Q128" s="12">
        <f t="shared" si="130"/>
        <v>4.1754558768912771E-2</v>
      </c>
      <c r="R128" s="9">
        <f t="shared" si="131"/>
        <v>9.3951000000000007E-2</v>
      </c>
      <c r="S128" s="13">
        <f t="shared" si="132"/>
        <v>0.4444291042023264</v>
      </c>
      <c r="T128" s="2">
        <f t="shared" si="133"/>
        <v>0.01</v>
      </c>
      <c r="U128" s="14">
        <f t="shared" si="134"/>
        <v>4.4442910420232637E-3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1.4394291042023263E-2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16.203733075161299</v>
      </c>
      <c r="E129" s="10">
        <f t="shared" si="145"/>
        <v>15.7538289470968</v>
      </c>
      <c r="F129" s="7" t="s">
        <v>83</v>
      </c>
      <c r="G129" s="1">
        <v>9</v>
      </c>
      <c r="H129" s="9">
        <f t="shared" si="124"/>
        <v>16.203733075161299</v>
      </c>
      <c r="I129" s="9">
        <f t="shared" si="125"/>
        <v>289.3537330751613</v>
      </c>
      <c r="J129" s="9">
        <f t="shared" si="126"/>
        <v>0.12827402003371924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1.1976350046409756</v>
      </c>
      <c r="P129" s="9">
        <f t="shared" si="129"/>
        <v>0.15362545657839993</v>
      </c>
      <c r="Q129" s="12">
        <f t="shared" si="130"/>
        <v>5.0696400670871979E-2</v>
      </c>
      <c r="R129" s="9">
        <f t="shared" si="131"/>
        <v>9.3951000000000007E-2</v>
      </c>
      <c r="S129" s="13">
        <f t="shared" si="132"/>
        <v>0.53960469469055117</v>
      </c>
      <c r="T129" s="2">
        <f t="shared" si="133"/>
        <v>0.01</v>
      </c>
      <c r="U129" s="14">
        <f t="shared" si="134"/>
        <v>5.3960469469055122E-3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1.5346046946905511E-2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13.7331038606667</v>
      </c>
      <c r="E130" s="10">
        <f t="shared" si="145"/>
        <v>16.203733075161299</v>
      </c>
      <c r="F130" s="7" t="s">
        <v>83</v>
      </c>
      <c r="G130" s="1">
        <v>10</v>
      </c>
      <c r="H130" s="9">
        <f t="shared" si="124"/>
        <v>13.7331038606667</v>
      </c>
      <c r="I130" s="9">
        <f t="shared" si="125"/>
        <v>286.88310386066667</v>
      </c>
      <c r="J130" s="9">
        <f t="shared" si="126"/>
        <v>9.600255759210774E-2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1.3287095480625757</v>
      </c>
      <c r="P130" s="9">
        <f t="shared" si="129"/>
        <v>0.12755951491106088</v>
      </c>
      <c r="Q130" s="12">
        <f t="shared" si="130"/>
        <v>4.2094639920650094E-2</v>
      </c>
      <c r="R130" s="9">
        <f t="shared" si="131"/>
        <v>9.3951000000000007E-2</v>
      </c>
      <c r="S130" s="13">
        <f t="shared" si="132"/>
        <v>0.44804887569743901</v>
      </c>
      <c r="T130" s="2">
        <f t="shared" si="133"/>
        <v>0.01</v>
      </c>
      <c r="U130" s="14">
        <f t="shared" si="134"/>
        <v>4.4804887569743898E-3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1.4430488756974391E-2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11.550935360548401</v>
      </c>
      <c r="E131" s="10">
        <f t="shared" si="145"/>
        <v>13.7331038606667</v>
      </c>
      <c r="F131" s="7" t="s">
        <v>83</v>
      </c>
      <c r="G131" s="1">
        <v>11</v>
      </c>
      <c r="H131" s="9">
        <f t="shared" si="124"/>
        <v>11.550935360548401</v>
      </c>
      <c r="I131" s="9">
        <f t="shared" si="125"/>
        <v>284.70093536054839</v>
      </c>
      <c r="J131" s="9">
        <f t="shared" si="126"/>
        <v>7.4012426747160021E-2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1.1410925314939391</v>
      </c>
      <c r="O131" s="9">
        <f t="shared" si="146"/>
        <v>0.34475750165757568</v>
      </c>
      <c r="P131" s="9">
        <f t="shared" si="129"/>
        <v>2.5516339336965219E-2</v>
      </c>
      <c r="Q131" s="12">
        <f t="shared" si="130"/>
        <v>8.4203919811985228E-3</v>
      </c>
      <c r="R131" s="9">
        <f t="shared" si="131"/>
        <v>9.3951000000000007E-2</v>
      </c>
      <c r="S131" s="13">
        <f t="shared" si="132"/>
        <v>8.9625357699210456E-2</v>
      </c>
      <c r="T131" s="2">
        <f t="shared" si="133"/>
        <v>0.01</v>
      </c>
      <c r="U131" s="14">
        <f t="shared" si="134"/>
        <v>8.9625357699210455E-4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6.3862535769921049E-3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6.2978336517666698</v>
      </c>
      <c r="E132" s="10">
        <f t="shared" si="145"/>
        <v>11.550935360548401</v>
      </c>
      <c r="F132" s="7" t="s">
        <v>85</v>
      </c>
      <c r="G132" s="1">
        <v>12</v>
      </c>
      <c r="H132" s="9">
        <f t="shared" si="124"/>
        <v>6.2978336517666698</v>
      </c>
      <c r="I132" s="9">
        <f t="shared" si="125"/>
        <v>279.44783365176664</v>
      </c>
      <c r="J132" s="9">
        <f t="shared" si="126"/>
        <v>3.8913265894232656E-2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0.60394116232061046</v>
      </c>
      <c r="P132" s="9">
        <f t="shared" si="129"/>
        <v>2.3501323033853837E-2</v>
      </c>
      <c r="Q132" s="12">
        <f t="shared" si="130"/>
        <v>7.755436601171767E-3</v>
      </c>
      <c r="R132" s="9">
        <f t="shared" si="131"/>
        <v>9.3951000000000007E-2</v>
      </c>
      <c r="S132" s="13">
        <f t="shared" si="132"/>
        <v>8.2547674864256543E-2</v>
      </c>
      <c r="T132" s="2">
        <f t="shared" si="133"/>
        <v>0.01</v>
      </c>
      <c r="U132" s="14">
        <f t="shared" si="134"/>
        <v>8.2547674864256548E-4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6.3154767486425659E-3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4.2288060023870999</v>
      </c>
      <c r="E133" s="10">
        <f t="shared" si="145"/>
        <v>6.2978336517666698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2.0147860363871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2.0147860363871</v>
      </c>
      <c r="I137" s="9">
        <f t="shared" si="148"/>
        <v>275.16478603638706</v>
      </c>
      <c r="J137" s="9">
        <f t="shared" si="149"/>
        <v>2.2623539537067389E-2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3.380394914494065E-2</v>
      </c>
      <c r="Q137" s="12">
        <f t="shared" si="153"/>
        <v>8.7890267776845696E-3</v>
      </c>
      <c r="R137" s="9">
        <f t="shared" si="154"/>
        <v>0.19735245833333334</v>
      </c>
      <c r="S137" s="13">
        <f t="shared" si="155"/>
        <v>4.4534670872149358E-2</v>
      </c>
      <c r="T137" s="2">
        <f t="shared" si="156"/>
        <v>0.01</v>
      </c>
      <c r="U137" s="14">
        <f t="shared" si="157"/>
        <v>4.453467087214936E-4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5.935346708721494E-3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2.2390547102857101</v>
      </c>
      <c r="E138" s="10">
        <f t="shared" si="166"/>
        <v>2.0147860363871</v>
      </c>
      <c r="F138" s="7" t="s">
        <v>83</v>
      </c>
      <c r="G138" s="1">
        <v>3</v>
      </c>
      <c r="H138" s="9">
        <f t="shared" si="147"/>
        <v>2.2390547102857101</v>
      </c>
      <c r="I138" s="9">
        <f t="shared" si="148"/>
        <v>275.38905471028568</v>
      </c>
      <c r="J138" s="9">
        <f t="shared" si="149"/>
        <v>2.3284960423055431E-2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2.2194376187651486</v>
      </c>
      <c r="P138" s="9">
        <f t="shared" si="152"/>
        <v>5.1679517114386869E-2</v>
      </c>
      <c r="Q138" s="12">
        <f t="shared" si="153"/>
        <v>1.3436674449740586E-2</v>
      </c>
      <c r="R138" s="9">
        <f t="shared" si="154"/>
        <v>0.19735245833333334</v>
      </c>
      <c r="S138" s="13">
        <f t="shared" si="155"/>
        <v>6.8084657081117786E-2</v>
      </c>
      <c r="T138" s="2">
        <f t="shared" si="156"/>
        <v>0.01</v>
      </c>
      <c r="U138" s="14">
        <f t="shared" si="157"/>
        <v>6.8084657081117787E-4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6.1708465708111776E-3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4.8699943079999999</v>
      </c>
      <c r="E139" s="10">
        <f t="shared" si="166"/>
        <v>2.2390547102857101</v>
      </c>
      <c r="F139" s="7" t="s">
        <v>83</v>
      </c>
      <c r="G139" s="1">
        <v>4</v>
      </c>
      <c r="H139" s="9">
        <f t="shared" si="147"/>
        <v>4.8699943079999999</v>
      </c>
      <c r="I139" s="9">
        <f t="shared" si="148"/>
        <v>278.01999430799998</v>
      </c>
      <c r="J139" s="9">
        <f t="shared" si="149"/>
        <v>3.2537417259194845E-2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2.9268060183174285</v>
      </c>
      <c r="P139" s="9">
        <f t="shared" si="152"/>
        <v>9.5230708654716847E-2</v>
      </c>
      <c r="Q139" s="12">
        <f t="shared" si="153"/>
        <v>2.475998425022638E-2</v>
      </c>
      <c r="R139" s="9">
        <f t="shared" si="154"/>
        <v>0.19735245833333334</v>
      </c>
      <c r="S139" s="13">
        <f t="shared" si="155"/>
        <v>0.12546073385316606</v>
      </c>
      <c r="T139" s="2">
        <f t="shared" si="156"/>
        <v>0.01</v>
      </c>
      <c r="U139" s="14">
        <f t="shared" si="157"/>
        <v>1.2546073385316606E-3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6.7446073385316607E-3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6.4100174854666703</v>
      </c>
      <c r="E140" s="10">
        <f t="shared" si="166"/>
        <v>4.8699943079999999</v>
      </c>
      <c r="F140" s="7" t="s">
        <v>83</v>
      </c>
      <c r="G140" s="1">
        <v>5</v>
      </c>
      <c r="H140" s="9">
        <f t="shared" si="147"/>
        <v>6.4100174854666703</v>
      </c>
      <c r="I140" s="9">
        <f t="shared" si="148"/>
        <v>279.56001748546663</v>
      </c>
      <c r="J140" s="9">
        <f t="shared" si="149"/>
        <v>3.9461173859546554E-2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3.5906232263293782</v>
      </c>
      <c r="P140" s="9">
        <f t="shared" si="152"/>
        <v>0.14169020739830956</v>
      </c>
      <c r="Q140" s="12">
        <f t="shared" si="153"/>
        <v>3.6839453923560486E-2</v>
      </c>
      <c r="R140" s="9">
        <f t="shared" si="154"/>
        <v>0.19735245833333334</v>
      </c>
      <c r="S140" s="13">
        <f t="shared" si="155"/>
        <v>0.1866683305324614</v>
      </c>
      <c r="T140" s="2">
        <f t="shared" si="156"/>
        <v>0.01</v>
      </c>
      <c r="U140" s="14">
        <f t="shared" si="157"/>
        <v>1.866683305324614E-3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7.3566833053246138E-3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11.847599653677401</v>
      </c>
      <c r="E141" s="10">
        <f t="shared" si="166"/>
        <v>6.4100174854666703</v>
      </c>
      <c r="F141" s="7" t="s">
        <v>85</v>
      </c>
      <c r="G141" s="1">
        <v>6</v>
      </c>
      <c r="H141" s="9">
        <f t="shared" si="147"/>
        <v>11.847599653677401</v>
      </c>
      <c r="I141" s="9">
        <f t="shared" si="148"/>
        <v>284.99759965367736</v>
      </c>
      <c r="J141" s="9">
        <f t="shared" si="149"/>
        <v>7.6694736829049953E-2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4.2079809355977353</v>
      </c>
      <c r="P141" s="9">
        <f t="shared" si="152"/>
        <v>0.3227299904373277</v>
      </c>
      <c r="Q141" s="12">
        <f t="shared" si="153"/>
        <v>8.3909797513705198E-2</v>
      </c>
      <c r="R141" s="9">
        <f t="shared" si="154"/>
        <v>0.19735245833333334</v>
      </c>
      <c r="S141" s="13">
        <f t="shared" si="155"/>
        <v>0.42517736146959673</v>
      </c>
      <c r="T141" s="2">
        <f t="shared" si="156"/>
        <v>0.01</v>
      </c>
      <c r="U141" s="14">
        <f t="shared" si="157"/>
        <v>4.2517736146959672E-3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9.7417736146959664E-3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14.814885273</v>
      </c>
      <c r="E142" s="10">
        <f t="shared" si="166"/>
        <v>11.847599653677401</v>
      </c>
      <c r="F142" s="7" t="s">
        <v>83</v>
      </c>
      <c r="G142" s="1">
        <v>7</v>
      </c>
      <c r="H142" s="9">
        <f t="shared" si="147"/>
        <v>14.814885273</v>
      </c>
      <c r="I142" s="9">
        <f t="shared" si="148"/>
        <v>287.96488527299999</v>
      </c>
      <c r="J142" s="9">
        <f t="shared" si="149"/>
        <v>0.10905747166017582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4.6442988618270746</v>
      </c>
      <c r="P142" s="9">
        <f t="shared" si="152"/>
        <v>0.50649549150509299</v>
      </c>
      <c r="Q142" s="12">
        <f t="shared" si="153"/>
        <v>0.13168882779132418</v>
      </c>
      <c r="R142" s="9">
        <f t="shared" si="154"/>
        <v>0.19735245833333334</v>
      </c>
      <c r="S142" s="13">
        <f t="shared" si="155"/>
        <v>0.66727736205291344</v>
      </c>
      <c r="T142" s="2">
        <f t="shared" si="156"/>
        <v>0.01</v>
      </c>
      <c r="U142" s="14">
        <f t="shared" si="157"/>
        <v>6.6727736205291349E-3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1.6622773620529135E-2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15.7538289470968</v>
      </c>
      <c r="E143" s="10">
        <f t="shared" si="166"/>
        <v>14.814885273</v>
      </c>
      <c r="F143" s="7" t="s">
        <v>83</v>
      </c>
      <c r="G143" s="1">
        <v>8</v>
      </c>
      <c r="H143" s="9">
        <f t="shared" si="147"/>
        <v>15.7538289470968</v>
      </c>
      <c r="I143" s="9">
        <f t="shared" si="148"/>
        <v>288.90382894709677</v>
      </c>
      <c r="J143" s="9">
        <f t="shared" si="149"/>
        <v>0.12172520601408544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4.8968512869886487</v>
      </c>
      <c r="P143" s="9">
        <f t="shared" si="152"/>
        <v>0.59607023172903273</v>
      </c>
      <c r="Q143" s="12">
        <f t="shared" si="153"/>
        <v>0.15497826024954853</v>
      </c>
      <c r="R143" s="9">
        <f t="shared" si="154"/>
        <v>0.19735245833333334</v>
      </c>
      <c r="S143" s="13">
        <f t="shared" si="155"/>
        <v>0.785286697507392</v>
      </c>
      <c r="T143" s="2">
        <f t="shared" si="156"/>
        <v>0.01</v>
      </c>
      <c r="U143" s="14">
        <f t="shared" si="157"/>
        <v>7.8528669750739209E-3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1.7802866975073921E-2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16.203733075161299</v>
      </c>
      <c r="E144" s="10">
        <f t="shared" si="166"/>
        <v>15.7538289470968</v>
      </c>
      <c r="F144" s="7" t="s">
        <v>83</v>
      </c>
      <c r="G144" s="1">
        <v>9</v>
      </c>
      <c r="H144" s="9">
        <f t="shared" si="147"/>
        <v>16.203733075161299</v>
      </c>
      <c r="I144" s="9">
        <f t="shared" si="148"/>
        <v>289.3537330751613</v>
      </c>
      <c r="J144" s="9">
        <f t="shared" si="149"/>
        <v>0.12827402003371924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5.059828971926283</v>
      </c>
      <c r="P144" s="9">
        <f t="shared" si="152"/>
        <v>0.64904460291206501</v>
      </c>
      <c r="Q144" s="12">
        <f t="shared" si="153"/>
        <v>0.16875159675713691</v>
      </c>
      <c r="R144" s="9">
        <f t="shared" si="154"/>
        <v>0.19735245833333334</v>
      </c>
      <c r="S144" s="13">
        <f t="shared" si="155"/>
        <v>0.85507724698372467</v>
      </c>
      <c r="T144" s="2">
        <f t="shared" si="156"/>
        <v>0.01</v>
      </c>
      <c r="U144" s="14">
        <f t="shared" si="157"/>
        <v>8.5507724698372471E-3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1.8500772469837248E-2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13.7331038606667</v>
      </c>
      <c r="E145" s="10">
        <f t="shared" si="166"/>
        <v>16.203733075161299</v>
      </c>
      <c r="F145" s="7" t="s">
        <v>83</v>
      </c>
      <c r="G145" s="1">
        <v>10</v>
      </c>
      <c r="H145" s="9">
        <f t="shared" si="147"/>
        <v>13.7331038606667</v>
      </c>
      <c r="I145" s="9">
        <f t="shared" si="148"/>
        <v>286.88310386066667</v>
      </c>
      <c r="J145" s="9">
        <f t="shared" si="149"/>
        <v>9.600255759210774E-2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5.1698322856808847</v>
      </c>
      <c r="P145" s="9">
        <f t="shared" si="152"/>
        <v>0.49631712174761711</v>
      </c>
      <c r="Q145" s="12">
        <f t="shared" si="153"/>
        <v>0.12904245165438044</v>
      </c>
      <c r="R145" s="9">
        <f t="shared" si="154"/>
        <v>0.19735245833333334</v>
      </c>
      <c r="S145" s="13">
        <f t="shared" si="155"/>
        <v>0.6538679717707111</v>
      </c>
      <c r="T145" s="2">
        <f t="shared" si="156"/>
        <v>0.01</v>
      </c>
      <c r="U145" s="14">
        <f t="shared" si="157"/>
        <v>6.5386797177071111E-3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1.6488679717707112E-2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11.550935360548401</v>
      </c>
      <c r="E146" s="10">
        <f t="shared" si="166"/>
        <v>13.7331038606667</v>
      </c>
      <c r="F146" s="7" t="s">
        <v>83</v>
      </c>
      <c r="G146" s="1">
        <v>11</v>
      </c>
      <c r="H146" s="9">
        <f t="shared" si="147"/>
        <v>11.550935360548401</v>
      </c>
      <c r="I146" s="9">
        <f t="shared" si="148"/>
        <v>284.70093536054839</v>
      </c>
      <c r="J146" s="9">
        <f t="shared" si="149"/>
        <v>7.4012426747160021E-2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5.4325630805999348</v>
      </c>
      <c r="P146" s="9">
        <f t="shared" si="152"/>
        <v>0.40207717705222867</v>
      </c>
      <c r="Q146" s="12">
        <f t="shared" si="153"/>
        <v>0.10454006603357946</v>
      </c>
      <c r="R146" s="9">
        <f t="shared" si="154"/>
        <v>0.19735245833333334</v>
      </c>
      <c r="S146" s="13">
        <f t="shared" si="155"/>
        <v>0.52971250987412899</v>
      </c>
      <c r="T146" s="2">
        <f t="shared" si="156"/>
        <v>0.01</v>
      </c>
      <c r="U146" s="14">
        <f t="shared" si="157"/>
        <v>5.2971250987412901E-3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1.0787125098741291E-2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6.2978336517666698</v>
      </c>
      <c r="E147" s="10">
        <f t="shared" si="166"/>
        <v>11.550935360548401</v>
      </c>
      <c r="F147" s="7" t="s">
        <v>85</v>
      </c>
      <c r="G147" s="1">
        <v>12</v>
      </c>
      <c r="H147" s="9">
        <f t="shared" si="147"/>
        <v>6.2978336517666698</v>
      </c>
      <c r="I147" s="9">
        <f t="shared" si="148"/>
        <v>279.44783365176664</v>
      </c>
      <c r="J147" s="9">
        <f t="shared" si="149"/>
        <v>3.8913265894232656E-2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5.7895338202143733</v>
      </c>
      <c r="P147" s="9">
        <f t="shared" si="152"/>
        <v>0.22528966894965446</v>
      </c>
      <c r="Q147" s="12">
        <f t="shared" si="153"/>
        <v>5.8575313926910164E-2</v>
      </c>
      <c r="R147" s="9">
        <f t="shared" si="154"/>
        <v>0.19735245833333334</v>
      </c>
      <c r="S147" s="13">
        <f t="shared" si="155"/>
        <v>0.29680559554001079</v>
      </c>
      <c r="T147" s="2">
        <f t="shared" si="156"/>
        <v>0.01</v>
      </c>
      <c r="U147" s="14">
        <f t="shared" si="157"/>
        <v>2.9680559554001078E-3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8.4580559554001088E-3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4.2288060023870999</v>
      </c>
      <c r="E148" s="10">
        <f t="shared" si="166"/>
        <v>6.2978336517666698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6465747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3059731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15963106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29971357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307441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140813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109394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53599458.084204331</v>
      </c>
      <c r="J13" s="6" t="s">
        <v>37</v>
      </c>
      <c r="K13" s="6">
        <f>I13/(10000*1000)</f>
        <v>5.3599458084204334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5.3144856617419398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5.3144856617419398</v>
      </c>
      <c r="I27" s="9">
        <f t="shared" si="1"/>
        <v>278.46448566174189</v>
      </c>
      <c r="J27" s="9">
        <f t="shared" si="2"/>
        <v>3.4408151059392343E-2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2.7297791971673653</v>
      </c>
      <c r="Q27" s="12">
        <f t="shared" si="6"/>
        <v>0.27297791971673652</v>
      </c>
      <c r="R27" s="9">
        <f t="shared" si="7"/>
        <v>4.0532094166666672</v>
      </c>
      <c r="S27" s="13">
        <f t="shared" si="8"/>
        <v>6.7348585196279287E-2</v>
      </c>
      <c r="T27" s="2">
        <f t="shared" si="9"/>
        <v>0.34</v>
      </c>
      <c r="U27" s="14">
        <f t="shared" si="10"/>
        <v>2.2898518966734959E-2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3.5798518966734957E-2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8.7082035911071394</v>
      </c>
      <c r="E28" s="10">
        <f t="shared" si="18"/>
        <v>5.3144856617419398</v>
      </c>
      <c r="F28" s="7" t="s">
        <v>83</v>
      </c>
      <c r="G28" s="1">
        <v>3</v>
      </c>
      <c r="H28" s="9">
        <f t="shared" si="0"/>
        <v>8.7082035911071394</v>
      </c>
      <c r="I28" s="9">
        <f t="shared" si="1"/>
        <v>281.8582035911071</v>
      </c>
      <c r="J28" s="9">
        <f t="shared" si="2"/>
        <v>5.2420730328420886E-2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117.13756295929855</v>
      </c>
      <c r="P28" s="9">
        <f t="shared" si="5"/>
        <v>6.1404365992178125</v>
      </c>
      <c r="Q28" s="12">
        <f t="shared" si="6"/>
        <v>0.61404365992178134</v>
      </c>
      <c r="R28" s="9">
        <f t="shared" si="7"/>
        <v>4.0532094166666672</v>
      </c>
      <c r="S28" s="13">
        <f t="shared" si="8"/>
        <v>0.15149566597690547</v>
      </c>
      <c r="T28" s="2">
        <f t="shared" si="9"/>
        <v>0.34</v>
      </c>
      <c r="U28" s="14">
        <f t="shared" si="10"/>
        <v>5.1508526432147865E-2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6.4408526432147867E-2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10.688399488870999</v>
      </c>
      <c r="E29" s="10">
        <f t="shared" si="18"/>
        <v>8.7082035911071394</v>
      </c>
      <c r="F29" s="7" t="s">
        <v>83</v>
      </c>
      <c r="G29" s="1">
        <v>4</v>
      </c>
      <c r="H29" s="9">
        <f t="shared" si="0"/>
        <v>10.688399488870999</v>
      </c>
      <c r="I29" s="9">
        <f t="shared" si="1"/>
        <v>283.838399488871</v>
      </c>
      <c r="J29" s="9">
        <f t="shared" si="2"/>
        <v>6.670666894945193E-2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151.52922052674739</v>
      </c>
      <c r="P29" s="9">
        <f t="shared" si="5"/>
        <v>10.108009549846235</v>
      </c>
      <c r="Q29" s="12">
        <f t="shared" si="6"/>
        <v>1.0108009549846235</v>
      </c>
      <c r="R29" s="9">
        <f t="shared" si="7"/>
        <v>4.0532094166666672</v>
      </c>
      <c r="S29" s="13">
        <f t="shared" si="8"/>
        <v>0.24938285962433679</v>
      </c>
      <c r="T29" s="2">
        <f t="shared" si="9"/>
        <v>0.34</v>
      </c>
      <c r="U29" s="14">
        <f t="shared" si="10"/>
        <v>8.4790172272274519E-2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9.7690172272274514E-2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13.596620772433299</v>
      </c>
      <c r="E30" s="10">
        <f t="shared" si="18"/>
        <v>10.688399488870999</v>
      </c>
      <c r="F30" s="7" t="s">
        <v>83</v>
      </c>
      <c r="G30" s="1">
        <v>5</v>
      </c>
      <c r="H30" s="9">
        <f t="shared" si="0"/>
        <v>13.596620772433299</v>
      </c>
      <c r="I30" s="9">
        <f t="shared" si="1"/>
        <v>286.74662077243329</v>
      </c>
      <c r="J30" s="9">
        <f t="shared" si="2"/>
        <v>9.4464151596069551E-2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134.35015042805611</v>
      </c>
      <c r="O30" s="9">
        <f t="shared" si="19"/>
        <v>47.603154715511721</v>
      </c>
      <c r="P30" s="9">
        <f t="shared" si="5"/>
        <v>4.496791623497252</v>
      </c>
      <c r="Q30" s="12">
        <f t="shared" si="6"/>
        <v>0.44967916234972521</v>
      </c>
      <c r="R30" s="9">
        <f t="shared" si="7"/>
        <v>4.0532094166666672</v>
      </c>
      <c r="S30" s="13">
        <f t="shared" si="8"/>
        <v>0.11094397454537111</v>
      </c>
      <c r="T30" s="2">
        <f t="shared" si="9"/>
        <v>0.34</v>
      </c>
      <c r="U30" s="14">
        <f t="shared" si="10"/>
        <v>3.7720951345426183E-2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5.0620951345426185E-2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17.6783625970968</v>
      </c>
      <c r="E31" s="10">
        <f t="shared" si="18"/>
        <v>13.596620772433299</v>
      </c>
      <c r="F31" s="7" t="s">
        <v>85</v>
      </c>
      <c r="G31" s="1">
        <v>6</v>
      </c>
      <c r="H31" s="9">
        <f t="shared" si="0"/>
        <v>17.6783625970968</v>
      </c>
      <c r="I31" s="9">
        <f t="shared" si="1"/>
        <v>290.82836259709677</v>
      </c>
      <c r="J31" s="9">
        <f t="shared" si="2"/>
        <v>0.15213828816525743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83.638457258681143</v>
      </c>
      <c r="P31" s="9">
        <f t="shared" si="5"/>
        <v>12.724611712118799</v>
      </c>
      <c r="Q31" s="12">
        <f t="shared" si="6"/>
        <v>1.2724611712118801</v>
      </c>
      <c r="R31" s="9">
        <f t="shared" si="7"/>
        <v>4.0532094166666672</v>
      </c>
      <c r="S31" s="13">
        <f t="shared" si="8"/>
        <v>0.31393916287166423</v>
      </c>
      <c r="T31" s="2">
        <f t="shared" si="9"/>
        <v>0.34</v>
      </c>
      <c r="U31" s="14">
        <f t="shared" si="10"/>
        <v>0.10673931537636584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0.13238931537636583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22.815565040666701</v>
      </c>
      <c r="E32" s="10">
        <f t="shared" si="18"/>
        <v>17.6783625970968</v>
      </c>
      <c r="F32" s="7" t="s">
        <v>83</v>
      </c>
      <c r="G32" s="1">
        <v>7</v>
      </c>
      <c r="H32" s="9">
        <f t="shared" si="0"/>
        <v>22.815565040666701</v>
      </c>
      <c r="I32" s="9">
        <f t="shared" si="1"/>
        <v>295.96556504066666</v>
      </c>
      <c r="J32" s="9">
        <f t="shared" si="2"/>
        <v>0.27202885111911768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111.44593971322901</v>
      </c>
      <c r="P32" s="9">
        <f t="shared" si="5"/>
        <v>30.316510942080139</v>
      </c>
      <c r="Q32" s="12">
        <f t="shared" si="6"/>
        <v>3.0316510942080139</v>
      </c>
      <c r="R32" s="9">
        <f t="shared" si="7"/>
        <v>4.0532094166666672</v>
      </c>
      <c r="S32" s="13">
        <f t="shared" si="8"/>
        <v>0.74796310344636074</v>
      </c>
      <c r="T32" s="2">
        <f t="shared" si="9"/>
        <v>0.34</v>
      </c>
      <c r="U32" s="14">
        <f t="shared" si="10"/>
        <v>0.25430745517176268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0.27995745517176268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23.7197110270968</v>
      </c>
      <c r="E33" s="10">
        <f t="shared" si="18"/>
        <v>22.815565040666701</v>
      </c>
      <c r="F33" s="7" t="s">
        <v>83</v>
      </c>
      <c r="G33" s="1">
        <v>8</v>
      </c>
      <c r="H33" s="9">
        <f t="shared" si="0"/>
        <v>23.7197110270968</v>
      </c>
      <c r="I33" s="9">
        <f t="shared" si="1"/>
        <v>296.8697110270968</v>
      </c>
      <c r="J33" s="9">
        <f t="shared" si="2"/>
        <v>0.30069708852709698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121.66152293781555</v>
      </c>
      <c r="P33" s="9">
        <f t="shared" si="5"/>
        <v>36.583265733173761</v>
      </c>
      <c r="Q33" s="12">
        <f t="shared" si="6"/>
        <v>3.6583265733173764</v>
      </c>
      <c r="R33" s="9">
        <f t="shared" si="7"/>
        <v>4.0532094166666672</v>
      </c>
      <c r="S33" s="13">
        <f t="shared" si="8"/>
        <v>0.90257526745952354</v>
      </c>
      <c r="T33" s="2">
        <f t="shared" si="9"/>
        <v>0.34</v>
      </c>
      <c r="U33" s="14">
        <f t="shared" si="10"/>
        <v>0.30687559093623801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0.33252559093623801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23.553587329999999</v>
      </c>
      <c r="E34" s="10">
        <f t="shared" si="18"/>
        <v>23.7197110270968</v>
      </c>
      <c r="F34" s="7" t="s">
        <v>83</v>
      </c>
      <c r="G34" s="1">
        <v>9</v>
      </c>
      <c r="H34" s="9">
        <f t="shared" si="0"/>
        <v>23.553587329999999</v>
      </c>
      <c r="I34" s="9">
        <f t="shared" si="1"/>
        <v>296.70358733</v>
      </c>
      <c r="J34" s="9">
        <f t="shared" si="2"/>
        <v>0.29522558885000105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125.61035137130844</v>
      </c>
      <c r="P34" s="9">
        <f t="shared" si="5"/>
        <v>37.083389949250069</v>
      </c>
      <c r="Q34" s="12">
        <f t="shared" si="6"/>
        <v>3.7083389949250072</v>
      </c>
      <c r="R34" s="9">
        <f t="shared" si="7"/>
        <v>4.0532094166666672</v>
      </c>
      <c r="S34" s="13">
        <f t="shared" si="8"/>
        <v>0.91491423553800011</v>
      </c>
      <c r="T34" s="2">
        <f t="shared" si="9"/>
        <v>0.34</v>
      </c>
      <c r="U34" s="14">
        <f t="shared" si="10"/>
        <v>0.31107084008292007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0.33672084008292008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19.099101173333299</v>
      </c>
      <c r="E35" s="10">
        <f t="shared" si="18"/>
        <v>23.553587329999999</v>
      </c>
      <c r="F35" s="7" t="s">
        <v>83</v>
      </c>
      <c r="G35" s="1">
        <v>10</v>
      </c>
      <c r="H35" s="9">
        <f t="shared" si="0"/>
        <v>19.099101173333299</v>
      </c>
      <c r="I35" s="9">
        <f t="shared" si="1"/>
        <v>292.24910117333326</v>
      </c>
      <c r="J35" s="9">
        <f t="shared" si="2"/>
        <v>0.17902885916965366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129.05905558872504</v>
      </c>
      <c r="P35" s="9">
        <f t="shared" si="5"/>
        <v>23.105295487562358</v>
      </c>
      <c r="Q35" s="12">
        <f t="shared" si="6"/>
        <v>2.3105295487562358</v>
      </c>
      <c r="R35" s="9">
        <f t="shared" si="7"/>
        <v>4.0532094166666672</v>
      </c>
      <c r="S35" s="13">
        <f t="shared" si="8"/>
        <v>0.57004938833296215</v>
      </c>
      <c r="T35" s="2">
        <f t="shared" si="9"/>
        <v>0.34</v>
      </c>
      <c r="U35" s="14">
        <f t="shared" si="10"/>
        <v>0.19381679203320715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0.21946679203320715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17.0739141980645</v>
      </c>
      <c r="E36" s="10">
        <f t="shared" si="18"/>
        <v>19.099101173333299</v>
      </c>
      <c r="F36" s="7" t="s">
        <v>83</v>
      </c>
      <c r="G36" s="1">
        <v>11</v>
      </c>
      <c r="H36" s="9">
        <f t="shared" si="0"/>
        <v>17.0739141980645</v>
      </c>
      <c r="I36" s="9">
        <f t="shared" si="1"/>
        <v>290.22391419806445</v>
      </c>
      <c r="J36" s="9">
        <f t="shared" si="2"/>
        <v>0.14189143820134009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100.65607209610454</v>
      </c>
      <c r="O36" s="9">
        <f t="shared" si="19"/>
        <v>45.829782171724815</v>
      </c>
      <c r="P36" s="9">
        <f t="shared" si="5"/>
        <v>6.5028537048001693</v>
      </c>
      <c r="Q36" s="12">
        <f t="shared" si="6"/>
        <v>0.650285370480017</v>
      </c>
      <c r="R36" s="9">
        <f t="shared" si="7"/>
        <v>4.0532094166666672</v>
      </c>
      <c r="S36" s="13">
        <f t="shared" si="8"/>
        <v>0.16043715081832791</v>
      </c>
      <c r="T36" s="2">
        <f t="shared" si="9"/>
        <v>0.34</v>
      </c>
      <c r="U36" s="14">
        <f t="shared" si="10"/>
        <v>5.4548631278231494E-2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6.7448631278231488E-2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9.5257322998333294</v>
      </c>
      <c r="E37" s="10">
        <f t="shared" si="18"/>
        <v>17.0739141980645</v>
      </c>
      <c r="F37" s="7" t="s">
        <v>85</v>
      </c>
      <c r="G37" s="1">
        <v>12</v>
      </c>
      <c r="H37" s="9">
        <f t="shared" si="0"/>
        <v>9.5257322998333294</v>
      </c>
      <c r="I37" s="9">
        <f t="shared" si="1"/>
        <v>282.67573229983333</v>
      </c>
      <c r="J37" s="9">
        <f t="shared" si="2"/>
        <v>5.7928527748192959E-2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79.859022633591309</v>
      </c>
      <c r="P37" s="9">
        <f t="shared" si="5"/>
        <v>4.6261156085735635</v>
      </c>
      <c r="Q37" s="12">
        <f t="shared" si="6"/>
        <v>0.46261156085735639</v>
      </c>
      <c r="R37" s="9">
        <f t="shared" si="7"/>
        <v>4.0532094166666672</v>
      </c>
      <c r="S37" s="13">
        <f t="shared" si="8"/>
        <v>0.11413463093101296</v>
      </c>
      <c r="T37" s="2">
        <f t="shared" si="9"/>
        <v>0.34</v>
      </c>
      <c r="U37" s="14">
        <f t="shared" si="10"/>
        <v>3.8805774516544413E-2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5.1705774516544414E-2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6.3562033646774196</v>
      </c>
      <c r="E38" s="10">
        <f t="shared" si="18"/>
        <v>9.5257322998333294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538812.25</v>
      </c>
      <c r="AU42" s="1">
        <f t="shared" ref="AU42:AU53" si="38">AT42*10000*AS42*0.67*AR42*AQ42</f>
        <v>3173716109.1375885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5.3144856617419398</v>
      </c>
      <c r="E43" s="10">
        <f t="shared" ref="E43:E54" si="40">D42</f>
        <v>7.0363132419354804</v>
      </c>
      <c r="F43" s="7" t="s">
        <v>83</v>
      </c>
      <c r="G43" s="1">
        <v>2</v>
      </c>
      <c r="H43" s="9">
        <f t="shared" si="20"/>
        <v>5.3144856617419398</v>
      </c>
      <c r="I43" s="9">
        <f t="shared" si="21"/>
        <v>278.46448566174189</v>
      </c>
      <c r="J43" s="9">
        <f t="shared" si="22"/>
        <v>3.4408151059392343E-2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115.20192295762715</v>
      </c>
      <c r="P43" s="9">
        <f t="shared" si="25"/>
        <v>3.9638851674585136</v>
      </c>
      <c r="Q43" s="12">
        <f t="shared" si="26"/>
        <v>0.95133244019004326</v>
      </c>
      <c r="R43" s="9">
        <f t="shared" si="27"/>
        <v>14.125500000000001</v>
      </c>
      <c r="S43" s="13">
        <f t="shared" si="28"/>
        <v>6.7348585196279301E-2</v>
      </c>
      <c r="T43" s="2">
        <f t="shared" si="29"/>
        <v>0.43</v>
      </c>
      <c r="U43" s="14">
        <f t="shared" si="30"/>
        <v>2.89598916344001E-2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3.73798916344001E-2</v>
      </c>
      <c r="AR43" s="9">
        <f t="shared" si="35"/>
        <v>136.875</v>
      </c>
      <c r="AS43" s="1">
        <f t="shared" si="36"/>
        <v>0.24</v>
      </c>
      <c r="AT43" s="1">
        <f t="shared" si="37"/>
        <v>538812.25</v>
      </c>
      <c r="AU43" s="1">
        <f t="shared" si="38"/>
        <v>4432876944.2172527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8.7082035911071394</v>
      </c>
      <c r="E44" s="10">
        <f t="shared" si="40"/>
        <v>5.3144856617419398</v>
      </c>
      <c r="F44" s="7" t="s">
        <v>83</v>
      </c>
      <c r="G44" s="1">
        <v>3</v>
      </c>
      <c r="H44" s="9">
        <f t="shared" si="20"/>
        <v>8.7082035911071394</v>
      </c>
      <c r="I44" s="9">
        <f t="shared" si="21"/>
        <v>281.8582035911071</v>
      </c>
      <c r="J44" s="9">
        <f t="shared" si="22"/>
        <v>5.2420730328420886E-2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170.09428779016866</v>
      </c>
      <c r="P44" s="9">
        <f t="shared" si="25"/>
        <v>8.9164667906532458</v>
      </c>
      <c r="Q44" s="12">
        <f t="shared" si="26"/>
        <v>2.1399520297567789</v>
      </c>
      <c r="R44" s="9">
        <f t="shared" si="27"/>
        <v>14.125500000000001</v>
      </c>
      <c r="S44" s="13">
        <f t="shared" si="28"/>
        <v>0.1514956659769055</v>
      </c>
      <c r="T44" s="2">
        <f t="shared" si="29"/>
        <v>0.43</v>
      </c>
      <c r="U44" s="14">
        <f t="shared" si="30"/>
        <v>6.5143136370069368E-2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7.3563136370069379E-2</v>
      </c>
      <c r="AR44" s="9">
        <f t="shared" si="35"/>
        <v>136.875</v>
      </c>
      <c r="AS44" s="1">
        <f t="shared" si="36"/>
        <v>0.24</v>
      </c>
      <c r="AT44" s="1">
        <f t="shared" si="37"/>
        <v>538812.25</v>
      </c>
      <c r="AU44" s="1">
        <f t="shared" si="38"/>
        <v>8723843673.7223988</v>
      </c>
    </row>
    <row r="45" spans="1:48" x14ac:dyDescent="0.15">
      <c r="C45" s="7">
        <v>3</v>
      </c>
      <c r="D45" s="7">
        <f t="shared" si="39"/>
        <v>10.688399488870999</v>
      </c>
      <c r="E45" s="10">
        <f t="shared" si="40"/>
        <v>8.7082035911071394</v>
      </c>
      <c r="F45" s="7" t="s">
        <v>83</v>
      </c>
      <c r="G45" s="1">
        <v>4</v>
      </c>
      <c r="H45" s="9">
        <f t="shared" si="20"/>
        <v>10.688399488870999</v>
      </c>
      <c r="I45" s="9">
        <f t="shared" si="21"/>
        <v>283.838399488871</v>
      </c>
      <c r="J45" s="9">
        <f t="shared" si="22"/>
        <v>6.670666894945193E-2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220.03407099951539</v>
      </c>
      <c r="P45" s="9">
        <f t="shared" si="25"/>
        <v>14.677739931764876</v>
      </c>
      <c r="Q45" s="12">
        <f t="shared" si="26"/>
        <v>3.5226575836235701</v>
      </c>
      <c r="R45" s="9">
        <f t="shared" si="27"/>
        <v>14.125500000000001</v>
      </c>
      <c r="S45" s="13">
        <f t="shared" si="28"/>
        <v>0.24938285962433684</v>
      </c>
      <c r="T45" s="2">
        <f t="shared" si="29"/>
        <v>0.43</v>
      </c>
      <c r="U45" s="14">
        <f t="shared" si="30"/>
        <v>0.10723462963846485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0.11565462963846486</v>
      </c>
      <c r="AR45" s="9">
        <f t="shared" si="35"/>
        <v>136.875</v>
      </c>
      <c r="AS45" s="1">
        <f t="shared" si="36"/>
        <v>0.24</v>
      </c>
      <c r="AT45" s="1">
        <f t="shared" si="37"/>
        <v>538812.25</v>
      </c>
      <c r="AU45" s="1">
        <f t="shared" si="38"/>
        <v>13715468900.517696</v>
      </c>
    </row>
    <row r="46" spans="1:48" x14ac:dyDescent="0.15">
      <c r="C46" s="7">
        <v>4</v>
      </c>
      <c r="D46" s="7">
        <f t="shared" si="39"/>
        <v>13.596620772433299</v>
      </c>
      <c r="E46" s="10">
        <f t="shared" si="40"/>
        <v>10.688399488870999</v>
      </c>
      <c r="F46" s="7" t="s">
        <v>83</v>
      </c>
      <c r="G46" s="1">
        <v>5</v>
      </c>
      <c r="H46" s="9">
        <f t="shared" si="20"/>
        <v>13.596620772433299</v>
      </c>
      <c r="I46" s="9">
        <f t="shared" si="21"/>
        <v>286.74662077243329</v>
      </c>
      <c r="J46" s="9">
        <f t="shared" si="22"/>
        <v>9.4464151596069551E-2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195.08851451436297</v>
      </c>
      <c r="O46" s="9">
        <f t="shared" si="41"/>
        <v>69.124066553387564</v>
      </c>
      <c r="P46" s="9">
        <f t="shared" si="25"/>
        <v>6.5297463018360036</v>
      </c>
      <c r="Q46" s="12">
        <f t="shared" si="26"/>
        <v>1.5671391124406409</v>
      </c>
      <c r="R46" s="9">
        <f t="shared" si="27"/>
        <v>14.125500000000001</v>
      </c>
      <c r="S46" s="13">
        <f t="shared" si="28"/>
        <v>0.11094397454537119</v>
      </c>
      <c r="T46" s="2">
        <f t="shared" si="29"/>
        <v>0.43</v>
      </c>
      <c r="U46" s="14">
        <f t="shared" si="30"/>
        <v>4.770590905450961E-2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5.6125909054509607E-2</v>
      </c>
      <c r="AR46" s="9">
        <f t="shared" si="35"/>
        <v>136.875</v>
      </c>
      <c r="AS46" s="1">
        <f t="shared" si="36"/>
        <v>0.24</v>
      </c>
      <c r="AT46" s="1">
        <f t="shared" si="37"/>
        <v>538812.25</v>
      </c>
      <c r="AU46" s="1">
        <f t="shared" si="38"/>
        <v>6655964941.1076431</v>
      </c>
    </row>
    <row r="47" spans="1:48" x14ac:dyDescent="0.15">
      <c r="C47" s="7">
        <v>5</v>
      </c>
      <c r="D47" s="7">
        <f t="shared" si="39"/>
        <v>17.6783625970968</v>
      </c>
      <c r="E47" s="10">
        <f t="shared" si="40"/>
        <v>13.596620772433299</v>
      </c>
      <c r="F47" s="7" t="s">
        <v>85</v>
      </c>
      <c r="G47" s="1">
        <v>6</v>
      </c>
      <c r="H47" s="9">
        <f t="shared" si="20"/>
        <v>17.6783625970968</v>
      </c>
      <c r="I47" s="9">
        <f t="shared" si="21"/>
        <v>290.82836259709677</v>
      </c>
      <c r="J47" s="9">
        <f t="shared" si="22"/>
        <v>0.15213828816525743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121.45057025155157</v>
      </c>
      <c r="P47" s="9">
        <f t="shared" si="25"/>
        <v>18.477281854765394</v>
      </c>
      <c r="Q47" s="12">
        <f t="shared" si="26"/>
        <v>4.4345476451436943</v>
      </c>
      <c r="R47" s="9">
        <f t="shared" si="27"/>
        <v>14.125500000000001</v>
      </c>
      <c r="S47" s="13">
        <f t="shared" si="28"/>
        <v>0.31393916287166429</v>
      </c>
      <c r="T47" s="2">
        <f t="shared" si="29"/>
        <v>0.43</v>
      </c>
      <c r="U47" s="14">
        <f t="shared" si="30"/>
        <v>0.13499384003481565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0.15051384003481563</v>
      </c>
      <c r="AR47" s="9">
        <f t="shared" si="35"/>
        <v>136.875</v>
      </c>
      <c r="AS47" s="1">
        <f t="shared" si="36"/>
        <v>0.24</v>
      </c>
      <c r="AT47" s="1">
        <f t="shared" si="37"/>
        <v>538812.25</v>
      </c>
      <c r="AU47" s="1">
        <f t="shared" si="38"/>
        <v>17849418553.742302</v>
      </c>
    </row>
    <row r="48" spans="1:48" x14ac:dyDescent="0.15">
      <c r="C48" s="7">
        <v>6</v>
      </c>
      <c r="D48" s="7">
        <f t="shared" si="39"/>
        <v>22.815565040666701</v>
      </c>
      <c r="E48" s="10">
        <f t="shared" si="40"/>
        <v>17.6783625970968</v>
      </c>
      <c r="F48" s="7" t="s">
        <v>83</v>
      </c>
      <c r="G48" s="1">
        <v>7</v>
      </c>
      <c r="H48" s="9">
        <f t="shared" si="20"/>
        <v>22.815565040666701</v>
      </c>
      <c r="I48" s="9">
        <f t="shared" si="21"/>
        <v>295.96556504066666</v>
      </c>
      <c r="J48" s="9">
        <f t="shared" si="22"/>
        <v>0.27202885111911768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161.82953839678618</v>
      </c>
      <c r="P48" s="9">
        <f t="shared" si="25"/>
        <v>44.022303407214885</v>
      </c>
      <c r="Q48" s="12">
        <f t="shared" si="26"/>
        <v>10.565352817731572</v>
      </c>
      <c r="R48" s="9">
        <f t="shared" si="27"/>
        <v>14.125500000000001</v>
      </c>
      <c r="S48" s="13">
        <f t="shared" si="28"/>
        <v>0.74796310344636097</v>
      </c>
      <c r="T48" s="2">
        <f t="shared" si="29"/>
        <v>0.43</v>
      </c>
      <c r="U48" s="14">
        <f t="shared" si="30"/>
        <v>0.32162413448193522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0.33722413448193522</v>
      </c>
      <c r="AR48" s="9">
        <f t="shared" si="35"/>
        <v>136.875</v>
      </c>
      <c r="AS48" s="1">
        <f t="shared" si="36"/>
        <v>0.24</v>
      </c>
      <c r="AT48" s="1">
        <f t="shared" si="37"/>
        <v>538812.25</v>
      </c>
      <c r="AU48" s="1">
        <f t="shared" si="38"/>
        <v>39991370370.985283</v>
      </c>
    </row>
    <row r="49" spans="1:48" x14ac:dyDescent="0.15">
      <c r="C49" s="7">
        <v>7</v>
      </c>
      <c r="D49" s="7">
        <f t="shared" si="39"/>
        <v>23.7197110270968</v>
      </c>
      <c r="E49" s="10">
        <f t="shared" si="40"/>
        <v>22.815565040666701</v>
      </c>
      <c r="F49" s="7" t="s">
        <v>83</v>
      </c>
      <c r="G49" s="1">
        <v>8</v>
      </c>
      <c r="H49" s="9">
        <f t="shared" si="20"/>
        <v>23.7197110270968</v>
      </c>
      <c r="I49" s="9">
        <f t="shared" si="21"/>
        <v>296.8697110270968</v>
      </c>
      <c r="J49" s="9">
        <f t="shared" si="22"/>
        <v>0.30069708852709698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176.66348498957129</v>
      </c>
      <c r="P49" s="9">
        <f t="shared" si="25"/>
        <v>53.122195585414588</v>
      </c>
      <c r="Q49" s="12">
        <f t="shared" si="26"/>
        <v>12.7493269404995</v>
      </c>
      <c r="R49" s="9">
        <f t="shared" si="27"/>
        <v>14.125500000000001</v>
      </c>
      <c r="S49" s="13">
        <f t="shared" si="28"/>
        <v>0.90257526745952354</v>
      </c>
      <c r="T49" s="2">
        <f t="shared" si="29"/>
        <v>0.43</v>
      </c>
      <c r="U49" s="14">
        <f t="shared" si="30"/>
        <v>0.38810736500759513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0.40370736500759513</v>
      </c>
      <c r="AR49" s="9">
        <f t="shared" si="35"/>
        <v>136.875</v>
      </c>
      <c r="AS49" s="1">
        <f t="shared" si="36"/>
        <v>0.24</v>
      </c>
      <c r="AT49" s="1">
        <f t="shared" si="37"/>
        <v>538812.25</v>
      </c>
      <c r="AU49" s="1">
        <f t="shared" si="38"/>
        <v>47875608844.888718</v>
      </c>
    </row>
    <row r="50" spans="1:48" x14ac:dyDescent="0.15">
      <c r="C50" s="7">
        <v>8</v>
      </c>
      <c r="D50" s="7">
        <f t="shared" si="39"/>
        <v>23.553587329999999</v>
      </c>
      <c r="E50" s="10">
        <f t="shared" si="40"/>
        <v>23.7197110270968</v>
      </c>
      <c r="F50" s="7" t="s">
        <v>83</v>
      </c>
      <c r="G50" s="1">
        <v>9</v>
      </c>
      <c r="H50" s="9">
        <f t="shared" si="20"/>
        <v>23.553587329999999</v>
      </c>
      <c r="I50" s="9">
        <f t="shared" si="21"/>
        <v>296.70358733</v>
      </c>
      <c r="J50" s="9">
        <f t="shared" si="22"/>
        <v>0.29522558885000105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182.3975394041567</v>
      </c>
      <c r="P50" s="9">
        <f t="shared" si="25"/>
        <v>53.848420975383434</v>
      </c>
      <c r="Q50" s="12">
        <f t="shared" si="26"/>
        <v>12.923621034092024</v>
      </c>
      <c r="R50" s="9">
        <f t="shared" si="27"/>
        <v>14.125500000000001</v>
      </c>
      <c r="S50" s="13">
        <f t="shared" si="28"/>
        <v>0.91491423553800033</v>
      </c>
      <c r="T50" s="2">
        <f t="shared" si="29"/>
        <v>0.43</v>
      </c>
      <c r="U50" s="14">
        <f t="shared" si="30"/>
        <v>0.39341312128134015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0.40901312128134015</v>
      </c>
      <c r="AR50" s="9">
        <f t="shared" si="35"/>
        <v>136.875</v>
      </c>
      <c r="AS50" s="1">
        <f t="shared" si="36"/>
        <v>0.24</v>
      </c>
      <c r="AT50" s="1">
        <f t="shared" si="37"/>
        <v>538812.25</v>
      </c>
      <c r="AU50" s="1">
        <f t="shared" si="38"/>
        <v>48504817856.181717</v>
      </c>
    </row>
    <row r="51" spans="1:48" x14ac:dyDescent="0.15">
      <c r="C51" s="7">
        <v>9</v>
      </c>
      <c r="D51" s="7">
        <f t="shared" si="39"/>
        <v>19.099101173333299</v>
      </c>
      <c r="E51" s="10">
        <f t="shared" si="40"/>
        <v>23.553587329999999</v>
      </c>
      <c r="F51" s="7" t="s">
        <v>83</v>
      </c>
      <c r="G51" s="1">
        <v>10</v>
      </c>
      <c r="H51" s="9">
        <f t="shared" si="20"/>
        <v>19.099101173333299</v>
      </c>
      <c r="I51" s="9">
        <f t="shared" si="21"/>
        <v>292.24910117333326</v>
      </c>
      <c r="J51" s="9">
        <f t="shared" si="22"/>
        <v>0.17902885916965366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187.40536842877327</v>
      </c>
      <c r="P51" s="9">
        <f t="shared" si="25"/>
        <v>33.550969312071906</v>
      </c>
      <c r="Q51" s="12">
        <f t="shared" si="26"/>
        <v>8.0522326348972566</v>
      </c>
      <c r="R51" s="9">
        <f t="shared" si="27"/>
        <v>14.125500000000001</v>
      </c>
      <c r="S51" s="13">
        <f t="shared" si="28"/>
        <v>0.57004938833296215</v>
      </c>
      <c r="T51" s="2">
        <f t="shared" si="29"/>
        <v>0.43</v>
      </c>
      <c r="U51" s="14">
        <f t="shared" si="30"/>
        <v>0.24512123698317373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0.26072123698317373</v>
      </c>
      <c r="AR51" s="9">
        <f t="shared" si="35"/>
        <v>136.875</v>
      </c>
      <c r="AS51" s="1">
        <f t="shared" si="36"/>
        <v>0.24</v>
      </c>
      <c r="AT51" s="1">
        <f t="shared" si="37"/>
        <v>538812.25</v>
      </c>
      <c r="AU51" s="1">
        <f t="shared" si="38"/>
        <v>30918900771.421711</v>
      </c>
    </row>
    <row r="52" spans="1:48" x14ac:dyDescent="0.15">
      <c r="C52" s="7">
        <v>10</v>
      </c>
      <c r="D52" s="7">
        <f t="shared" si="39"/>
        <v>17.0739141980645</v>
      </c>
      <c r="E52" s="10">
        <f t="shared" si="40"/>
        <v>19.099101173333299</v>
      </c>
      <c r="F52" s="7" t="s">
        <v>83</v>
      </c>
      <c r="G52" s="1">
        <v>11</v>
      </c>
      <c r="H52" s="9">
        <f t="shared" si="20"/>
        <v>17.0739141980645</v>
      </c>
      <c r="I52" s="9">
        <f t="shared" si="21"/>
        <v>290.22391419806445</v>
      </c>
      <c r="J52" s="9">
        <f t="shared" si="22"/>
        <v>0.14189143820134009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146.1616791608663</v>
      </c>
      <c r="O52" s="9">
        <f t="shared" si="41"/>
        <v>66.548969955835048</v>
      </c>
      <c r="P52" s="9">
        <f t="shared" si="25"/>
        <v>9.4427290578512064</v>
      </c>
      <c r="Q52" s="12">
        <f t="shared" si="26"/>
        <v>2.2662549738842896</v>
      </c>
      <c r="R52" s="9">
        <f t="shared" si="27"/>
        <v>14.125500000000001</v>
      </c>
      <c r="S52" s="13">
        <f t="shared" si="28"/>
        <v>0.16043715081832782</v>
      </c>
      <c r="T52" s="2">
        <f t="shared" si="29"/>
        <v>0.43</v>
      </c>
      <c r="U52" s="14">
        <f t="shared" si="30"/>
        <v>6.8987974851880962E-2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7.7407974851880973E-2</v>
      </c>
      <c r="AR52" s="9">
        <f t="shared" si="35"/>
        <v>136.875</v>
      </c>
      <c r="AS52" s="1">
        <f t="shared" si="36"/>
        <v>0.24</v>
      </c>
      <c r="AT52" s="1">
        <f t="shared" si="37"/>
        <v>538812.25</v>
      </c>
      <c r="AU52" s="1">
        <f t="shared" si="38"/>
        <v>9179802616.2190876</v>
      </c>
    </row>
    <row r="53" spans="1:48" x14ac:dyDescent="0.15">
      <c r="C53" s="7">
        <v>11</v>
      </c>
      <c r="D53" s="7">
        <f t="shared" si="39"/>
        <v>9.5257322998333294</v>
      </c>
      <c r="E53" s="10">
        <f t="shared" si="40"/>
        <v>17.0739141980645</v>
      </c>
      <c r="F53" s="7" t="s">
        <v>85</v>
      </c>
      <c r="G53" s="1">
        <v>12</v>
      </c>
      <c r="H53" s="9">
        <f t="shared" si="20"/>
        <v>9.5257322998333294</v>
      </c>
      <c r="I53" s="9">
        <f t="shared" si="21"/>
        <v>282.67573229983333</v>
      </c>
      <c r="J53" s="9">
        <f t="shared" si="22"/>
        <v>5.7928527748192959E-2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115.96249089798384</v>
      </c>
      <c r="P53" s="9">
        <f t="shared" si="25"/>
        <v>6.7175363717334307</v>
      </c>
      <c r="Q53" s="12">
        <f t="shared" si="26"/>
        <v>1.6122087292160232</v>
      </c>
      <c r="R53" s="9">
        <f t="shared" si="27"/>
        <v>14.125500000000001</v>
      </c>
      <c r="S53" s="13">
        <f t="shared" si="28"/>
        <v>0.11413463093101293</v>
      </c>
      <c r="T53" s="2">
        <f t="shared" si="29"/>
        <v>0.43</v>
      </c>
      <c r="U53" s="14">
        <f t="shared" si="30"/>
        <v>4.907789130033556E-2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5.7497891300335557E-2</v>
      </c>
      <c r="AR53" s="9">
        <f t="shared" si="35"/>
        <v>136.875</v>
      </c>
      <c r="AS53" s="1">
        <f t="shared" si="36"/>
        <v>0.24</v>
      </c>
      <c r="AT53" s="1">
        <f t="shared" si="37"/>
        <v>538812.25</v>
      </c>
      <c r="AU53" s="1">
        <f t="shared" si="38"/>
        <v>6818668153.9708996</v>
      </c>
      <c r="AV53" s="1">
        <f>SUM(AU42:AU53)</f>
        <v>237840457736.1123</v>
      </c>
    </row>
    <row r="54" spans="1:48" x14ac:dyDescent="0.15">
      <c r="C54" s="7">
        <v>12</v>
      </c>
      <c r="D54" s="7">
        <f t="shared" si="39"/>
        <v>6.3562033646774196</v>
      </c>
      <c r="E54" s="10">
        <f t="shared" si="40"/>
        <v>9.5257322998333294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7.0363132419354804</v>
      </c>
      <c r="E58" s="7"/>
      <c r="F58" s="7"/>
      <c r="G58" s="1">
        <v>1</v>
      </c>
      <c r="H58" s="9">
        <f t="shared" ref="H58:H69" si="42">E59</f>
        <v>7.0363132419354804</v>
      </c>
      <c r="I58" s="9">
        <f t="shared" ref="I58:I69" si="43">H58+273.15</f>
        <v>280.18631324193547</v>
      </c>
      <c r="J58" s="9">
        <f t="shared" ref="J58:J69" si="44">EXP(($C$15*(I58-$C$13))/($C$16*I58*$C$13))</f>
        <v>4.2656082274573272E-2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4.2556551415932602E-3</v>
      </c>
      <c r="Q58" s="12">
        <f t="shared" ref="Q58:Q69" si="48">P58*$B$60</f>
        <v>8.0857447690271941E-4</v>
      </c>
      <c r="R58" s="9">
        <f t="shared" ref="R58:R69" si="49">L58*$B$60</f>
        <v>1.8955666666666669E-2</v>
      </c>
      <c r="S58" s="13">
        <f t="shared" ref="S58:S69" si="50">Q58/R58</f>
        <v>4.2656082274573265E-2</v>
      </c>
      <c r="T58" s="2">
        <f t="shared" ref="T58:T69" si="51">$B$59/100</f>
        <v>0.01</v>
      </c>
      <c r="U58" s="14">
        <f t="shared" ref="U58:U69" si="52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1.2426560822745732E-2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1330258.8333333333</v>
      </c>
      <c r="AU58" s="1">
        <f t="shared" ref="AU58:AU69" si="59">AT58*10000*AS58*0.67*AR58*AQ58</f>
        <v>209942791.3015084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5.3144856617419398</v>
      </c>
      <c r="E59" s="10">
        <f t="shared" ref="E59:E70" si="61">D58</f>
        <v>7.0363132419354804</v>
      </c>
      <c r="F59" s="7" t="s">
        <v>83</v>
      </c>
      <c r="G59" s="1">
        <v>2</v>
      </c>
      <c r="H59" s="9">
        <f t="shared" si="42"/>
        <v>5.3144856617419398</v>
      </c>
      <c r="I59" s="9">
        <f t="shared" si="43"/>
        <v>278.46448566174189</v>
      </c>
      <c r="J59" s="9">
        <f t="shared" si="44"/>
        <v>3.4408151059392343E-2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0.19527767819174008</v>
      </c>
      <c r="P59" s="9">
        <f t="shared" si="47"/>
        <v>6.7191438497487986E-3</v>
      </c>
      <c r="Q59" s="12">
        <f t="shared" si="48"/>
        <v>1.2766373314522718E-3</v>
      </c>
      <c r="R59" s="9">
        <f t="shared" si="49"/>
        <v>1.8955666666666669E-2</v>
      </c>
      <c r="S59" s="13">
        <f t="shared" si="50"/>
        <v>6.7348585196279301E-2</v>
      </c>
      <c r="T59" s="2">
        <f t="shared" si="51"/>
        <v>0.01</v>
      </c>
      <c r="U59" s="14">
        <f t="shared" si="52"/>
        <v>6.7348585196279299E-4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1.2673485851962794E-2</v>
      </c>
      <c r="AR59" s="9">
        <f t="shared" si="56"/>
        <v>9.9766666666666666</v>
      </c>
      <c r="AS59" s="1">
        <f t="shared" si="57"/>
        <v>0.19</v>
      </c>
      <c r="AT59" s="1">
        <f t="shared" si="58"/>
        <v>1330258.8333333333</v>
      </c>
      <c r="AU59" s="1">
        <f t="shared" si="59"/>
        <v>214114511.1052008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8.7082035911071394</v>
      </c>
      <c r="E60" s="10">
        <f t="shared" si="61"/>
        <v>5.3144856617419398</v>
      </c>
      <c r="F60" s="7" t="s">
        <v>83</v>
      </c>
      <c r="G60" s="1">
        <v>3</v>
      </c>
      <c r="H60" s="9">
        <f t="shared" si="42"/>
        <v>8.7082035911071394</v>
      </c>
      <c r="I60" s="9">
        <f t="shared" si="43"/>
        <v>281.8582035911071</v>
      </c>
      <c r="J60" s="9">
        <f t="shared" si="44"/>
        <v>5.2420730328420886E-2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0.28832520100865794</v>
      </c>
      <c r="P60" s="9">
        <f t="shared" si="47"/>
        <v>1.5114217608962604E-2</v>
      </c>
      <c r="Q60" s="12">
        <f t="shared" si="48"/>
        <v>2.8717013457028946E-3</v>
      </c>
      <c r="R60" s="9">
        <f t="shared" si="49"/>
        <v>1.8955666666666669E-2</v>
      </c>
      <c r="S60" s="13">
        <f t="shared" si="50"/>
        <v>0.15149566597690545</v>
      </c>
      <c r="T60" s="2">
        <f t="shared" si="51"/>
        <v>0.01</v>
      </c>
      <c r="U60" s="14">
        <f t="shared" si="52"/>
        <v>1.5149566597690545E-3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1.3514956659769055E-2</v>
      </c>
      <c r="AR60" s="9">
        <f t="shared" si="56"/>
        <v>9.9766666666666666</v>
      </c>
      <c r="AS60" s="1">
        <f t="shared" si="57"/>
        <v>0.19</v>
      </c>
      <c r="AT60" s="1">
        <f t="shared" si="58"/>
        <v>1330258.8333333333</v>
      </c>
      <c r="AU60" s="1">
        <f t="shared" si="59"/>
        <v>228330892.66961721</v>
      </c>
    </row>
    <row r="61" spans="1:48" x14ac:dyDescent="0.15">
      <c r="C61" s="7">
        <v>3</v>
      </c>
      <c r="D61" s="7">
        <f t="shared" si="60"/>
        <v>10.688399488870999</v>
      </c>
      <c r="E61" s="10">
        <f t="shared" si="61"/>
        <v>8.7082035911071394</v>
      </c>
      <c r="F61" s="7" t="s">
        <v>83</v>
      </c>
      <c r="G61" s="1">
        <v>4</v>
      </c>
      <c r="H61" s="9">
        <f t="shared" si="42"/>
        <v>10.688399488870999</v>
      </c>
      <c r="I61" s="9">
        <f t="shared" si="43"/>
        <v>283.838399488871</v>
      </c>
      <c r="J61" s="9">
        <f t="shared" si="44"/>
        <v>6.670666894945193E-2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0.37297765006636202</v>
      </c>
      <c r="P61" s="9">
        <f t="shared" si="47"/>
        <v>2.488009662852134E-2</v>
      </c>
      <c r="Q61" s="12">
        <f t="shared" si="48"/>
        <v>4.7272183594190545E-3</v>
      </c>
      <c r="R61" s="9">
        <f t="shared" si="49"/>
        <v>1.8955666666666669E-2</v>
      </c>
      <c r="S61" s="13">
        <f t="shared" si="50"/>
        <v>0.24938285962433682</v>
      </c>
      <c r="T61" s="2">
        <f t="shared" si="51"/>
        <v>0.01</v>
      </c>
      <c r="U61" s="14">
        <f t="shared" si="52"/>
        <v>2.4938285962433681E-3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1.4493828596243367E-2</v>
      </c>
      <c r="AR61" s="9">
        <f t="shared" si="56"/>
        <v>9.9766666666666666</v>
      </c>
      <c r="AS61" s="1">
        <f t="shared" si="57"/>
        <v>0.19</v>
      </c>
      <c r="AT61" s="1">
        <f t="shared" si="58"/>
        <v>1330258.8333333333</v>
      </c>
      <c r="AU61" s="1">
        <f t="shared" si="59"/>
        <v>244868622.58552176</v>
      </c>
    </row>
    <row r="62" spans="1:48" x14ac:dyDescent="0.15">
      <c r="C62" s="7">
        <v>4</v>
      </c>
      <c r="D62" s="7">
        <f t="shared" si="60"/>
        <v>13.596620772433299</v>
      </c>
      <c r="E62" s="10">
        <f t="shared" si="61"/>
        <v>10.688399488870999</v>
      </c>
      <c r="F62" s="7" t="s">
        <v>83</v>
      </c>
      <c r="G62" s="1">
        <v>5</v>
      </c>
      <c r="H62" s="9">
        <f t="shared" si="42"/>
        <v>13.596620772433299</v>
      </c>
      <c r="I62" s="9">
        <f t="shared" si="43"/>
        <v>286.74662077243329</v>
      </c>
      <c r="J62" s="9">
        <f t="shared" si="44"/>
        <v>9.4464151596069551E-2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0.33069267576594863</v>
      </c>
      <c r="O62" s="9">
        <f t="shared" si="62"/>
        <v>0.1171715443385587</v>
      </c>
      <c r="P62" s="9">
        <f t="shared" si="47"/>
        <v>1.1068510527143194E-2</v>
      </c>
      <c r="Q62" s="12">
        <f t="shared" si="48"/>
        <v>2.1030170001572067E-3</v>
      </c>
      <c r="R62" s="9">
        <f t="shared" si="49"/>
        <v>1.8955666666666669E-2</v>
      </c>
      <c r="S62" s="13">
        <f t="shared" si="50"/>
        <v>0.11094397454537111</v>
      </c>
      <c r="T62" s="2">
        <f t="shared" si="51"/>
        <v>0.01</v>
      </c>
      <c r="U62" s="14">
        <f t="shared" si="52"/>
        <v>1.1094397454537112E-3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1.3109439745453711E-2</v>
      </c>
      <c r="AR62" s="9">
        <f t="shared" si="56"/>
        <v>9.9766666666666666</v>
      </c>
      <c r="AS62" s="1">
        <f t="shared" si="57"/>
        <v>0.19</v>
      </c>
      <c r="AT62" s="1">
        <f t="shared" si="58"/>
        <v>1330258.8333333333</v>
      </c>
      <c r="AU62" s="1">
        <f t="shared" si="59"/>
        <v>221479813.42687893</v>
      </c>
    </row>
    <row r="63" spans="1:48" x14ac:dyDescent="0.15">
      <c r="C63" s="7">
        <v>5</v>
      </c>
      <c r="D63" s="7">
        <f t="shared" si="60"/>
        <v>17.6783625970968</v>
      </c>
      <c r="E63" s="10">
        <f t="shared" si="61"/>
        <v>13.596620772433299</v>
      </c>
      <c r="F63" s="7" t="s">
        <v>85</v>
      </c>
      <c r="G63" s="1">
        <v>6</v>
      </c>
      <c r="H63" s="9">
        <f t="shared" si="42"/>
        <v>17.6783625970968</v>
      </c>
      <c r="I63" s="9">
        <f t="shared" si="43"/>
        <v>290.82836259709677</v>
      </c>
      <c r="J63" s="9">
        <f t="shared" si="44"/>
        <v>0.15213828816525743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0.20586970047808217</v>
      </c>
      <c r="P63" s="9">
        <f t="shared" si="47"/>
        <v>3.1320663815829701E-2</v>
      </c>
      <c r="Q63" s="12">
        <f t="shared" si="48"/>
        <v>5.9509261250076436E-3</v>
      </c>
      <c r="R63" s="9">
        <f t="shared" si="49"/>
        <v>1.8955666666666669E-2</v>
      </c>
      <c r="S63" s="13">
        <f t="shared" si="50"/>
        <v>0.31393916287166418</v>
      </c>
      <c r="T63" s="2">
        <f t="shared" si="51"/>
        <v>0.01</v>
      </c>
      <c r="U63" s="14">
        <f t="shared" si="52"/>
        <v>3.1393916287166417E-3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2.3239391628716643E-2</v>
      </c>
      <c r="AR63" s="9">
        <f t="shared" si="56"/>
        <v>9.9766666666666666</v>
      </c>
      <c r="AS63" s="1">
        <f t="shared" si="57"/>
        <v>0.19</v>
      </c>
      <c r="AT63" s="1">
        <f t="shared" si="58"/>
        <v>1330258.8333333333</v>
      </c>
      <c r="AU63" s="1">
        <f t="shared" si="59"/>
        <v>392622127.41527015</v>
      </c>
    </row>
    <row r="64" spans="1:48" x14ac:dyDescent="0.15">
      <c r="C64" s="7">
        <v>6</v>
      </c>
      <c r="D64" s="7">
        <f t="shared" si="60"/>
        <v>22.815565040666701</v>
      </c>
      <c r="E64" s="10">
        <f t="shared" si="61"/>
        <v>17.6783625970968</v>
      </c>
      <c r="F64" s="7" t="s">
        <v>83</v>
      </c>
      <c r="G64" s="1">
        <v>7</v>
      </c>
      <c r="H64" s="9">
        <f t="shared" si="42"/>
        <v>22.815565040666701</v>
      </c>
      <c r="I64" s="9">
        <f t="shared" si="43"/>
        <v>295.96556504066666</v>
      </c>
      <c r="J64" s="9">
        <f t="shared" si="44"/>
        <v>0.27202885111911768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0.27431570332891914</v>
      </c>
      <c r="P64" s="9">
        <f t="shared" si="47"/>
        <v>7.4621785620498593E-2</v>
      </c>
      <c r="Q64" s="12">
        <f t="shared" si="48"/>
        <v>1.4178139267894733E-2</v>
      </c>
      <c r="R64" s="9">
        <f t="shared" si="49"/>
        <v>1.8955666666666669E-2</v>
      </c>
      <c r="S64" s="13">
        <f t="shared" si="50"/>
        <v>0.74796310344636074</v>
      </c>
      <c r="T64" s="2">
        <f t="shared" si="51"/>
        <v>0.01</v>
      </c>
      <c r="U64" s="14">
        <f t="shared" si="52"/>
        <v>7.4796310344636078E-3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2.7579631034463606E-2</v>
      </c>
      <c r="AR64" s="9">
        <f t="shared" si="56"/>
        <v>9.9766666666666666</v>
      </c>
      <c r="AS64" s="1">
        <f t="shared" si="57"/>
        <v>0.19</v>
      </c>
      <c r="AT64" s="1">
        <f t="shared" si="58"/>
        <v>1330258.8333333333</v>
      </c>
      <c r="AU64" s="1">
        <f t="shared" si="59"/>
        <v>465949091.22744918</v>
      </c>
    </row>
    <row r="65" spans="1:48" x14ac:dyDescent="0.15">
      <c r="C65" s="7">
        <v>7</v>
      </c>
      <c r="D65" s="7">
        <f t="shared" si="60"/>
        <v>23.7197110270968</v>
      </c>
      <c r="E65" s="10">
        <f t="shared" si="61"/>
        <v>22.815565040666701</v>
      </c>
      <c r="F65" s="7" t="s">
        <v>83</v>
      </c>
      <c r="G65" s="1">
        <v>8</v>
      </c>
      <c r="H65" s="9">
        <f t="shared" si="42"/>
        <v>23.7197110270968</v>
      </c>
      <c r="I65" s="9">
        <f t="shared" si="43"/>
        <v>296.8697110270968</v>
      </c>
      <c r="J65" s="9">
        <f t="shared" si="44"/>
        <v>0.30069708852709698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0.29946058437508721</v>
      </c>
      <c r="P65" s="9">
        <f t="shared" si="47"/>
        <v>9.004692585021179E-2</v>
      </c>
      <c r="Q65" s="12">
        <f t="shared" si="48"/>
        <v>1.7108915911540241E-2</v>
      </c>
      <c r="R65" s="9">
        <f t="shared" si="49"/>
        <v>1.8955666666666669E-2</v>
      </c>
      <c r="S65" s="13">
        <f t="shared" si="50"/>
        <v>0.90257526745952343</v>
      </c>
      <c r="T65" s="2">
        <f t="shared" si="51"/>
        <v>0.01</v>
      </c>
      <c r="U65" s="14">
        <f t="shared" si="52"/>
        <v>9.0257526745952353E-3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2.9125752674595235E-2</v>
      </c>
      <c r="AR65" s="9">
        <f t="shared" si="56"/>
        <v>9.9766666666666666</v>
      </c>
      <c r="AS65" s="1">
        <f t="shared" si="57"/>
        <v>0.19</v>
      </c>
      <c r="AT65" s="1">
        <f t="shared" si="58"/>
        <v>1330258.8333333333</v>
      </c>
      <c r="AU65" s="1">
        <f t="shared" si="59"/>
        <v>492070324.40298343</v>
      </c>
    </row>
    <row r="66" spans="1:48" x14ac:dyDescent="0.15">
      <c r="C66" s="7">
        <v>8</v>
      </c>
      <c r="D66" s="7">
        <f t="shared" si="60"/>
        <v>23.553587329999999</v>
      </c>
      <c r="E66" s="10">
        <f t="shared" si="61"/>
        <v>23.7197110270968</v>
      </c>
      <c r="F66" s="7" t="s">
        <v>83</v>
      </c>
      <c r="G66" s="1">
        <v>9</v>
      </c>
      <c r="H66" s="9">
        <f t="shared" si="42"/>
        <v>23.553587329999999</v>
      </c>
      <c r="I66" s="9">
        <f t="shared" si="43"/>
        <v>296.70358733</v>
      </c>
      <c r="J66" s="9">
        <f t="shared" si="44"/>
        <v>0.29522558885000105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0.30918032519154209</v>
      </c>
      <c r="P66" s="9">
        <f t="shared" si="47"/>
        <v>9.1277943565507835E-2</v>
      </c>
      <c r="Q66" s="12">
        <f t="shared" si="48"/>
        <v>1.734280927744649E-2</v>
      </c>
      <c r="R66" s="9">
        <f t="shared" si="49"/>
        <v>1.8955666666666669E-2</v>
      </c>
      <c r="S66" s="13">
        <f t="shared" si="50"/>
        <v>0.91491423553800033</v>
      </c>
      <c r="T66" s="2">
        <f t="shared" si="51"/>
        <v>0.01</v>
      </c>
      <c r="U66" s="14">
        <f t="shared" si="52"/>
        <v>9.1491423553800039E-3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2.9249142355380002E-2</v>
      </c>
      <c r="AR66" s="9">
        <f t="shared" si="56"/>
        <v>9.9766666666666666</v>
      </c>
      <c r="AS66" s="1">
        <f t="shared" si="57"/>
        <v>0.19</v>
      </c>
      <c r="AT66" s="1">
        <f t="shared" si="58"/>
        <v>1330258.8333333333</v>
      </c>
      <c r="AU66" s="1">
        <f t="shared" si="59"/>
        <v>494154953.80055094</v>
      </c>
    </row>
    <row r="67" spans="1:48" x14ac:dyDescent="0.15">
      <c r="C67" s="7">
        <v>9</v>
      </c>
      <c r="D67" s="7">
        <f t="shared" si="60"/>
        <v>19.099101173333299</v>
      </c>
      <c r="E67" s="10">
        <f t="shared" si="61"/>
        <v>23.553587329999999</v>
      </c>
      <c r="F67" s="7" t="s">
        <v>83</v>
      </c>
      <c r="G67" s="1">
        <v>10</v>
      </c>
      <c r="H67" s="9">
        <f t="shared" si="42"/>
        <v>19.099101173333299</v>
      </c>
      <c r="I67" s="9">
        <f t="shared" si="43"/>
        <v>292.24910117333326</v>
      </c>
      <c r="J67" s="9">
        <f t="shared" si="44"/>
        <v>0.17902885916965366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0.31766904829270093</v>
      </c>
      <c r="P67" s="9">
        <f t="shared" si="47"/>
        <v>5.6871927309351866E-2</v>
      </c>
      <c r="Q67" s="12">
        <f t="shared" si="48"/>
        <v>1.0805666188776855E-2</v>
      </c>
      <c r="R67" s="9">
        <f t="shared" si="49"/>
        <v>1.8955666666666669E-2</v>
      </c>
      <c r="S67" s="13">
        <f t="shared" si="50"/>
        <v>0.57004938833296226</v>
      </c>
      <c r="T67" s="2">
        <f t="shared" si="51"/>
        <v>0.01</v>
      </c>
      <c r="U67" s="14">
        <f t="shared" si="52"/>
        <v>5.700493883329623E-3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2.5800493883329622E-2</v>
      </c>
      <c r="AR67" s="9">
        <f t="shared" si="56"/>
        <v>9.9766666666666666</v>
      </c>
      <c r="AS67" s="1">
        <f t="shared" si="57"/>
        <v>0.19</v>
      </c>
      <c r="AT67" s="1">
        <f t="shared" si="58"/>
        <v>1330258.8333333333</v>
      </c>
      <c r="AU67" s="1">
        <f t="shared" si="59"/>
        <v>435891135.13282382</v>
      </c>
    </row>
    <row r="68" spans="1:48" x14ac:dyDescent="0.15">
      <c r="C68" s="7">
        <v>10</v>
      </c>
      <c r="D68" s="7">
        <f t="shared" si="60"/>
        <v>17.0739141980645</v>
      </c>
      <c r="E68" s="10">
        <f t="shared" si="61"/>
        <v>19.099101173333299</v>
      </c>
      <c r="F68" s="7" t="s">
        <v>83</v>
      </c>
      <c r="G68" s="1">
        <v>11</v>
      </c>
      <c r="H68" s="9">
        <f t="shared" si="42"/>
        <v>17.0739141980645</v>
      </c>
      <c r="I68" s="9">
        <f t="shared" si="43"/>
        <v>290.22391419806445</v>
      </c>
      <c r="J68" s="9">
        <f t="shared" si="44"/>
        <v>0.14189143820134009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0.24775726493418163</v>
      </c>
      <c r="O68" s="9">
        <f t="shared" si="62"/>
        <v>0.11280652271583411</v>
      </c>
      <c r="P68" s="9">
        <f t="shared" si="47"/>
        <v>1.6006279746641844E-2</v>
      </c>
      <c r="Q68" s="12">
        <f t="shared" si="48"/>
        <v>3.0411931518619503E-3</v>
      </c>
      <c r="R68" s="9">
        <f t="shared" si="49"/>
        <v>1.8955666666666669E-2</v>
      </c>
      <c r="S68" s="13">
        <f t="shared" si="50"/>
        <v>0.16043715081832785</v>
      </c>
      <c r="T68" s="2">
        <f t="shared" si="51"/>
        <v>0.01</v>
      </c>
      <c r="U68" s="14">
        <f t="shared" si="52"/>
        <v>1.6043715081832785E-3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1.3604371508183279E-2</v>
      </c>
      <c r="AR68" s="9">
        <f t="shared" si="56"/>
        <v>9.9766666666666666</v>
      </c>
      <c r="AS68" s="1">
        <f t="shared" si="57"/>
        <v>0.19</v>
      </c>
      <c r="AT68" s="1">
        <f t="shared" si="58"/>
        <v>1330258.8333333333</v>
      </c>
      <c r="AU68" s="1">
        <f t="shared" si="59"/>
        <v>229841528.0841659</v>
      </c>
    </row>
    <row r="69" spans="1:48" x14ac:dyDescent="0.15">
      <c r="C69" s="7">
        <v>11</v>
      </c>
      <c r="D69" s="7">
        <f t="shared" si="60"/>
        <v>9.5257322998333294</v>
      </c>
      <c r="E69" s="10">
        <f t="shared" si="61"/>
        <v>17.0739141980645</v>
      </c>
      <c r="F69" s="7" t="s">
        <v>85</v>
      </c>
      <c r="G69" s="1">
        <v>12</v>
      </c>
      <c r="H69" s="9">
        <f t="shared" si="42"/>
        <v>9.5257322998333294</v>
      </c>
      <c r="I69" s="9">
        <f t="shared" si="43"/>
        <v>282.67573229983333</v>
      </c>
      <c r="J69" s="9">
        <f t="shared" si="44"/>
        <v>5.7928527748192959E-2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0.19656690963585893</v>
      </c>
      <c r="P69" s="9">
        <f t="shared" si="47"/>
        <v>1.1386831679217392E-2</v>
      </c>
      <c r="Q69" s="12">
        <f t="shared" si="48"/>
        <v>2.1634980190513046E-3</v>
      </c>
      <c r="R69" s="9">
        <f t="shared" si="49"/>
        <v>1.8955666666666669E-2</v>
      </c>
      <c r="S69" s="13">
        <f t="shared" si="50"/>
        <v>0.11413463093101295</v>
      </c>
      <c r="T69" s="2">
        <f t="shared" si="51"/>
        <v>0.01</v>
      </c>
      <c r="U69" s="14">
        <f t="shared" si="52"/>
        <v>1.1413463093101295E-3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1.314134630931013E-2</v>
      </c>
      <c r="AR69" s="9">
        <f t="shared" si="56"/>
        <v>9.9766666666666666</v>
      </c>
      <c r="AS69" s="1">
        <f t="shared" si="57"/>
        <v>0.19</v>
      </c>
      <c r="AT69" s="1">
        <f t="shared" si="58"/>
        <v>1330258.8333333333</v>
      </c>
      <c r="AU69" s="1">
        <f t="shared" si="59"/>
        <v>222018864.67141917</v>
      </c>
      <c r="AV69" s="1">
        <f>SUM(AU58:AU69)</f>
        <v>3851284655.82339</v>
      </c>
    </row>
    <row r="70" spans="1:48" x14ac:dyDescent="0.15">
      <c r="C70" s="7">
        <v>12</v>
      </c>
      <c r="D70" s="7">
        <f t="shared" si="60"/>
        <v>6.3562033646774196</v>
      </c>
      <c r="E70" s="10">
        <f t="shared" si="61"/>
        <v>9.5257322998333294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7.0363132419354804</v>
      </c>
      <c r="E73" s="7"/>
      <c r="F73" s="7"/>
      <c r="G73" s="1">
        <v>1</v>
      </c>
      <c r="H73" s="9">
        <f t="shared" ref="H73:H84" si="63">E74</f>
        <v>7.0363132419354804</v>
      </c>
      <c r="I73" s="9">
        <f t="shared" ref="I73:I84" si="64">H73+273.15</f>
        <v>280.18631324193547</v>
      </c>
      <c r="J73" s="9">
        <f t="shared" ref="J73:J84" si="65">EXP(($C$15*(I73-$C$13))/($C$16*I73*$C$13))</f>
        <v>4.2656082274573272E-2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4.6708410090657735E-3</v>
      </c>
      <c r="Q73" s="12">
        <f t="shared" ref="Q73:Q84" si="69">P73*$B$75</f>
        <v>8.4075138163183924E-4</v>
      </c>
      <c r="R73" s="9">
        <f t="shared" ref="R73:R84" si="70">L73*$B$75</f>
        <v>1.9710000000000002E-2</v>
      </c>
      <c r="S73" s="13">
        <f t="shared" ref="S73:S84" si="71">Q73/R73</f>
        <v>4.2656082274573272E-2</v>
      </c>
      <c r="T73" s="2">
        <f t="shared" ref="T73:T84" si="72">$B$74/100</f>
        <v>0.01</v>
      </c>
      <c r="U73" s="14">
        <f t="shared" ref="U73:U84" si="73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1.3026560822745732E-2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254977.58333333334</v>
      </c>
      <c r="AU73" s="1">
        <f t="shared" ref="AU73:AU84" si="80">AT73*10000*AS73*0.67*AR73*AQ73</f>
        <v>43862481.611701742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5.3144856617419398</v>
      </c>
      <c r="E74" s="10">
        <f t="shared" ref="E74:E85" si="82">D73</f>
        <v>7.0363132419354804</v>
      </c>
      <c r="F74" s="7" t="s">
        <v>83</v>
      </c>
      <c r="G74" s="1">
        <v>2</v>
      </c>
      <c r="H74" s="9">
        <f t="shared" si="63"/>
        <v>5.3144856617419398</v>
      </c>
      <c r="I74" s="9">
        <f t="shared" si="64"/>
        <v>278.46448566174189</v>
      </c>
      <c r="J74" s="9">
        <f t="shared" si="65"/>
        <v>3.4408151059392343E-2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0.21432915899093424</v>
      </c>
      <c r="P74" s="9">
        <f t="shared" si="68"/>
        <v>7.374670078992584E-3</v>
      </c>
      <c r="Q74" s="12">
        <f t="shared" si="69"/>
        <v>1.3274406142186651E-3</v>
      </c>
      <c r="R74" s="9">
        <f t="shared" si="70"/>
        <v>1.9710000000000002E-2</v>
      </c>
      <c r="S74" s="13">
        <f t="shared" si="71"/>
        <v>6.7348585196279301E-2</v>
      </c>
      <c r="T74" s="2">
        <f t="shared" si="72"/>
        <v>0.01</v>
      </c>
      <c r="U74" s="14">
        <f t="shared" si="73"/>
        <v>6.7348585196279299E-4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1.3273485851962794E-2</v>
      </c>
      <c r="AR74" s="9">
        <f t="shared" si="77"/>
        <v>10.950000000000001</v>
      </c>
      <c r="AS74" s="1">
        <f t="shared" si="78"/>
        <v>0.18</v>
      </c>
      <c r="AT74" s="1">
        <f t="shared" si="79"/>
        <v>254977.58333333334</v>
      </c>
      <c r="AU74" s="1">
        <f t="shared" si="80"/>
        <v>44693917.068909347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8.7082035911071394</v>
      </c>
      <c r="E75" s="10">
        <f t="shared" si="82"/>
        <v>5.3144856617419398</v>
      </c>
      <c r="F75" s="7" t="s">
        <v>83</v>
      </c>
      <c r="G75" s="1">
        <v>3</v>
      </c>
      <c r="H75" s="9">
        <f t="shared" si="63"/>
        <v>8.7082035911071394</v>
      </c>
      <c r="I75" s="9">
        <f t="shared" si="64"/>
        <v>281.8582035911071</v>
      </c>
      <c r="J75" s="9">
        <f t="shared" si="65"/>
        <v>5.2420730328420886E-2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0.31645448891194167</v>
      </c>
      <c r="P75" s="9">
        <f t="shared" si="68"/>
        <v>1.6588775424471153E-2</v>
      </c>
      <c r="Q75" s="12">
        <f t="shared" si="69"/>
        <v>2.9859795764048073E-3</v>
      </c>
      <c r="R75" s="9">
        <f t="shared" si="70"/>
        <v>1.9710000000000002E-2</v>
      </c>
      <c r="S75" s="13">
        <f t="shared" si="71"/>
        <v>0.15149566597690547</v>
      </c>
      <c r="T75" s="2">
        <f t="shared" si="72"/>
        <v>0.01</v>
      </c>
      <c r="U75" s="14">
        <f t="shared" si="73"/>
        <v>1.5149566597690547E-3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1.4114956659769055E-2</v>
      </c>
      <c r="AR75" s="9">
        <f t="shared" si="77"/>
        <v>10.950000000000001</v>
      </c>
      <c r="AS75" s="1">
        <f t="shared" si="78"/>
        <v>0.18</v>
      </c>
      <c r="AT75" s="1">
        <f t="shared" si="79"/>
        <v>254977.58333333334</v>
      </c>
      <c r="AU75" s="1">
        <f t="shared" si="80"/>
        <v>47527281.787073404</v>
      </c>
    </row>
    <row r="76" spans="1:48" x14ac:dyDescent="0.15">
      <c r="C76" s="7">
        <v>3</v>
      </c>
      <c r="D76" s="7">
        <f t="shared" si="81"/>
        <v>10.688399488870999</v>
      </c>
      <c r="E76" s="10">
        <f t="shared" si="82"/>
        <v>8.7082035911071394</v>
      </c>
      <c r="F76" s="7" t="s">
        <v>83</v>
      </c>
      <c r="G76" s="1">
        <v>4</v>
      </c>
      <c r="H76" s="9">
        <f t="shared" si="63"/>
        <v>10.688399488870999</v>
      </c>
      <c r="I76" s="9">
        <f t="shared" si="64"/>
        <v>283.838399488871</v>
      </c>
      <c r="J76" s="9">
        <f t="shared" si="65"/>
        <v>6.670666894945193E-2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0.40936571348747053</v>
      </c>
      <c r="P76" s="9">
        <f t="shared" si="68"/>
        <v>2.7307423128864885E-2</v>
      </c>
      <c r="Q76" s="12">
        <f t="shared" si="69"/>
        <v>4.9153361631956794E-3</v>
      </c>
      <c r="R76" s="9">
        <f t="shared" si="70"/>
        <v>1.9710000000000002E-2</v>
      </c>
      <c r="S76" s="13">
        <f t="shared" si="71"/>
        <v>0.24938285962433682</v>
      </c>
      <c r="T76" s="2">
        <f t="shared" si="72"/>
        <v>0.01</v>
      </c>
      <c r="U76" s="14">
        <f t="shared" si="73"/>
        <v>2.4938285962433681E-3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1.5093828596243367E-2</v>
      </c>
      <c r="AR76" s="9">
        <f t="shared" si="77"/>
        <v>10.950000000000001</v>
      </c>
      <c r="AS76" s="1">
        <f t="shared" si="78"/>
        <v>0.18</v>
      </c>
      <c r="AT76" s="1">
        <f t="shared" si="79"/>
        <v>254977.58333333334</v>
      </c>
      <c r="AU76" s="1">
        <f t="shared" si="80"/>
        <v>50823297.742324241</v>
      </c>
    </row>
    <row r="77" spans="1:48" x14ac:dyDescent="0.15">
      <c r="C77" s="7">
        <v>4</v>
      </c>
      <c r="D77" s="7">
        <f t="shared" si="81"/>
        <v>13.596620772433299</v>
      </c>
      <c r="E77" s="10">
        <f t="shared" si="82"/>
        <v>10.688399488870999</v>
      </c>
      <c r="F77" s="7" t="s">
        <v>83</v>
      </c>
      <c r="G77" s="1">
        <v>5</v>
      </c>
      <c r="H77" s="9">
        <f t="shared" si="63"/>
        <v>13.596620772433299</v>
      </c>
      <c r="I77" s="9">
        <f t="shared" si="64"/>
        <v>286.74662077243329</v>
      </c>
      <c r="J77" s="9">
        <f t="shared" si="65"/>
        <v>9.4464151596069551E-2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0.36295537584067539</v>
      </c>
      <c r="O77" s="9">
        <f t="shared" si="83"/>
        <v>0.12860291451793032</v>
      </c>
      <c r="P77" s="9">
        <f t="shared" si="68"/>
        <v>1.2148365212718143E-2</v>
      </c>
      <c r="Q77" s="12">
        <f t="shared" si="69"/>
        <v>2.1867057382892658E-3</v>
      </c>
      <c r="R77" s="9">
        <f t="shared" si="70"/>
        <v>1.9710000000000002E-2</v>
      </c>
      <c r="S77" s="13">
        <f t="shared" si="71"/>
        <v>0.11094397454537117</v>
      </c>
      <c r="T77" s="2">
        <f t="shared" si="72"/>
        <v>0.01</v>
      </c>
      <c r="U77" s="14">
        <f t="shared" si="73"/>
        <v>1.1094397454537116E-3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1.3709439745453711E-2</v>
      </c>
      <c r="AR77" s="9">
        <f t="shared" si="77"/>
        <v>10.950000000000001</v>
      </c>
      <c r="AS77" s="1">
        <f t="shared" si="78"/>
        <v>0.18</v>
      </c>
      <c r="AT77" s="1">
        <f t="shared" si="79"/>
        <v>254977.58333333334</v>
      </c>
      <c r="AU77" s="1">
        <f t="shared" si="80"/>
        <v>46161842.478922874</v>
      </c>
    </row>
    <row r="78" spans="1:48" x14ac:dyDescent="0.15">
      <c r="C78" s="7">
        <v>5</v>
      </c>
      <c r="D78" s="7">
        <f t="shared" si="81"/>
        <v>17.6783625970968</v>
      </c>
      <c r="E78" s="10">
        <f t="shared" si="82"/>
        <v>13.596620772433299</v>
      </c>
      <c r="F78" s="7" t="s">
        <v>85</v>
      </c>
      <c r="G78" s="1">
        <v>6</v>
      </c>
      <c r="H78" s="9">
        <f t="shared" si="63"/>
        <v>17.6783625970968</v>
      </c>
      <c r="I78" s="9">
        <f t="shared" si="64"/>
        <v>290.82836259709677</v>
      </c>
      <c r="J78" s="9">
        <f t="shared" si="65"/>
        <v>0.15213828816525743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0.22595454930521219</v>
      </c>
      <c r="P78" s="9">
        <f t="shared" si="68"/>
        <v>3.437633833444724E-2</v>
      </c>
      <c r="Q78" s="12">
        <f t="shared" si="69"/>
        <v>6.1877409002005033E-3</v>
      </c>
      <c r="R78" s="9">
        <f t="shared" si="70"/>
        <v>1.9710000000000002E-2</v>
      </c>
      <c r="S78" s="13">
        <f t="shared" si="71"/>
        <v>0.31393916287166429</v>
      </c>
      <c r="T78" s="2">
        <f t="shared" si="72"/>
        <v>0.01</v>
      </c>
      <c r="U78" s="14">
        <f t="shared" si="73"/>
        <v>3.139391628716643E-3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2.4739391628716644E-2</v>
      </c>
      <c r="AR78" s="9">
        <f t="shared" si="77"/>
        <v>10.950000000000001</v>
      </c>
      <c r="AS78" s="1">
        <f t="shared" si="78"/>
        <v>0.18</v>
      </c>
      <c r="AT78" s="1">
        <f t="shared" si="79"/>
        <v>254977.58333333334</v>
      </c>
      <c r="AU78" s="1">
        <f t="shared" si="80"/>
        <v>83301427.380933866</v>
      </c>
    </row>
    <row r="79" spans="1:48" x14ac:dyDescent="0.15">
      <c r="C79" s="7">
        <v>6</v>
      </c>
      <c r="D79" s="7">
        <f t="shared" si="81"/>
        <v>22.815565040666701</v>
      </c>
      <c r="E79" s="10">
        <f t="shared" si="82"/>
        <v>17.6783625970968</v>
      </c>
      <c r="F79" s="7" t="s">
        <v>83</v>
      </c>
      <c r="G79" s="1">
        <v>7</v>
      </c>
      <c r="H79" s="9">
        <f t="shared" si="63"/>
        <v>22.815565040666701</v>
      </c>
      <c r="I79" s="9">
        <f t="shared" si="64"/>
        <v>295.96556504066666</v>
      </c>
      <c r="J79" s="9">
        <f t="shared" si="65"/>
        <v>0.27202885111911768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0.30107821097076498</v>
      </c>
      <c r="P79" s="9">
        <f t="shared" si="68"/>
        <v>8.1901959827376525E-2</v>
      </c>
      <c r="Q79" s="12">
        <f t="shared" si="69"/>
        <v>1.4742352768927774E-2</v>
      </c>
      <c r="R79" s="9">
        <f t="shared" si="70"/>
        <v>1.9710000000000002E-2</v>
      </c>
      <c r="S79" s="13">
        <f t="shared" si="71"/>
        <v>0.74796310344636086</v>
      </c>
      <c r="T79" s="2">
        <f t="shared" si="72"/>
        <v>0.01</v>
      </c>
      <c r="U79" s="14">
        <f t="shared" si="73"/>
        <v>7.4796310344636087E-3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2.9079631034463611E-2</v>
      </c>
      <c r="AR79" s="9">
        <f t="shared" si="77"/>
        <v>10.950000000000001</v>
      </c>
      <c r="AS79" s="1">
        <f t="shared" si="78"/>
        <v>0.18</v>
      </c>
      <c r="AT79" s="1">
        <f t="shared" si="79"/>
        <v>254977.58333333334</v>
      </c>
      <c r="AU79" s="1">
        <f t="shared" si="80"/>
        <v>97915696.927240163</v>
      </c>
    </row>
    <row r="80" spans="1:48" x14ac:dyDescent="0.15">
      <c r="C80" s="7">
        <v>7</v>
      </c>
      <c r="D80" s="7">
        <f t="shared" si="81"/>
        <v>23.7197110270968</v>
      </c>
      <c r="E80" s="10">
        <f t="shared" si="82"/>
        <v>22.815565040666701</v>
      </c>
      <c r="F80" s="7" t="s">
        <v>83</v>
      </c>
      <c r="G80" s="1">
        <v>8</v>
      </c>
      <c r="H80" s="9">
        <f t="shared" si="63"/>
        <v>23.7197110270968</v>
      </c>
      <c r="I80" s="9">
        <f t="shared" si="64"/>
        <v>296.8697110270968</v>
      </c>
      <c r="J80" s="9">
        <f t="shared" si="65"/>
        <v>0.30069708852709698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0.32867625114338844</v>
      </c>
      <c r="P80" s="9">
        <f t="shared" si="68"/>
        <v>9.8831991786817827E-2</v>
      </c>
      <c r="Q80" s="12">
        <f t="shared" si="69"/>
        <v>1.7789758521627209E-2</v>
      </c>
      <c r="R80" s="9">
        <f t="shared" si="70"/>
        <v>1.9710000000000002E-2</v>
      </c>
      <c r="S80" s="13">
        <f t="shared" si="71"/>
        <v>0.90257526745952343</v>
      </c>
      <c r="T80" s="2">
        <f t="shared" si="72"/>
        <v>0.01</v>
      </c>
      <c r="U80" s="14">
        <f t="shared" si="73"/>
        <v>9.0257526745952353E-3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3.0625752674595236E-2</v>
      </c>
      <c r="AR80" s="9">
        <f t="shared" si="77"/>
        <v>10.950000000000001</v>
      </c>
      <c r="AS80" s="1">
        <f t="shared" si="78"/>
        <v>0.18</v>
      </c>
      <c r="AT80" s="1">
        <f t="shared" si="79"/>
        <v>254977.58333333334</v>
      </c>
      <c r="AU80" s="1">
        <f t="shared" si="80"/>
        <v>103121731.96077815</v>
      </c>
    </row>
    <row r="81" spans="1:48" x14ac:dyDescent="0.15">
      <c r="C81" s="7">
        <v>8</v>
      </c>
      <c r="D81" s="7">
        <f t="shared" si="81"/>
        <v>23.553587329999999</v>
      </c>
      <c r="E81" s="10">
        <f t="shared" si="82"/>
        <v>23.7197110270968</v>
      </c>
      <c r="F81" s="7" t="s">
        <v>83</v>
      </c>
      <c r="G81" s="1">
        <v>9</v>
      </c>
      <c r="H81" s="9">
        <f t="shared" si="63"/>
        <v>23.553587329999999</v>
      </c>
      <c r="I81" s="9">
        <f t="shared" si="64"/>
        <v>296.70358733</v>
      </c>
      <c r="J81" s="9">
        <f t="shared" si="65"/>
        <v>0.29522558885000105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0.33934425935657059</v>
      </c>
      <c r="P81" s="9">
        <f t="shared" si="68"/>
        <v>0.10018310879141103</v>
      </c>
      <c r="Q81" s="12">
        <f t="shared" si="69"/>
        <v>1.8032959582453986E-2</v>
      </c>
      <c r="R81" s="9">
        <f t="shared" si="70"/>
        <v>1.9710000000000002E-2</v>
      </c>
      <c r="S81" s="13">
        <f t="shared" si="71"/>
        <v>0.91491423553800022</v>
      </c>
      <c r="T81" s="2">
        <f t="shared" si="72"/>
        <v>0.01</v>
      </c>
      <c r="U81" s="14">
        <f t="shared" si="73"/>
        <v>9.1491423553800022E-3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3.0749142355380003E-2</v>
      </c>
      <c r="AR81" s="9">
        <f t="shared" si="77"/>
        <v>10.950000000000001</v>
      </c>
      <c r="AS81" s="1">
        <f t="shared" si="78"/>
        <v>0.18</v>
      </c>
      <c r="AT81" s="1">
        <f t="shared" si="79"/>
        <v>254977.58333333334</v>
      </c>
      <c r="AU81" s="1">
        <f t="shared" si="80"/>
        <v>103537204.44642803</v>
      </c>
    </row>
    <row r="82" spans="1:48" x14ac:dyDescent="0.15">
      <c r="C82" s="7">
        <v>9</v>
      </c>
      <c r="D82" s="7">
        <f t="shared" si="81"/>
        <v>19.099101173333299</v>
      </c>
      <c r="E82" s="10">
        <f t="shared" si="82"/>
        <v>23.553587329999999</v>
      </c>
      <c r="F82" s="7" t="s">
        <v>83</v>
      </c>
      <c r="G82" s="1">
        <v>10</v>
      </c>
      <c r="H82" s="9">
        <f t="shared" si="63"/>
        <v>19.099101173333299</v>
      </c>
      <c r="I82" s="9">
        <f t="shared" si="64"/>
        <v>292.24910117333326</v>
      </c>
      <c r="J82" s="9">
        <f t="shared" si="65"/>
        <v>0.17902885916965366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0.34866115056515956</v>
      </c>
      <c r="P82" s="9">
        <f t="shared" si="68"/>
        <v>6.2420408022459364E-2</v>
      </c>
      <c r="Q82" s="12">
        <f t="shared" si="69"/>
        <v>1.1235673444042684E-2</v>
      </c>
      <c r="R82" s="9">
        <f t="shared" si="70"/>
        <v>1.9710000000000002E-2</v>
      </c>
      <c r="S82" s="13">
        <f t="shared" si="71"/>
        <v>0.57004938833296215</v>
      </c>
      <c r="T82" s="2">
        <f t="shared" si="72"/>
        <v>0.01</v>
      </c>
      <c r="U82" s="14">
        <f t="shared" si="73"/>
        <v>5.7004938833296213E-3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2.7300493883329623E-2</v>
      </c>
      <c r="AR82" s="9">
        <f t="shared" si="77"/>
        <v>10.950000000000001</v>
      </c>
      <c r="AS82" s="1">
        <f t="shared" si="78"/>
        <v>0.18</v>
      </c>
      <c r="AT82" s="1">
        <f t="shared" si="79"/>
        <v>254977.58333333334</v>
      </c>
      <c r="AU82" s="1">
        <f t="shared" si="80"/>
        <v>91925061.974686265</v>
      </c>
    </row>
    <row r="83" spans="1:48" x14ac:dyDescent="0.15">
      <c r="C83" s="7">
        <v>10</v>
      </c>
      <c r="D83" s="7">
        <f t="shared" si="81"/>
        <v>17.0739141980645</v>
      </c>
      <c r="E83" s="10">
        <f t="shared" si="82"/>
        <v>19.099101173333299</v>
      </c>
      <c r="F83" s="7" t="s">
        <v>83</v>
      </c>
      <c r="G83" s="1">
        <v>11</v>
      </c>
      <c r="H83" s="9">
        <f t="shared" si="63"/>
        <v>17.0739141980645</v>
      </c>
      <c r="I83" s="9">
        <f t="shared" si="64"/>
        <v>290.22391419806445</v>
      </c>
      <c r="J83" s="9">
        <f t="shared" si="65"/>
        <v>0.14189143820134009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0.27192870541556519</v>
      </c>
      <c r="O83" s="9">
        <f t="shared" si="83"/>
        <v>0.12381203712713507</v>
      </c>
      <c r="P83" s="9">
        <f t="shared" si="68"/>
        <v>1.756786801460691E-2</v>
      </c>
      <c r="Q83" s="12">
        <f t="shared" si="69"/>
        <v>3.1622162426292438E-3</v>
      </c>
      <c r="R83" s="9">
        <f t="shared" si="70"/>
        <v>1.9710000000000002E-2</v>
      </c>
      <c r="S83" s="13">
        <f t="shared" si="71"/>
        <v>0.16043715081832793</v>
      </c>
      <c r="T83" s="2">
        <f t="shared" si="72"/>
        <v>0.01</v>
      </c>
      <c r="U83" s="14">
        <f t="shared" si="73"/>
        <v>1.6043715081832794E-3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1.4204371508183279E-2</v>
      </c>
      <c r="AR83" s="9">
        <f t="shared" si="77"/>
        <v>10.950000000000001</v>
      </c>
      <c r="AS83" s="1">
        <f t="shared" si="78"/>
        <v>0.18</v>
      </c>
      <c r="AT83" s="1">
        <f t="shared" si="79"/>
        <v>254977.58333333334</v>
      </c>
      <c r="AU83" s="1">
        <f t="shared" si="80"/>
        <v>47828355.662039228</v>
      </c>
    </row>
    <row r="84" spans="1:48" x14ac:dyDescent="0.15">
      <c r="C84" s="7">
        <v>11</v>
      </c>
      <c r="D84" s="7">
        <f t="shared" si="81"/>
        <v>9.5257322998333294</v>
      </c>
      <c r="E84" s="10">
        <f t="shared" si="82"/>
        <v>17.0739141980645</v>
      </c>
      <c r="F84" s="7" t="s">
        <v>85</v>
      </c>
      <c r="G84" s="1">
        <v>12</v>
      </c>
      <c r="H84" s="9">
        <f t="shared" si="63"/>
        <v>9.5257322998333294</v>
      </c>
      <c r="I84" s="9">
        <f t="shared" si="64"/>
        <v>282.67573229983333</v>
      </c>
      <c r="J84" s="9">
        <f t="shared" si="65"/>
        <v>5.7928527748192959E-2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0.21574416911252817</v>
      </c>
      <c r="P84" s="9">
        <f t="shared" si="68"/>
        <v>1.2497742086945922E-2</v>
      </c>
      <c r="Q84" s="12">
        <f t="shared" si="69"/>
        <v>2.249593575650266E-3</v>
      </c>
      <c r="R84" s="9">
        <f t="shared" si="70"/>
        <v>1.9710000000000002E-2</v>
      </c>
      <c r="S84" s="13">
        <f t="shared" si="71"/>
        <v>0.11413463093101298</v>
      </c>
      <c r="T84" s="2">
        <f t="shared" si="72"/>
        <v>0.01</v>
      </c>
      <c r="U84" s="14">
        <f t="shared" si="73"/>
        <v>1.1413463093101297E-3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1.3741346309310129E-2</v>
      </c>
      <c r="AR84" s="9">
        <f t="shared" si="77"/>
        <v>10.950000000000001</v>
      </c>
      <c r="AS84" s="1">
        <f t="shared" si="78"/>
        <v>0.18</v>
      </c>
      <c r="AT84" s="1">
        <f t="shared" si="79"/>
        <v>254977.58333333334</v>
      </c>
      <c r="AU84" s="1">
        <f t="shared" si="80"/>
        <v>46269276.90382503</v>
      </c>
      <c r="AV84" s="1">
        <f>SUM(AU73:AU84)</f>
        <v>806967575.94486237</v>
      </c>
    </row>
    <row r="85" spans="1:48" x14ac:dyDescent="0.15">
      <c r="C85" s="7">
        <v>12</v>
      </c>
      <c r="D85" s="7">
        <f t="shared" si="81"/>
        <v>6.3562033646774196</v>
      </c>
      <c r="E85" s="10">
        <f t="shared" si="82"/>
        <v>9.5257322998333294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7.0363132419354804</v>
      </c>
      <c r="E89" s="7"/>
      <c r="F89" s="7"/>
      <c r="G89" s="1">
        <v>1</v>
      </c>
      <c r="H89" s="9">
        <f t="shared" ref="H89:H100" si="84">E90</f>
        <v>7.0363132419354804</v>
      </c>
      <c r="I89" s="9">
        <f t="shared" ref="I89:I100" si="85">H89+273.15</f>
        <v>280.18631324193547</v>
      </c>
      <c r="J89" s="9">
        <f t="shared" ref="J89:J100" si="86">EXP(($C$15*(I89-$C$13))/($C$16*I89*$C$13))</f>
        <v>4.2656082274573272E-2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0.22630224688923672</v>
      </c>
      <c r="Q89" s="12">
        <f t="shared" ref="Q89:Q100" si="90">P89*$B$91</f>
        <v>0.10183601110015653</v>
      </c>
      <c r="R89" s="9">
        <f t="shared" ref="R89:R100" si="91">L89*$B$91</f>
        <v>2.3873737500000001</v>
      </c>
      <c r="S89" s="13">
        <f t="shared" ref="S89:S100" si="92">Q89/R89</f>
        <v>4.2656082274573272E-2</v>
      </c>
      <c r="T89" s="2">
        <f t="shared" ref="T89:T100" si="93">$B$90/100</f>
        <v>0.51</v>
      </c>
      <c r="U89" s="14">
        <f t="shared" ref="U89:U100" si="94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3.6896012490949759E-2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2497613.0833333335</v>
      </c>
      <c r="AN89" s="1">
        <f t="shared" ref="AN89:AN100" si="99">AM89*10000*AK89*AJ89</f>
        <v>9586108005.1915321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5.3144856617419398</v>
      </c>
      <c r="E90" s="10">
        <f t="shared" ref="E90:E101" si="101">D89</f>
        <v>7.0363132419354804</v>
      </c>
      <c r="F90" s="7" t="s">
        <v>83</v>
      </c>
      <c r="G90" s="1">
        <v>2</v>
      </c>
      <c r="H90" s="9">
        <f t="shared" si="84"/>
        <v>5.3144856617419398</v>
      </c>
      <c r="I90" s="9">
        <f t="shared" si="85"/>
        <v>278.46448566174189</v>
      </c>
      <c r="J90" s="9">
        <f t="shared" si="86"/>
        <v>3.4408151059392343E-2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10.384247753110763</v>
      </c>
      <c r="P90" s="9">
        <f t="shared" si="89"/>
        <v>0.35730276532719069</v>
      </c>
      <c r="Q90" s="12">
        <f t="shared" si="90"/>
        <v>0.16078624439723582</v>
      </c>
      <c r="R90" s="9">
        <f t="shared" si="91"/>
        <v>2.3873737500000001</v>
      </c>
      <c r="S90" s="13">
        <f t="shared" si="92"/>
        <v>6.7348585196279315E-2</v>
      </c>
      <c r="T90" s="2">
        <f t="shared" si="93"/>
        <v>0.51</v>
      </c>
      <c r="U90" s="14">
        <f t="shared" si="94"/>
        <v>3.4347778450102451E-2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4.0692855202705887E-2</v>
      </c>
      <c r="AK90" s="9">
        <f t="shared" si="96"/>
        <v>10.4025</v>
      </c>
      <c r="AL90" s="1">
        <f t="shared" si="97"/>
        <v>0.45</v>
      </c>
      <c r="AM90" s="17">
        <f t="shared" si="98"/>
        <v>2497613.0833333335</v>
      </c>
      <c r="AN90" s="1">
        <f t="shared" si="99"/>
        <v>10572581660.645393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8.7082035911071394</v>
      </c>
      <c r="E91" s="10">
        <f t="shared" si="101"/>
        <v>5.3144856617419398</v>
      </c>
      <c r="F91" s="7" t="s">
        <v>83</v>
      </c>
      <c r="G91" s="1">
        <v>3</v>
      </c>
      <c r="H91" s="9">
        <f t="shared" si="84"/>
        <v>8.7082035911071394</v>
      </c>
      <c r="I91" s="9">
        <f t="shared" si="85"/>
        <v>281.8582035911071</v>
      </c>
      <c r="J91" s="9">
        <f t="shared" si="86"/>
        <v>5.2420730328420886E-2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15.332219987783573</v>
      </c>
      <c r="P91" s="9">
        <f t="shared" si="89"/>
        <v>0.80372616931562724</v>
      </c>
      <c r="Q91" s="12">
        <f t="shared" si="90"/>
        <v>0.36167677619203226</v>
      </c>
      <c r="R91" s="9">
        <f t="shared" si="91"/>
        <v>2.3873737500000001</v>
      </c>
      <c r="S91" s="13">
        <f t="shared" si="92"/>
        <v>0.15149566597690547</v>
      </c>
      <c r="T91" s="2">
        <f t="shared" si="93"/>
        <v>0.51</v>
      </c>
      <c r="U91" s="14">
        <f t="shared" si="94"/>
        <v>7.7262789648221794E-2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5.3631731078938871E-2</v>
      </c>
      <c r="AK91" s="9">
        <f t="shared" si="96"/>
        <v>10.4025</v>
      </c>
      <c r="AL91" s="1">
        <f t="shared" si="97"/>
        <v>0.45</v>
      </c>
      <c r="AM91" s="17">
        <f t="shared" si="98"/>
        <v>2497613.0833333335</v>
      </c>
      <c r="AN91" s="1">
        <f t="shared" si="99"/>
        <v>13934285358.186174</v>
      </c>
    </row>
    <row r="92" spans="1:48" x14ac:dyDescent="0.15">
      <c r="C92" s="7">
        <v>3</v>
      </c>
      <c r="D92" s="7">
        <f t="shared" si="100"/>
        <v>10.688399488870999</v>
      </c>
      <c r="E92" s="10">
        <f t="shared" si="101"/>
        <v>8.7082035911071394</v>
      </c>
      <c r="F92" s="7" t="s">
        <v>83</v>
      </c>
      <c r="G92" s="1">
        <v>4</v>
      </c>
      <c r="H92" s="9">
        <f t="shared" si="84"/>
        <v>10.688399488870999</v>
      </c>
      <c r="I92" s="9">
        <f t="shared" si="85"/>
        <v>283.838399488871</v>
      </c>
      <c r="J92" s="9">
        <f t="shared" si="86"/>
        <v>6.670666894945193E-2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19.833768818467945</v>
      </c>
      <c r="P92" s="9">
        <f t="shared" si="89"/>
        <v>1.3230446505935036</v>
      </c>
      <c r="Q92" s="12">
        <f t="shared" si="90"/>
        <v>0.59537009276707664</v>
      </c>
      <c r="R92" s="9">
        <f t="shared" si="91"/>
        <v>2.3873737500000001</v>
      </c>
      <c r="S92" s="13">
        <f t="shared" si="92"/>
        <v>0.24938285962433684</v>
      </c>
      <c r="T92" s="2">
        <f t="shared" si="93"/>
        <v>0.51</v>
      </c>
      <c r="U92" s="14">
        <f t="shared" si="94"/>
        <v>0.1271852584084118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6.8683355410136163E-2</v>
      </c>
      <c r="AK92" s="9">
        <f t="shared" si="96"/>
        <v>10.4025</v>
      </c>
      <c r="AL92" s="1">
        <f t="shared" si="97"/>
        <v>0.45</v>
      </c>
      <c r="AM92" s="17">
        <f t="shared" si="98"/>
        <v>2497613.0833333335</v>
      </c>
      <c r="AN92" s="1">
        <f t="shared" si="99"/>
        <v>17844911107.454285</v>
      </c>
    </row>
    <row r="93" spans="1:48" x14ac:dyDescent="0.15">
      <c r="C93" s="7">
        <v>4</v>
      </c>
      <c r="D93" s="7">
        <f t="shared" si="100"/>
        <v>13.596620772433299</v>
      </c>
      <c r="E93" s="10">
        <f t="shared" si="101"/>
        <v>10.688399488870999</v>
      </c>
      <c r="F93" s="7" t="s">
        <v>83</v>
      </c>
      <c r="G93" s="1">
        <v>5</v>
      </c>
      <c r="H93" s="9">
        <f t="shared" si="84"/>
        <v>13.596620772433299</v>
      </c>
      <c r="I93" s="9">
        <f t="shared" si="85"/>
        <v>286.74662077243329</v>
      </c>
      <c r="J93" s="9">
        <f t="shared" si="86"/>
        <v>9.4464151596069551E-2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17.58518795948072</v>
      </c>
      <c r="O93" s="9">
        <f t="shared" si="102"/>
        <v>6.2308112083937246</v>
      </c>
      <c r="P93" s="9">
        <f t="shared" si="89"/>
        <v>0.5885882945561941</v>
      </c>
      <c r="Q93" s="12">
        <f t="shared" si="90"/>
        <v>0.26486473255028736</v>
      </c>
      <c r="R93" s="9">
        <f t="shared" si="91"/>
        <v>2.3873737500000001</v>
      </c>
      <c r="S93" s="13">
        <f t="shared" si="92"/>
        <v>0.11094397454537119</v>
      </c>
      <c r="T93" s="2">
        <f t="shared" si="93"/>
        <v>0.51</v>
      </c>
      <c r="U93" s="14">
        <f t="shared" si="94"/>
        <v>5.6581427018139313E-2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6.2660300245968997E-2</v>
      </c>
      <c r="AK93" s="9">
        <f t="shared" si="96"/>
        <v>10.4025</v>
      </c>
      <c r="AL93" s="1">
        <f t="shared" si="97"/>
        <v>0.45</v>
      </c>
      <c r="AM93" s="17">
        <f t="shared" si="98"/>
        <v>2497613.0833333335</v>
      </c>
      <c r="AN93" s="1">
        <f t="shared" si="99"/>
        <v>16280035842.434914</v>
      </c>
    </row>
    <row r="94" spans="1:48" x14ac:dyDescent="0.15">
      <c r="C94" s="7">
        <v>5</v>
      </c>
      <c r="D94" s="7">
        <f t="shared" si="100"/>
        <v>17.6783625970968</v>
      </c>
      <c r="E94" s="10">
        <f t="shared" si="101"/>
        <v>13.596620772433299</v>
      </c>
      <c r="F94" s="7" t="s">
        <v>85</v>
      </c>
      <c r="G94" s="1">
        <v>6</v>
      </c>
      <c r="H94" s="9">
        <f t="shared" si="84"/>
        <v>17.6783625970968</v>
      </c>
      <c r="I94" s="9">
        <f t="shared" si="85"/>
        <v>290.82836259709677</v>
      </c>
      <c r="J94" s="9">
        <f t="shared" si="86"/>
        <v>0.15213828816525743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10.94749791383753</v>
      </c>
      <c r="P94" s="9">
        <f t="shared" si="89"/>
        <v>1.6655335923039687</v>
      </c>
      <c r="Q94" s="12">
        <f t="shared" si="90"/>
        <v>0.74949011653678588</v>
      </c>
      <c r="R94" s="9">
        <f t="shared" si="91"/>
        <v>2.3873737500000001</v>
      </c>
      <c r="S94" s="13">
        <f t="shared" si="92"/>
        <v>0.31393916287166423</v>
      </c>
      <c r="T94" s="2">
        <f t="shared" si="93"/>
        <v>0.51</v>
      </c>
      <c r="U94" s="14">
        <f t="shared" si="94"/>
        <v>0.16010897306454877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9.4727855378961445E-2</v>
      </c>
      <c r="AK94" s="9">
        <f t="shared" si="96"/>
        <v>10.4025</v>
      </c>
      <c r="AL94" s="1">
        <f t="shared" si="97"/>
        <v>0.45</v>
      </c>
      <c r="AM94" s="17">
        <f t="shared" si="98"/>
        <v>2497613.0833333335</v>
      </c>
      <c r="AN94" s="1">
        <f t="shared" si="99"/>
        <v>24611642057.136375</v>
      </c>
    </row>
    <row r="95" spans="1:48" x14ac:dyDescent="0.15">
      <c r="C95" s="7">
        <v>6</v>
      </c>
      <c r="D95" s="7">
        <f t="shared" si="100"/>
        <v>22.815565040666701</v>
      </c>
      <c r="E95" s="10">
        <f t="shared" si="101"/>
        <v>17.6783625970968</v>
      </c>
      <c r="F95" s="7" t="s">
        <v>83</v>
      </c>
      <c r="G95" s="1">
        <v>7</v>
      </c>
      <c r="H95" s="9">
        <f t="shared" si="84"/>
        <v>22.815565040666701</v>
      </c>
      <c r="I95" s="9">
        <f t="shared" si="85"/>
        <v>295.96556504066666</v>
      </c>
      <c r="J95" s="9">
        <f t="shared" si="86"/>
        <v>0.27202885111911768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14.587239321533563</v>
      </c>
      <c r="P95" s="9">
        <f t="shared" si="89"/>
        <v>3.9681499536363929</v>
      </c>
      <c r="Q95" s="12">
        <f t="shared" si="90"/>
        <v>1.7856674791363769</v>
      </c>
      <c r="R95" s="9">
        <f t="shared" si="91"/>
        <v>2.3873737500000001</v>
      </c>
      <c r="S95" s="13">
        <f t="shared" si="92"/>
        <v>0.74796310344636108</v>
      </c>
      <c r="T95" s="2">
        <f t="shared" si="93"/>
        <v>0.51</v>
      </c>
      <c r="U95" s="14">
        <f t="shared" si="94"/>
        <v>0.38146118275764418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0.16146554660142973</v>
      </c>
      <c r="AK95" s="9">
        <f t="shared" si="96"/>
        <v>10.4025</v>
      </c>
      <c r="AL95" s="1">
        <f t="shared" si="97"/>
        <v>0.45</v>
      </c>
      <c r="AM95" s="17">
        <f t="shared" si="98"/>
        <v>2497613.0833333335</v>
      </c>
      <c r="AN95" s="1">
        <f t="shared" si="99"/>
        <v>41951041978.269577</v>
      </c>
    </row>
    <row r="96" spans="1:48" x14ac:dyDescent="0.15">
      <c r="C96" s="7">
        <v>7</v>
      </c>
      <c r="D96" s="7">
        <f t="shared" si="100"/>
        <v>23.7197110270968</v>
      </c>
      <c r="E96" s="10">
        <f t="shared" si="101"/>
        <v>22.815565040666701</v>
      </c>
      <c r="F96" s="7" t="s">
        <v>83</v>
      </c>
      <c r="G96" s="1">
        <v>8</v>
      </c>
      <c r="H96" s="9">
        <f t="shared" si="84"/>
        <v>23.7197110270968</v>
      </c>
      <c r="I96" s="9">
        <f t="shared" si="85"/>
        <v>296.8697110270968</v>
      </c>
      <c r="J96" s="9">
        <f t="shared" si="86"/>
        <v>0.30069708852709698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15.924364367897168</v>
      </c>
      <c r="P96" s="9">
        <f t="shared" si="89"/>
        <v>4.7884100020713234</v>
      </c>
      <c r="Q96" s="12">
        <f t="shared" si="90"/>
        <v>2.1547845009320956</v>
      </c>
      <c r="R96" s="9">
        <f t="shared" si="91"/>
        <v>2.3873737500000001</v>
      </c>
      <c r="S96" s="13">
        <f t="shared" si="92"/>
        <v>0.90257526745952343</v>
      </c>
      <c r="T96" s="2">
        <f t="shared" si="93"/>
        <v>0.51</v>
      </c>
      <c r="U96" s="14">
        <f t="shared" si="94"/>
        <v>0.46031338640435698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0.18523948600091364</v>
      </c>
      <c r="AK96" s="9">
        <f t="shared" si="96"/>
        <v>10.4025</v>
      </c>
      <c r="AL96" s="1">
        <f t="shared" si="97"/>
        <v>0.45</v>
      </c>
      <c r="AM96" s="17">
        <f t="shared" si="98"/>
        <v>2497613.0833333335</v>
      </c>
      <c r="AN96" s="1">
        <f t="shared" si="99"/>
        <v>48127849047.82032</v>
      </c>
    </row>
    <row r="97" spans="1:50" x14ac:dyDescent="0.15">
      <c r="C97" s="7">
        <v>8</v>
      </c>
      <c r="D97" s="7">
        <f t="shared" si="100"/>
        <v>23.553587329999999</v>
      </c>
      <c r="E97" s="10">
        <f t="shared" si="101"/>
        <v>23.7197110270968</v>
      </c>
      <c r="F97" s="7" t="s">
        <v>83</v>
      </c>
      <c r="G97" s="1">
        <v>9</v>
      </c>
      <c r="H97" s="9">
        <f t="shared" si="84"/>
        <v>23.553587329999999</v>
      </c>
      <c r="I97" s="9">
        <f t="shared" si="85"/>
        <v>296.70358733</v>
      </c>
      <c r="J97" s="9">
        <f t="shared" si="86"/>
        <v>0.29522558885000105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16.441229365825844</v>
      </c>
      <c r="P97" s="9">
        <f t="shared" si="89"/>
        <v>4.8538716209438642</v>
      </c>
      <c r="Q97" s="12">
        <f t="shared" si="90"/>
        <v>2.184242229424739</v>
      </c>
      <c r="R97" s="9">
        <f t="shared" si="91"/>
        <v>2.3873737500000001</v>
      </c>
      <c r="S97" s="13">
        <f t="shared" si="92"/>
        <v>0.91491423553800022</v>
      </c>
      <c r="T97" s="2">
        <f t="shared" si="93"/>
        <v>0.51</v>
      </c>
      <c r="U97" s="14">
        <f t="shared" si="94"/>
        <v>0.46660626012438011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0.18713678742750062</v>
      </c>
      <c r="AK97" s="9">
        <f t="shared" si="96"/>
        <v>10.4025</v>
      </c>
      <c r="AL97" s="1">
        <f t="shared" si="97"/>
        <v>0.45</v>
      </c>
      <c r="AM97" s="17">
        <f t="shared" si="98"/>
        <v>2497613.0833333335</v>
      </c>
      <c r="AN97" s="1">
        <f t="shared" si="99"/>
        <v>48620794902.013321</v>
      </c>
    </row>
    <row r="98" spans="1:50" x14ac:dyDescent="0.15">
      <c r="C98" s="7">
        <v>9</v>
      </c>
      <c r="D98" s="7">
        <f t="shared" si="100"/>
        <v>19.099101173333299</v>
      </c>
      <c r="E98" s="10">
        <f t="shared" si="101"/>
        <v>23.553587329999999</v>
      </c>
      <c r="F98" s="7" t="s">
        <v>83</v>
      </c>
      <c r="G98" s="1">
        <v>10</v>
      </c>
      <c r="H98" s="9">
        <f t="shared" si="84"/>
        <v>19.099101173333299</v>
      </c>
      <c r="I98" s="9">
        <f t="shared" si="85"/>
        <v>292.24910117333326</v>
      </c>
      <c r="J98" s="9">
        <f t="shared" si="86"/>
        <v>0.17902885916965366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16.892632744881979</v>
      </c>
      <c r="P98" s="9">
        <f t="shared" si="89"/>
        <v>3.024268768688156</v>
      </c>
      <c r="Q98" s="12">
        <f t="shared" si="90"/>
        <v>1.3609209459096703</v>
      </c>
      <c r="R98" s="9">
        <f t="shared" si="91"/>
        <v>2.3873737500000001</v>
      </c>
      <c r="S98" s="13">
        <f t="shared" si="92"/>
        <v>0.57004938833296226</v>
      </c>
      <c r="T98" s="2">
        <f t="shared" si="93"/>
        <v>0.51</v>
      </c>
      <c r="U98" s="14">
        <f t="shared" si="94"/>
        <v>0.29072518804981073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0.13325464419701794</v>
      </c>
      <c r="AK98" s="9">
        <f t="shared" si="96"/>
        <v>10.4025</v>
      </c>
      <c r="AL98" s="1">
        <f t="shared" si="97"/>
        <v>0.45</v>
      </c>
      <c r="AM98" s="17">
        <f t="shared" si="98"/>
        <v>2497613.0833333335</v>
      </c>
      <c r="AN98" s="1">
        <f t="shared" si="99"/>
        <v>34621448910.754662</v>
      </c>
    </row>
    <row r="99" spans="1:50" x14ac:dyDescent="0.15">
      <c r="C99" s="7">
        <v>10</v>
      </c>
      <c r="D99" s="7">
        <f t="shared" si="100"/>
        <v>17.0739141980645</v>
      </c>
      <c r="E99" s="10">
        <f t="shared" si="101"/>
        <v>19.099101173333299</v>
      </c>
      <c r="F99" s="7" t="s">
        <v>83</v>
      </c>
      <c r="G99" s="1">
        <v>11</v>
      </c>
      <c r="H99" s="9">
        <f t="shared" si="84"/>
        <v>17.0739141980645</v>
      </c>
      <c r="I99" s="9">
        <f t="shared" si="85"/>
        <v>290.22391419806445</v>
      </c>
      <c r="J99" s="9">
        <f t="shared" si="86"/>
        <v>0.14189143820134009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13.174945777384131</v>
      </c>
      <c r="O99" s="9">
        <f t="shared" si="102"/>
        <v>5.9986931988096934</v>
      </c>
      <c r="P99" s="9">
        <f t="shared" si="89"/>
        <v>0.85116320530770473</v>
      </c>
      <c r="Q99" s="12">
        <f t="shared" si="90"/>
        <v>0.38302344238846714</v>
      </c>
      <c r="R99" s="9">
        <f t="shared" si="91"/>
        <v>2.3873737500000001</v>
      </c>
      <c r="S99" s="13">
        <f t="shared" si="92"/>
        <v>0.16043715081832793</v>
      </c>
      <c r="T99" s="2">
        <f t="shared" si="93"/>
        <v>0.51</v>
      </c>
      <c r="U99" s="14">
        <f t="shared" si="94"/>
        <v>8.1822946917347247E-2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5.5006618495580195E-2</v>
      </c>
      <c r="AK99" s="9">
        <f t="shared" si="96"/>
        <v>10.4025</v>
      </c>
      <c r="AL99" s="1">
        <f t="shared" si="97"/>
        <v>0.45</v>
      </c>
      <c r="AM99" s="17">
        <f t="shared" si="98"/>
        <v>2497613.0833333335</v>
      </c>
      <c r="AN99" s="1">
        <f t="shared" si="99"/>
        <v>14291500633.797201</v>
      </c>
    </row>
    <row r="100" spans="1:50" x14ac:dyDescent="0.15">
      <c r="C100" s="7">
        <v>11</v>
      </c>
      <c r="D100" s="7">
        <f t="shared" si="100"/>
        <v>9.5257322998333294</v>
      </c>
      <c r="E100" s="10">
        <f t="shared" si="101"/>
        <v>17.0739141980645</v>
      </c>
      <c r="F100" s="7" t="s">
        <v>85</v>
      </c>
      <c r="G100" s="1">
        <v>12</v>
      </c>
      <c r="H100" s="9">
        <f t="shared" si="84"/>
        <v>9.5257322998333294</v>
      </c>
      <c r="I100" s="9">
        <f t="shared" si="85"/>
        <v>282.67573229983333</v>
      </c>
      <c r="J100" s="9">
        <f t="shared" si="86"/>
        <v>5.7928527748192959E-2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10.452804993501989</v>
      </c>
      <c r="P100" s="9">
        <f t="shared" si="89"/>
        <v>0.60551560411252991</v>
      </c>
      <c r="Q100" s="12">
        <f t="shared" si="90"/>
        <v>0.27248202185063847</v>
      </c>
      <c r="R100" s="9">
        <f t="shared" si="91"/>
        <v>2.3873737500000001</v>
      </c>
      <c r="S100" s="13">
        <f t="shared" si="92"/>
        <v>0.11413463093101299</v>
      </c>
      <c r="T100" s="2">
        <f t="shared" si="93"/>
        <v>0.51</v>
      </c>
      <c r="U100" s="14">
        <f t="shared" si="94"/>
        <v>5.8208661774816622E-2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4.7886911525107212E-2</v>
      </c>
      <c r="AK100" s="9">
        <f t="shared" si="96"/>
        <v>10.4025</v>
      </c>
      <c r="AL100" s="1">
        <f t="shared" si="97"/>
        <v>0.45</v>
      </c>
      <c r="AM100" s="17">
        <f t="shared" si="98"/>
        <v>2497613.0833333335</v>
      </c>
      <c r="AN100" s="1">
        <f t="shared" si="99"/>
        <v>12441699655.95413</v>
      </c>
      <c r="AO100" s="1">
        <f>SUM(AN89:AN100)</f>
        <v>292883899159.6579</v>
      </c>
    </row>
    <row r="101" spans="1:50" x14ac:dyDescent="0.15">
      <c r="C101" s="7">
        <v>12</v>
      </c>
      <c r="D101" s="7">
        <f t="shared" si="100"/>
        <v>6.3562033646774196</v>
      </c>
      <c r="E101" s="10">
        <f t="shared" si="101"/>
        <v>9.5257322998333294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7.0363132419354804</v>
      </c>
      <c r="E105" s="7"/>
      <c r="F105" s="7"/>
      <c r="G105" s="1">
        <v>1</v>
      </c>
      <c r="H105" s="9">
        <f t="shared" ref="H105:H116" si="103">E106</f>
        <v>7.0363132419354804</v>
      </c>
      <c r="I105" s="9">
        <f t="shared" ref="I105:I116" si="104">H105+273.15</f>
        <v>280.18631324193547</v>
      </c>
      <c r="J105" s="9">
        <f t="shared" ref="J105:J116" si="105">EXP(($C$15*(I105-$C$13))/($C$16*I105*$C$13))</f>
        <v>4.2656082274573272E-2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2.7636458031557089E-2</v>
      </c>
      <c r="Q105" s="12">
        <f t="shared" ref="Q105:Q116" si="109">P105*$B$107</f>
        <v>8.2909374094671268E-3</v>
      </c>
      <c r="R105" s="9">
        <f t="shared" ref="R105:R116" si="110">L105*$B$107</f>
        <v>0.19436706250000002</v>
      </c>
      <c r="S105" s="13">
        <f t="shared" ref="S105:S116" si="111">Q105/R105</f>
        <v>4.2656082274573272E-2</v>
      </c>
      <c r="T105" s="2">
        <f t="shared" ref="T105:T116" si="112">$B$106/100</f>
        <v>0.01</v>
      </c>
      <c r="U105" s="14">
        <f t="shared" ref="U105:U116" si="113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5.916560822745733E-3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25620.083333333332</v>
      </c>
      <c r="AX105" s="1">
        <f t="shared" ref="AX105:AX116" si="120">AW105*10000*AV105*0.67*AU105*AT105</f>
        <v>19740008.9543151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5.3144856617419398</v>
      </c>
      <c r="E106" s="10">
        <f t="shared" ref="E106:E117" si="122">D105</f>
        <v>7.0363132419354804</v>
      </c>
      <c r="F106" s="7" t="s">
        <v>83</v>
      </c>
      <c r="G106" s="1">
        <v>2</v>
      </c>
      <c r="H106" s="9">
        <f t="shared" si="103"/>
        <v>5.3144856617419398</v>
      </c>
      <c r="I106" s="9">
        <f t="shared" si="104"/>
        <v>278.46448566174189</v>
      </c>
      <c r="J106" s="9">
        <f t="shared" si="105"/>
        <v>3.4408151059392343E-2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1.2681439586351098</v>
      </c>
      <c r="P106" s="9">
        <f t="shared" si="108"/>
        <v>4.3634488893772652E-2</v>
      </c>
      <c r="Q106" s="12">
        <f t="shared" si="109"/>
        <v>1.3090346668131796E-2</v>
      </c>
      <c r="R106" s="9">
        <f t="shared" si="110"/>
        <v>0.19436706250000002</v>
      </c>
      <c r="S106" s="13">
        <f t="shared" si="111"/>
        <v>6.7348585196279301E-2</v>
      </c>
      <c r="T106" s="2">
        <f t="shared" si="112"/>
        <v>0.01</v>
      </c>
      <c r="U106" s="14">
        <f t="shared" si="113"/>
        <v>6.7348585196279299E-4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6.1634858519627926E-3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25620.083333333332</v>
      </c>
      <c r="AX106" s="1">
        <f t="shared" si="120"/>
        <v>20563849.43087209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8.7082035911071394</v>
      </c>
      <c r="E107" s="10">
        <f t="shared" si="122"/>
        <v>5.3144856617419398</v>
      </c>
      <c r="F107" s="7" t="s">
        <v>83</v>
      </c>
      <c r="G107" s="1">
        <v>3</v>
      </c>
      <c r="H107" s="9">
        <f t="shared" si="103"/>
        <v>8.7082035911071394</v>
      </c>
      <c r="I107" s="9">
        <f t="shared" si="104"/>
        <v>281.8582035911071</v>
      </c>
      <c r="J107" s="9">
        <f t="shared" si="105"/>
        <v>5.2420730328420886E-2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1.8723996780746706</v>
      </c>
      <c r="P107" s="9">
        <f t="shared" si="108"/>
        <v>9.8152558591374381E-2</v>
      </c>
      <c r="Q107" s="12">
        <f t="shared" si="109"/>
        <v>2.9445767577412314E-2</v>
      </c>
      <c r="R107" s="9">
        <f t="shared" si="110"/>
        <v>0.19436706250000002</v>
      </c>
      <c r="S107" s="13">
        <f t="shared" si="111"/>
        <v>0.15149566597690547</v>
      </c>
      <c r="T107" s="2">
        <f t="shared" si="112"/>
        <v>0.01</v>
      </c>
      <c r="U107" s="14">
        <f t="shared" si="113"/>
        <v>1.5149566597690547E-3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7.004956659769055E-3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25620.083333333332</v>
      </c>
      <c r="AX107" s="1">
        <f t="shared" si="120"/>
        <v>23371331.983410407</v>
      </c>
    </row>
    <row r="108" spans="1:50" x14ac:dyDescent="0.15">
      <c r="C108" s="7">
        <v>3</v>
      </c>
      <c r="D108" s="7">
        <f t="shared" si="121"/>
        <v>10.688399488870999</v>
      </c>
      <c r="E108" s="10">
        <f t="shared" si="122"/>
        <v>8.7082035911071394</v>
      </c>
      <c r="F108" s="7" t="s">
        <v>83</v>
      </c>
      <c r="G108" s="1">
        <v>4</v>
      </c>
      <c r="H108" s="9">
        <f t="shared" si="103"/>
        <v>10.688399488870999</v>
      </c>
      <c r="I108" s="9">
        <f t="shared" si="104"/>
        <v>283.838399488871</v>
      </c>
      <c r="J108" s="9">
        <f t="shared" si="105"/>
        <v>6.670666894945193E-2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2.4221373278166296</v>
      </c>
      <c r="P108" s="9">
        <f t="shared" si="108"/>
        <v>0.16157271287677405</v>
      </c>
      <c r="Q108" s="12">
        <f t="shared" si="109"/>
        <v>4.8471813863032211E-2</v>
      </c>
      <c r="R108" s="9">
        <f t="shared" si="110"/>
        <v>0.19436706250000002</v>
      </c>
      <c r="S108" s="13">
        <f t="shared" si="111"/>
        <v>0.24938285962433684</v>
      </c>
      <c r="T108" s="2">
        <f t="shared" si="112"/>
        <v>0.01</v>
      </c>
      <c r="U108" s="14">
        <f t="shared" si="113"/>
        <v>2.4938285962433685E-3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7.983828596243369E-3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25620.083333333332</v>
      </c>
      <c r="AX108" s="1">
        <f t="shared" si="120"/>
        <v>26637239.555398047</v>
      </c>
    </row>
    <row r="109" spans="1:50" x14ac:dyDescent="0.15">
      <c r="C109" s="7">
        <v>4</v>
      </c>
      <c r="D109" s="7">
        <f t="shared" si="121"/>
        <v>13.596620772433299</v>
      </c>
      <c r="E109" s="10">
        <f t="shared" si="122"/>
        <v>10.688399488870999</v>
      </c>
      <c r="F109" s="7" t="s">
        <v>83</v>
      </c>
      <c r="G109" s="1">
        <v>5</v>
      </c>
      <c r="H109" s="9">
        <f t="shared" si="103"/>
        <v>13.596620772433299</v>
      </c>
      <c r="I109" s="9">
        <f t="shared" si="104"/>
        <v>286.74662077243329</v>
      </c>
      <c r="J109" s="9">
        <f t="shared" si="105"/>
        <v>9.4464151596069551E-2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2.1475363841928625</v>
      </c>
      <c r="O109" s="9">
        <f t="shared" si="123"/>
        <v>0.76091843908032653</v>
      </c>
      <c r="P109" s="9">
        <f t="shared" si="108"/>
        <v>7.1879514781528583E-2</v>
      </c>
      <c r="Q109" s="12">
        <f t="shared" si="109"/>
        <v>2.1563854434458574E-2</v>
      </c>
      <c r="R109" s="9">
        <f t="shared" si="110"/>
        <v>0.19436706250000002</v>
      </c>
      <c r="S109" s="13">
        <f t="shared" si="111"/>
        <v>0.11094397454537119</v>
      </c>
      <c r="T109" s="2">
        <f t="shared" si="112"/>
        <v>0.01</v>
      </c>
      <c r="U109" s="14">
        <f t="shared" si="113"/>
        <v>1.109439745453712E-3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6.5994397454537121E-3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25620.083333333332</v>
      </c>
      <c r="AX109" s="1">
        <f t="shared" si="120"/>
        <v>22018365.664034985</v>
      </c>
    </row>
    <row r="110" spans="1:50" x14ac:dyDescent="0.15">
      <c r="C110" s="7">
        <v>5</v>
      </c>
      <c r="D110" s="7">
        <f t="shared" si="121"/>
        <v>17.6783625970968</v>
      </c>
      <c r="E110" s="10">
        <f t="shared" si="122"/>
        <v>13.596620772433299</v>
      </c>
      <c r="F110" s="7" t="s">
        <v>85</v>
      </c>
      <c r="G110" s="1">
        <v>6</v>
      </c>
      <c r="H110" s="9">
        <f t="shared" si="103"/>
        <v>17.6783625970968</v>
      </c>
      <c r="I110" s="9">
        <f t="shared" si="104"/>
        <v>290.82836259709677</v>
      </c>
      <c r="J110" s="9">
        <f t="shared" si="105"/>
        <v>0.15213828816525743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1.3369291326321315</v>
      </c>
      <c r="P110" s="9">
        <f t="shared" si="108"/>
        <v>0.2033981096369149</v>
      </c>
      <c r="Q110" s="12">
        <f t="shared" si="109"/>
        <v>6.101943289107447E-2</v>
      </c>
      <c r="R110" s="9">
        <f t="shared" si="110"/>
        <v>0.19436706250000002</v>
      </c>
      <c r="S110" s="13">
        <f t="shared" si="111"/>
        <v>0.31393916287166435</v>
      </c>
      <c r="T110" s="2">
        <f t="shared" si="112"/>
        <v>0.01</v>
      </c>
      <c r="U110" s="14">
        <f t="shared" si="113"/>
        <v>3.1393916287166435E-3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1.3089391628716644E-2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25620.083333333332</v>
      </c>
      <c r="AX110" s="1">
        <f t="shared" si="120"/>
        <v>43671436.109312832</v>
      </c>
    </row>
    <row r="111" spans="1:50" x14ac:dyDescent="0.15">
      <c r="C111" s="7">
        <v>6</v>
      </c>
      <c r="D111" s="7">
        <f t="shared" si="121"/>
        <v>22.815565040666701</v>
      </c>
      <c r="E111" s="10">
        <f t="shared" si="122"/>
        <v>17.6783625970968</v>
      </c>
      <c r="F111" s="7" t="s">
        <v>83</v>
      </c>
      <c r="G111" s="1">
        <v>7</v>
      </c>
      <c r="H111" s="9">
        <f t="shared" si="103"/>
        <v>22.815565040666701</v>
      </c>
      <c r="I111" s="9">
        <f t="shared" si="104"/>
        <v>295.96556504066666</v>
      </c>
      <c r="J111" s="9">
        <f t="shared" si="105"/>
        <v>0.27202885111911768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1.7814212313285502</v>
      </c>
      <c r="P111" s="9">
        <f t="shared" si="108"/>
        <v>0.4845979709175095</v>
      </c>
      <c r="Q111" s="12">
        <f t="shared" si="109"/>
        <v>0.14537939127525284</v>
      </c>
      <c r="R111" s="9">
        <f t="shared" si="110"/>
        <v>0.19436706250000002</v>
      </c>
      <c r="S111" s="13">
        <f t="shared" si="111"/>
        <v>0.74796310344636108</v>
      </c>
      <c r="T111" s="2">
        <f t="shared" si="112"/>
        <v>0.01</v>
      </c>
      <c r="U111" s="14">
        <f t="shared" si="113"/>
        <v>7.4796310344636113E-3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1.742963103446361E-2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25620.083333333332</v>
      </c>
      <c r="AX111" s="1">
        <f t="shared" si="120"/>
        <v>58152207.506767347</v>
      </c>
    </row>
    <row r="112" spans="1:50" x14ac:dyDescent="0.15">
      <c r="C112" s="7">
        <v>7</v>
      </c>
      <c r="D112" s="7">
        <f t="shared" si="121"/>
        <v>23.7197110270968</v>
      </c>
      <c r="E112" s="10">
        <f t="shared" si="122"/>
        <v>22.815565040666701</v>
      </c>
      <c r="F112" s="7" t="s">
        <v>83</v>
      </c>
      <c r="G112" s="1">
        <v>8</v>
      </c>
      <c r="H112" s="9">
        <f t="shared" si="103"/>
        <v>23.7197110270968</v>
      </c>
      <c r="I112" s="9">
        <f t="shared" si="104"/>
        <v>296.8697110270968</v>
      </c>
      <c r="J112" s="9">
        <f t="shared" si="105"/>
        <v>0.30069708852709698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1.9447134687443741</v>
      </c>
      <c r="P112" s="9">
        <f t="shared" si="108"/>
        <v>0.58476967807086488</v>
      </c>
      <c r="Q112" s="12">
        <f t="shared" si="109"/>
        <v>0.17543090342125947</v>
      </c>
      <c r="R112" s="9">
        <f t="shared" si="110"/>
        <v>0.19436706250000002</v>
      </c>
      <c r="S112" s="13">
        <f t="shared" si="111"/>
        <v>0.90257526745952366</v>
      </c>
      <c r="T112" s="2">
        <f t="shared" si="112"/>
        <v>0.01</v>
      </c>
      <c r="U112" s="14">
        <f t="shared" si="113"/>
        <v>9.025752674595237E-3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1.8975752674595239E-2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25620.083333333332</v>
      </c>
      <c r="AX112" s="1">
        <f t="shared" si="120"/>
        <v>63310686.551438928</v>
      </c>
    </row>
    <row r="113" spans="1:53" x14ac:dyDescent="0.15">
      <c r="C113" s="7">
        <v>8</v>
      </c>
      <c r="D113" s="7">
        <f t="shared" si="121"/>
        <v>23.553587329999999</v>
      </c>
      <c r="E113" s="10">
        <f t="shared" si="122"/>
        <v>23.7197110270968</v>
      </c>
      <c r="F113" s="7" t="s">
        <v>83</v>
      </c>
      <c r="G113" s="1">
        <v>9</v>
      </c>
      <c r="H113" s="9">
        <f t="shared" si="103"/>
        <v>23.553587329999999</v>
      </c>
      <c r="I113" s="9">
        <f t="shared" si="104"/>
        <v>296.70358733</v>
      </c>
      <c r="J113" s="9">
        <f t="shared" si="105"/>
        <v>0.29522558885000105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2.0078339990068428</v>
      </c>
      <c r="P113" s="9">
        <f t="shared" si="108"/>
        <v>0.59276397466984754</v>
      </c>
      <c r="Q113" s="12">
        <f t="shared" si="109"/>
        <v>0.17782919240095427</v>
      </c>
      <c r="R113" s="9">
        <f t="shared" si="110"/>
        <v>0.19436706250000002</v>
      </c>
      <c r="S113" s="13">
        <f t="shared" si="111"/>
        <v>0.91491423553800044</v>
      </c>
      <c r="T113" s="2">
        <f t="shared" si="112"/>
        <v>0.01</v>
      </c>
      <c r="U113" s="14">
        <f t="shared" si="113"/>
        <v>9.1491423553800039E-3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1.9099142355380003E-2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25620.083333333332</v>
      </c>
      <c r="AX113" s="1">
        <f t="shared" si="120"/>
        <v>63722363.787004121</v>
      </c>
    </row>
    <row r="114" spans="1:53" x14ac:dyDescent="0.15">
      <c r="C114" s="7">
        <v>9</v>
      </c>
      <c r="D114" s="7">
        <f t="shared" si="121"/>
        <v>19.099101173333299</v>
      </c>
      <c r="E114" s="10">
        <f t="shared" si="122"/>
        <v>23.553587329999999</v>
      </c>
      <c r="F114" s="7" t="s">
        <v>83</v>
      </c>
      <c r="G114" s="1">
        <v>10</v>
      </c>
      <c r="H114" s="9">
        <f t="shared" si="103"/>
        <v>19.099101173333299</v>
      </c>
      <c r="I114" s="9">
        <f t="shared" si="104"/>
        <v>292.24910117333326</v>
      </c>
      <c r="J114" s="9">
        <f t="shared" si="105"/>
        <v>0.17902885916965366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2.0629602326703287</v>
      </c>
      <c r="P114" s="9">
        <f t="shared" si="108"/>
        <v>0.36932941696733224</v>
      </c>
      <c r="Q114" s="12">
        <f t="shared" si="109"/>
        <v>0.11079882509019967</v>
      </c>
      <c r="R114" s="9">
        <f t="shared" si="110"/>
        <v>0.19436706250000002</v>
      </c>
      <c r="S114" s="13">
        <f t="shared" si="111"/>
        <v>0.57004938833296237</v>
      </c>
      <c r="T114" s="2">
        <f t="shared" si="112"/>
        <v>0.01</v>
      </c>
      <c r="U114" s="14">
        <f t="shared" si="113"/>
        <v>5.7004938833296239E-3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1.5650493883329623E-2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25620.083333333332</v>
      </c>
      <c r="AX114" s="1">
        <f t="shared" si="120"/>
        <v>52216295.691355444</v>
      </c>
    </row>
    <row r="115" spans="1:53" x14ac:dyDescent="0.15">
      <c r="C115" s="7">
        <v>10</v>
      </c>
      <c r="D115" s="7">
        <f t="shared" si="121"/>
        <v>17.0739141980645</v>
      </c>
      <c r="E115" s="10">
        <f t="shared" si="122"/>
        <v>19.099101173333299</v>
      </c>
      <c r="F115" s="7" t="s">
        <v>83</v>
      </c>
      <c r="G115" s="1">
        <v>11</v>
      </c>
      <c r="H115" s="9">
        <f t="shared" si="103"/>
        <v>17.0739141980645</v>
      </c>
      <c r="I115" s="9">
        <f t="shared" si="104"/>
        <v>290.22391419806445</v>
      </c>
      <c r="J115" s="9">
        <f t="shared" si="105"/>
        <v>0.14189143820134009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1.6089492749178467</v>
      </c>
      <c r="O115" s="9">
        <f t="shared" si="123"/>
        <v>0.73257174911848333</v>
      </c>
      <c r="P115" s="9">
        <f t="shared" si="108"/>
        <v>0.1039456590680929</v>
      </c>
      <c r="Q115" s="12">
        <f t="shared" si="109"/>
        <v>3.118369772042787E-2</v>
      </c>
      <c r="R115" s="9">
        <f t="shared" si="110"/>
        <v>0.19436706250000002</v>
      </c>
      <c r="S115" s="13">
        <f t="shared" si="111"/>
        <v>0.16043715081832791</v>
      </c>
      <c r="T115" s="2">
        <f t="shared" si="112"/>
        <v>0.01</v>
      </c>
      <c r="U115" s="14">
        <f t="shared" si="113"/>
        <v>1.6043715081832791E-3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7.0943715081832797E-3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25620.083333333332</v>
      </c>
      <c r="AX115" s="1">
        <f t="shared" si="120"/>
        <v>23669655.614523929</v>
      </c>
    </row>
    <row r="116" spans="1:53" x14ac:dyDescent="0.15">
      <c r="C116" s="7">
        <v>11</v>
      </c>
      <c r="D116" s="7">
        <f t="shared" si="121"/>
        <v>9.5257322998333294</v>
      </c>
      <c r="E116" s="10">
        <f t="shared" si="122"/>
        <v>17.0739141980645</v>
      </c>
      <c r="F116" s="7" t="s">
        <v>85</v>
      </c>
      <c r="G116" s="1">
        <v>12</v>
      </c>
      <c r="H116" s="9">
        <f t="shared" si="103"/>
        <v>9.5257322998333294</v>
      </c>
      <c r="I116" s="9">
        <f t="shared" si="104"/>
        <v>282.67573229983333</v>
      </c>
      <c r="J116" s="9">
        <f t="shared" si="105"/>
        <v>5.7928527748192959E-2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1.2765162983837239</v>
      </c>
      <c r="P116" s="9">
        <f t="shared" si="108"/>
        <v>7.394670981194211E-2</v>
      </c>
      <c r="Q116" s="12">
        <f t="shared" si="109"/>
        <v>2.2184012943582632E-2</v>
      </c>
      <c r="R116" s="9">
        <f t="shared" si="110"/>
        <v>0.19436706250000002</v>
      </c>
      <c r="S116" s="13">
        <f t="shared" si="111"/>
        <v>0.11413463093101296</v>
      </c>
      <c r="T116" s="2">
        <f t="shared" si="112"/>
        <v>0.01</v>
      </c>
      <c r="U116" s="14">
        <f t="shared" si="113"/>
        <v>1.1413463093101297E-3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6.6313463093101302E-3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25620.083333333332</v>
      </c>
      <c r="AX116" s="1">
        <f t="shared" si="120"/>
        <v>22124818.699015334</v>
      </c>
      <c r="AY116" s="1">
        <f>SUM(AX105:AX116)</f>
        <v>439198259.54744858</v>
      </c>
    </row>
    <row r="117" spans="1:53" x14ac:dyDescent="0.15">
      <c r="C117" s="7">
        <v>12</v>
      </c>
      <c r="D117" s="7">
        <f t="shared" si="121"/>
        <v>6.3562033646774196</v>
      </c>
      <c r="E117" s="10">
        <f t="shared" si="122"/>
        <v>9.5257322998333294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7.0363132419354804</v>
      </c>
      <c r="E121" s="7"/>
      <c r="F121" s="7"/>
      <c r="G121" s="1">
        <v>1</v>
      </c>
      <c r="H121" s="9">
        <f t="shared" ref="H121:H132" si="124">E122</f>
        <v>7.0363132419354804</v>
      </c>
      <c r="I121" s="9">
        <f t="shared" ref="I121:I132" si="125">H121+273.15</f>
        <v>280.18631324193547</v>
      </c>
      <c r="J121" s="9">
        <f t="shared" ref="J121:J132" si="126">EXP(($C$15*(I121-$C$13))/($C$16*I121*$C$13))</f>
        <v>4.2656082274573272E-2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1.214418662357101E-2</v>
      </c>
      <c r="Q121" s="12">
        <f t="shared" ref="Q121:Q132" si="130">P121*$B$123</f>
        <v>4.0075815857784332E-3</v>
      </c>
      <c r="R121" s="9">
        <f t="shared" ref="R121:R132" si="131">L121*$B$123</f>
        <v>9.3951000000000007E-2</v>
      </c>
      <c r="S121" s="13">
        <f t="shared" ref="S121:S132" si="132">Q121/R121</f>
        <v>4.2656082274573265E-2</v>
      </c>
      <c r="T121" s="2">
        <f t="shared" ref="T121:T132" si="133">$B$122/100</f>
        <v>0.01</v>
      </c>
      <c r="U121" s="14">
        <f t="shared" ref="U121:U132" si="134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5.916560822745733E-3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11734.416666666666</v>
      </c>
      <c r="AX121" s="1">
        <f t="shared" ref="AX121:AX132" si="141">AW121*10000*AV121*0.67*AU121*AT121</f>
        <v>4370257.716439913</v>
      </c>
      <c r="AZ121" s="1">
        <f t="shared" ref="AZ121:AZ132" si="142">$E$9/12</f>
        <v>9116.1666666666661</v>
      </c>
      <c r="BA121" s="1">
        <f t="shared" ref="BA121:BA132" si="143">AZ121*10000*AV121*0.67*AU121*AT121</f>
        <v>3395140.8792670271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5.3144856617419398</v>
      </c>
      <c r="E122" s="10">
        <f t="shared" ref="E122:E133" si="145">D121</f>
        <v>7.0363132419354804</v>
      </c>
      <c r="F122" s="7" t="s">
        <v>83</v>
      </c>
      <c r="G122" s="1">
        <v>2</v>
      </c>
      <c r="H122" s="9">
        <f t="shared" si="124"/>
        <v>5.3144856617419398</v>
      </c>
      <c r="I122" s="9">
        <f t="shared" si="125"/>
        <v>278.46448566174189</v>
      </c>
      <c r="J122" s="9">
        <f t="shared" si="126"/>
        <v>3.4408151059392343E-2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0.55725581337642904</v>
      </c>
      <c r="P122" s="9">
        <f t="shared" si="129"/>
        <v>1.9174142205380718E-2</v>
      </c>
      <c r="Q122" s="12">
        <f t="shared" si="130"/>
        <v>6.327466927775637E-3</v>
      </c>
      <c r="R122" s="9">
        <f t="shared" si="131"/>
        <v>9.3951000000000007E-2</v>
      </c>
      <c r="S122" s="13">
        <f t="shared" si="132"/>
        <v>6.7348585196279301E-2</v>
      </c>
      <c r="T122" s="2">
        <f t="shared" si="133"/>
        <v>0.01</v>
      </c>
      <c r="U122" s="14">
        <f t="shared" si="134"/>
        <v>6.7348585196279299E-4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6.1634858519627926E-3</v>
      </c>
      <c r="AU122" s="9">
        <f t="shared" si="138"/>
        <v>28.47</v>
      </c>
      <c r="AV122" s="1">
        <f t="shared" si="139"/>
        <v>0.33</v>
      </c>
      <c r="AW122" s="1">
        <f t="shared" si="140"/>
        <v>11734.416666666666</v>
      </c>
      <c r="AX122" s="1">
        <f t="shared" si="141"/>
        <v>4552648.4746265607</v>
      </c>
      <c r="AZ122" s="1">
        <f t="shared" si="142"/>
        <v>9116.1666666666661</v>
      </c>
      <c r="BA122" s="1">
        <f t="shared" si="143"/>
        <v>3536835.5708158906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8.7082035911071394</v>
      </c>
      <c r="E123" s="10">
        <f t="shared" si="145"/>
        <v>5.3144856617419398</v>
      </c>
      <c r="F123" s="7" t="s">
        <v>83</v>
      </c>
      <c r="G123" s="1">
        <v>3</v>
      </c>
      <c r="H123" s="9">
        <f t="shared" si="124"/>
        <v>8.7082035911071394</v>
      </c>
      <c r="I123" s="9">
        <f t="shared" si="125"/>
        <v>281.8582035911071</v>
      </c>
      <c r="J123" s="9">
        <f t="shared" si="126"/>
        <v>5.2420730328420886E-2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0.82278167117104839</v>
      </c>
      <c r="P123" s="9">
        <f t="shared" si="129"/>
        <v>4.3130816103625E-2</v>
      </c>
      <c r="Q123" s="12">
        <f t="shared" si="130"/>
        <v>1.4233169314196251E-2</v>
      </c>
      <c r="R123" s="9">
        <f t="shared" si="131"/>
        <v>9.3951000000000007E-2</v>
      </c>
      <c r="S123" s="13">
        <f t="shared" si="132"/>
        <v>0.1514956659769055</v>
      </c>
      <c r="T123" s="2">
        <f t="shared" si="133"/>
        <v>0.01</v>
      </c>
      <c r="U123" s="14">
        <f t="shared" si="134"/>
        <v>1.514956659769055E-3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7.004956659769055E-3</v>
      </c>
      <c r="AU123" s="9">
        <f t="shared" si="138"/>
        <v>28.47</v>
      </c>
      <c r="AV123" s="1">
        <f t="shared" si="139"/>
        <v>0.33</v>
      </c>
      <c r="AW123" s="1">
        <f t="shared" si="140"/>
        <v>11734.416666666666</v>
      </c>
      <c r="AX123" s="1">
        <f t="shared" si="141"/>
        <v>5174199.4737875275</v>
      </c>
      <c r="AZ123" s="1">
        <f t="shared" si="142"/>
        <v>9116.1666666666661</v>
      </c>
      <c r="BA123" s="1">
        <f t="shared" si="143"/>
        <v>4019702.5646461109</v>
      </c>
    </row>
    <row r="124" spans="1:53" x14ac:dyDescent="0.15">
      <c r="C124" s="7">
        <v>3</v>
      </c>
      <c r="D124" s="7">
        <f t="shared" si="144"/>
        <v>10.688399488870999</v>
      </c>
      <c r="E124" s="10">
        <f t="shared" si="145"/>
        <v>8.7082035911071394</v>
      </c>
      <c r="F124" s="7" t="s">
        <v>83</v>
      </c>
      <c r="G124" s="1">
        <v>4</v>
      </c>
      <c r="H124" s="9">
        <f t="shared" si="124"/>
        <v>10.688399488870999</v>
      </c>
      <c r="I124" s="9">
        <f t="shared" si="125"/>
        <v>283.838399488871</v>
      </c>
      <c r="J124" s="9">
        <f t="shared" si="126"/>
        <v>6.670666894945193E-2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1.0643508550674234</v>
      </c>
      <c r="P124" s="9">
        <f t="shared" si="129"/>
        <v>7.099930013504871E-2</v>
      </c>
      <c r="Q124" s="12">
        <f t="shared" si="130"/>
        <v>2.3429769044566076E-2</v>
      </c>
      <c r="R124" s="9">
        <f t="shared" si="131"/>
        <v>9.3951000000000007E-2</v>
      </c>
      <c r="S124" s="13">
        <f t="shared" si="132"/>
        <v>0.24938285962433687</v>
      </c>
      <c r="T124" s="2">
        <f t="shared" si="133"/>
        <v>0.01</v>
      </c>
      <c r="U124" s="14">
        <f t="shared" si="134"/>
        <v>2.4938285962433689E-3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7.983828596243369E-3</v>
      </c>
      <c r="AU124" s="9">
        <f t="shared" si="138"/>
        <v>28.47</v>
      </c>
      <c r="AV124" s="1">
        <f t="shared" si="139"/>
        <v>0.33</v>
      </c>
      <c r="AW124" s="1">
        <f t="shared" si="140"/>
        <v>11734.416666666666</v>
      </c>
      <c r="AX124" s="1">
        <f t="shared" si="141"/>
        <v>5897241.5859107105</v>
      </c>
      <c r="AZ124" s="1">
        <f t="shared" si="142"/>
        <v>9116.1666666666661</v>
      </c>
      <c r="BA124" s="1">
        <f t="shared" si="143"/>
        <v>4581415.3952342207</v>
      </c>
    </row>
    <row r="125" spans="1:53" x14ac:dyDescent="0.15">
      <c r="C125" s="7">
        <v>4</v>
      </c>
      <c r="D125" s="7">
        <f t="shared" si="144"/>
        <v>13.596620772433299</v>
      </c>
      <c r="E125" s="10">
        <f t="shared" si="145"/>
        <v>10.688399488870999</v>
      </c>
      <c r="F125" s="7" t="s">
        <v>83</v>
      </c>
      <c r="G125" s="1">
        <v>5</v>
      </c>
      <c r="H125" s="9">
        <f t="shared" si="124"/>
        <v>13.596620772433299</v>
      </c>
      <c r="I125" s="9">
        <f t="shared" si="125"/>
        <v>286.74662077243329</v>
      </c>
      <c r="J125" s="9">
        <f t="shared" si="126"/>
        <v>9.4464151596069551E-2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0.94368397718575592</v>
      </c>
      <c r="O125" s="9">
        <f t="shared" si="146"/>
        <v>0.33436757774661885</v>
      </c>
      <c r="P125" s="9">
        <f t="shared" si="129"/>
        <v>3.1585749553067172E-2</v>
      </c>
      <c r="Q125" s="12">
        <f t="shared" si="130"/>
        <v>1.0423297352512167E-2</v>
      </c>
      <c r="R125" s="9">
        <f t="shared" si="131"/>
        <v>9.3951000000000007E-2</v>
      </c>
      <c r="S125" s="13">
        <f t="shared" si="132"/>
        <v>0.11094397454537117</v>
      </c>
      <c r="T125" s="2">
        <f t="shared" si="133"/>
        <v>0.01</v>
      </c>
      <c r="U125" s="14">
        <f t="shared" si="134"/>
        <v>1.1094397454537116E-3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6.5994397454537121E-3</v>
      </c>
      <c r="AU125" s="9">
        <f t="shared" si="138"/>
        <v>28.47</v>
      </c>
      <c r="AV125" s="1">
        <f t="shared" si="139"/>
        <v>0.33</v>
      </c>
      <c r="AW125" s="1">
        <f t="shared" si="140"/>
        <v>11734.416666666666</v>
      </c>
      <c r="AX125" s="1">
        <f t="shared" si="141"/>
        <v>4874665.085985682</v>
      </c>
      <c r="AZ125" s="1">
        <f t="shared" si="142"/>
        <v>9116.1666666666661</v>
      </c>
      <c r="BA125" s="1">
        <f t="shared" si="143"/>
        <v>3787001.9985109163</v>
      </c>
    </row>
    <row r="126" spans="1:53" x14ac:dyDescent="0.15">
      <c r="C126" s="7">
        <v>5</v>
      </c>
      <c r="D126" s="7">
        <f t="shared" si="144"/>
        <v>17.6783625970968</v>
      </c>
      <c r="E126" s="10">
        <f t="shared" si="145"/>
        <v>13.596620772433299</v>
      </c>
      <c r="F126" s="7" t="s">
        <v>85</v>
      </c>
      <c r="G126" s="1">
        <v>6</v>
      </c>
      <c r="H126" s="9">
        <f t="shared" si="124"/>
        <v>17.6783625970968</v>
      </c>
      <c r="I126" s="9">
        <f t="shared" si="125"/>
        <v>290.82836259709677</v>
      </c>
      <c r="J126" s="9">
        <f t="shared" si="126"/>
        <v>0.15213828816525743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0.58748182819355166</v>
      </c>
      <c r="P126" s="9">
        <f t="shared" si="129"/>
        <v>8.9378479669562819E-2</v>
      </c>
      <c r="Q126" s="12">
        <f t="shared" si="130"/>
        <v>2.949489829095573E-2</v>
      </c>
      <c r="R126" s="9">
        <f t="shared" si="131"/>
        <v>9.3951000000000007E-2</v>
      </c>
      <c r="S126" s="13">
        <f t="shared" si="132"/>
        <v>0.31393916287166423</v>
      </c>
      <c r="T126" s="2">
        <f t="shared" si="133"/>
        <v>0.01</v>
      </c>
      <c r="U126" s="14">
        <f t="shared" si="134"/>
        <v>3.1393916287166426E-3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1.3089391628716644E-2</v>
      </c>
      <c r="AU126" s="9">
        <f t="shared" si="138"/>
        <v>28.47</v>
      </c>
      <c r="AV126" s="1">
        <f t="shared" si="139"/>
        <v>0.33</v>
      </c>
      <c r="AW126" s="1">
        <f t="shared" si="140"/>
        <v>11734.416666666666</v>
      </c>
      <c r="AX126" s="1">
        <f t="shared" si="141"/>
        <v>9668457.1464197189</v>
      </c>
      <c r="AZ126" s="1">
        <f t="shared" si="142"/>
        <v>9116.1666666666661</v>
      </c>
      <c r="BA126" s="1">
        <f t="shared" si="143"/>
        <v>7511175.8223703699</v>
      </c>
    </row>
    <row r="127" spans="1:53" x14ac:dyDescent="0.15">
      <c r="C127" s="7">
        <v>6</v>
      </c>
      <c r="D127" s="7">
        <f t="shared" si="144"/>
        <v>22.815565040666701</v>
      </c>
      <c r="E127" s="10">
        <f t="shared" si="145"/>
        <v>17.6783625970968</v>
      </c>
      <c r="F127" s="7" t="s">
        <v>83</v>
      </c>
      <c r="G127" s="1">
        <v>7</v>
      </c>
      <c r="H127" s="9">
        <f t="shared" si="124"/>
        <v>22.815565040666701</v>
      </c>
      <c r="I127" s="9">
        <f t="shared" si="125"/>
        <v>295.96556504066666</v>
      </c>
      <c r="J127" s="9">
        <f t="shared" si="126"/>
        <v>0.27202885111911768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0.78280334852398881</v>
      </c>
      <c r="P127" s="9">
        <f t="shared" si="129"/>
        <v>0.21294509555117894</v>
      </c>
      <c r="Q127" s="12">
        <f t="shared" si="130"/>
        <v>7.0271881531889055E-2</v>
      </c>
      <c r="R127" s="9">
        <f t="shared" si="131"/>
        <v>9.3951000000000007E-2</v>
      </c>
      <c r="S127" s="13">
        <f t="shared" si="132"/>
        <v>0.74796310344636086</v>
      </c>
      <c r="T127" s="2">
        <f t="shared" si="133"/>
        <v>0.01</v>
      </c>
      <c r="U127" s="14">
        <f t="shared" si="134"/>
        <v>7.4796310344636087E-3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1.742963103446361E-2</v>
      </c>
      <c r="AU127" s="9">
        <f t="shared" si="138"/>
        <v>28.47</v>
      </c>
      <c r="AV127" s="1">
        <f t="shared" si="139"/>
        <v>0.33</v>
      </c>
      <c r="AW127" s="1">
        <f t="shared" si="140"/>
        <v>11734.416666666666</v>
      </c>
      <c r="AX127" s="1">
        <f t="shared" si="141"/>
        <v>12874367.695203649</v>
      </c>
      <c r="AZ127" s="1">
        <f t="shared" si="142"/>
        <v>9116.1666666666661</v>
      </c>
      <c r="BA127" s="1">
        <f t="shared" si="143"/>
        <v>10001765.317471454</v>
      </c>
    </row>
    <row r="128" spans="1:53" x14ac:dyDescent="0.15">
      <c r="C128" s="7">
        <v>7</v>
      </c>
      <c r="D128" s="7">
        <f t="shared" si="144"/>
        <v>23.7197110270968</v>
      </c>
      <c r="E128" s="10">
        <f t="shared" si="145"/>
        <v>22.815565040666701</v>
      </c>
      <c r="F128" s="7" t="s">
        <v>83</v>
      </c>
      <c r="G128" s="1">
        <v>8</v>
      </c>
      <c r="H128" s="9">
        <f t="shared" si="124"/>
        <v>23.7197110270968</v>
      </c>
      <c r="I128" s="9">
        <f t="shared" si="125"/>
        <v>296.8697110270968</v>
      </c>
      <c r="J128" s="9">
        <f t="shared" si="126"/>
        <v>0.30069708852709698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0.85455825297280996</v>
      </c>
      <c r="P128" s="9">
        <f t="shared" si="129"/>
        <v>0.25696317864572638</v>
      </c>
      <c r="Q128" s="12">
        <f t="shared" si="130"/>
        <v>8.4797848953089713E-2</v>
      </c>
      <c r="R128" s="9">
        <f t="shared" si="131"/>
        <v>9.3951000000000007E-2</v>
      </c>
      <c r="S128" s="13">
        <f t="shared" si="132"/>
        <v>0.90257526745952366</v>
      </c>
      <c r="T128" s="2">
        <f t="shared" si="133"/>
        <v>0.01</v>
      </c>
      <c r="U128" s="14">
        <f t="shared" si="134"/>
        <v>9.025752674595237E-3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1.8975752674595239E-2</v>
      </c>
      <c r="AU128" s="9">
        <f t="shared" si="138"/>
        <v>28.47</v>
      </c>
      <c r="AV128" s="1">
        <f t="shared" si="139"/>
        <v>0.33</v>
      </c>
      <c r="AW128" s="1">
        <f t="shared" si="140"/>
        <v>11734.416666666666</v>
      </c>
      <c r="AX128" s="1">
        <f t="shared" si="141"/>
        <v>14016407.848389169</v>
      </c>
      <c r="AZ128" s="1">
        <f t="shared" si="142"/>
        <v>9116.1666666666661</v>
      </c>
      <c r="BA128" s="1">
        <f t="shared" si="143"/>
        <v>10888986.955513233</v>
      </c>
    </row>
    <row r="129" spans="1:54" x14ac:dyDescent="0.15">
      <c r="C129" s="7">
        <v>8</v>
      </c>
      <c r="D129" s="7">
        <f t="shared" si="144"/>
        <v>23.553587329999999</v>
      </c>
      <c r="E129" s="10">
        <f t="shared" si="145"/>
        <v>23.7197110270968</v>
      </c>
      <c r="F129" s="7" t="s">
        <v>83</v>
      </c>
      <c r="G129" s="1">
        <v>9</v>
      </c>
      <c r="H129" s="9">
        <f t="shared" si="124"/>
        <v>23.553587329999999</v>
      </c>
      <c r="I129" s="9">
        <f t="shared" si="125"/>
        <v>296.70358733</v>
      </c>
      <c r="J129" s="9">
        <f t="shared" si="126"/>
        <v>0.29522558885000105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0.88229507432708354</v>
      </c>
      <c r="P129" s="9">
        <f t="shared" si="129"/>
        <v>0.26047608285766871</v>
      </c>
      <c r="Q129" s="12">
        <f t="shared" si="130"/>
        <v>8.5957107343030678E-2</v>
      </c>
      <c r="R129" s="9">
        <f t="shared" si="131"/>
        <v>9.3951000000000007E-2</v>
      </c>
      <c r="S129" s="13">
        <f t="shared" si="132"/>
        <v>0.91491423553800033</v>
      </c>
      <c r="T129" s="2">
        <f t="shared" si="133"/>
        <v>0.01</v>
      </c>
      <c r="U129" s="14">
        <f t="shared" si="134"/>
        <v>9.1491423553800039E-3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1.9099142355380003E-2</v>
      </c>
      <c r="AU129" s="9">
        <f t="shared" si="138"/>
        <v>28.47</v>
      </c>
      <c r="AV129" s="1">
        <f t="shared" si="139"/>
        <v>0.33</v>
      </c>
      <c r="AW129" s="1">
        <f t="shared" si="140"/>
        <v>11734.416666666666</v>
      </c>
      <c r="AX129" s="1">
        <f t="shared" si="141"/>
        <v>14107549.428900871</v>
      </c>
      <c r="AZ129" s="1">
        <f t="shared" si="142"/>
        <v>9116.1666666666661</v>
      </c>
      <c r="BA129" s="1">
        <f t="shared" si="143"/>
        <v>10959792.506552534</v>
      </c>
    </row>
    <row r="130" spans="1:54" x14ac:dyDescent="0.15">
      <c r="C130" s="7">
        <v>9</v>
      </c>
      <c r="D130" s="7">
        <f t="shared" si="144"/>
        <v>19.099101173333299</v>
      </c>
      <c r="E130" s="10">
        <f t="shared" si="145"/>
        <v>23.553587329999999</v>
      </c>
      <c r="F130" s="7" t="s">
        <v>83</v>
      </c>
      <c r="G130" s="1">
        <v>10</v>
      </c>
      <c r="H130" s="9">
        <f t="shared" si="124"/>
        <v>19.099101173333299</v>
      </c>
      <c r="I130" s="9">
        <f t="shared" si="125"/>
        <v>292.24910117333326</v>
      </c>
      <c r="J130" s="9">
        <f t="shared" si="126"/>
        <v>0.17902885916965366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0.90651899146941495</v>
      </c>
      <c r="P130" s="9">
        <f t="shared" si="129"/>
        <v>0.16229306085839437</v>
      </c>
      <c r="Q130" s="12">
        <f t="shared" si="130"/>
        <v>5.3556710083270148E-2</v>
      </c>
      <c r="R130" s="9">
        <f t="shared" si="131"/>
        <v>9.3951000000000007E-2</v>
      </c>
      <c r="S130" s="13">
        <f t="shared" si="132"/>
        <v>0.57004938833296237</v>
      </c>
      <c r="T130" s="2">
        <f t="shared" si="133"/>
        <v>0.01</v>
      </c>
      <c r="U130" s="14">
        <f t="shared" si="134"/>
        <v>5.7004938833296239E-3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1.5650493883329623E-2</v>
      </c>
      <c r="AU130" s="9">
        <f t="shared" si="138"/>
        <v>28.47</v>
      </c>
      <c r="AV130" s="1">
        <f t="shared" si="139"/>
        <v>0.33</v>
      </c>
      <c r="AW130" s="1">
        <f t="shared" si="140"/>
        <v>11734.416666666666</v>
      </c>
      <c r="AX130" s="1">
        <f t="shared" si="141"/>
        <v>11560211.026103456</v>
      </c>
      <c r="AZ130" s="1">
        <f t="shared" si="142"/>
        <v>9116.1666666666661</v>
      </c>
      <c r="BA130" s="1">
        <f t="shared" si="143"/>
        <v>8980830.7825950831</v>
      </c>
    </row>
    <row r="131" spans="1:54" x14ac:dyDescent="0.15">
      <c r="C131" s="7">
        <v>10</v>
      </c>
      <c r="D131" s="7">
        <f t="shared" si="144"/>
        <v>17.0739141980645</v>
      </c>
      <c r="E131" s="10">
        <f t="shared" si="145"/>
        <v>19.099101173333299</v>
      </c>
      <c r="F131" s="7" t="s">
        <v>83</v>
      </c>
      <c r="G131" s="1">
        <v>11</v>
      </c>
      <c r="H131" s="9">
        <f t="shared" si="124"/>
        <v>17.0739141980645</v>
      </c>
      <c r="I131" s="9">
        <f t="shared" si="125"/>
        <v>290.22391419806445</v>
      </c>
      <c r="J131" s="9">
        <f t="shared" si="126"/>
        <v>0.14189143820134009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0.70701463408046961</v>
      </c>
      <c r="O131" s="9">
        <f t="shared" si="146"/>
        <v>0.32191129653055095</v>
      </c>
      <c r="P131" s="9">
        <f t="shared" si="129"/>
        <v>4.5676456837977934E-2</v>
      </c>
      <c r="Q131" s="12">
        <f t="shared" si="130"/>
        <v>1.5073230756532718E-2</v>
      </c>
      <c r="R131" s="9">
        <f t="shared" si="131"/>
        <v>9.3951000000000007E-2</v>
      </c>
      <c r="S131" s="13">
        <f t="shared" si="132"/>
        <v>0.16043715081832782</v>
      </c>
      <c r="T131" s="2">
        <f t="shared" si="133"/>
        <v>0.01</v>
      </c>
      <c r="U131" s="14">
        <f t="shared" si="134"/>
        <v>1.6043715081832783E-3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7.0943715081832779E-3</v>
      </c>
      <c r="AU131" s="9">
        <f t="shared" si="138"/>
        <v>28.47</v>
      </c>
      <c r="AV131" s="1">
        <f t="shared" si="139"/>
        <v>0.33</v>
      </c>
      <c r="AW131" s="1">
        <f t="shared" si="140"/>
        <v>11734.416666666666</v>
      </c>
      <c r="AX131" s="1">
        <f t="shared" si="141"/>
        <v>5240245.6014203737</v>
      </c>
      <c r="AZ131" s="1">
        <f t="shared" si="142"/>
        <v>9116.1666666666661</v>
      </c>
      <c r="BA131" s="1">
        <f t="shared" si="143"/>
        <v>4071012.1034405944</v>
      </c>
    </row>
    <row r="132" spans="1:54" x14ac:dyDescent="0.15">
      <c r="C132" s="7">
        <v>11</v>
      </c>
      <c r="D132" s="7">
        <f t="shared" si="144"/>
        <v>9.5257322998333294</v>
      </c>
      <c r="E132" s="10">
        <f t="shared" si="145"/>
        <v>17.0739141980645</v>
      </c>
      <c r="F132" s="7" t="s">
        <v>85</v>
      </c>
      <c r="G132" s="1">
        <v>12</v>
      </c>
      <c r="H132" s="9">
        <f t="shared" si="124"/>
        <v>9.5257322998333294</v>
      </c>
      <c r="I132" s="9">
        <f t="shared" si="125"/>
        <v>282.67573229983333</v>
      </c>
      <c r="J132" s="9">
        <f t="shared" si="126"/>
        <v>5.7928527748192959E-2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0.56093483969257307</v>
      </c>
      <c r="P132" s="9">
        <f t="shared" si="129"/>
        <v>3.2494129426059386E-2</v>
      </c>
      <c r="Q132" s="12">
        <f t="shared" si="130"/>
        <v>1.0723062710599598E-2</v>
      </c>
      <c r="R132" s="9">
        <f t="shared" si="131"/>
        <v>9.3951000000000007E-2</v>
      </c>
      <c r="S132" s="13">
        <f t="shared" si="132"/>
        <v>0.11413463093101295</v>
      </c>
      <c r="T132" s="2">
        <f t="shared" si="133"/>
        <v>0.01</v>
      </c>
      <c r="U132" s="14">
        <f t="shared" si="134"/>
        <v>1.1413463093101295E-3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6.6313463093101294E-3</v>
      </c>
      <c r="AU132" s="9">
        <f t="shared" si="138"/>
        <v>28.47</v>
      </c>
      <c r="AV132" s="1">
        <f t="shared" si="139"/>
        <v>0.33</v>
      </c>
      <c r="AW132" s="1">
        <f t="shared" si="140"/>
        <v>11734.416666666666</v>
      </c>
      <c r="AX132" s="1">
        <f t="shared" si="141"/>
        <v>4898232.8157996852</v>
      </c>
      <c r="AY132" s="1">
        <f>SUM(AX121:AX132)</f>
        <v>97234483.898987308</v>
      </c>
      <c r="AZ132" s="1">
        <f t="shared" si="142"/>
        <v>9116.1666666666661</v>
      </c>
      <c r="BA132" s="1">
        <f t="shared" si="143"/>
        <v>3805311.1619778769</v>
      </c>
      <c r="BB132" s="1">
        <f>SUM(BA121:BA132)</f>
        <v>75538971.058395296</v>
      </c>
    </row>
    <row r="133" spans="1:54" x14ac:dyDescent="0.15">
      <c r="C133" s="7">
        <v>12</v>
      </c>
      <c r="D133" s="7">
        <f t="shared" si="144"/>
        <v>6.3562033646774196</v>
      </c>
      <c r="E133" s="10">
        <f t="shared" si="145"/>
        <v>9.5257322998333294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7.0363132419354804</v>
      </c>
      <c r="E136" s="7"/>
      <c r="F136" s="7"/>
      <c r="G136" s="1">
        <v>1</v>
      </c>
      <c r="H136" s="9">
        <f t="shared" ref="H136:H147" si="147">E137</f>
        <v>7.0363132419354804</v>
      </c>
      <c r="I136" s="9">
        <f t="shared" ref="I136:I147" si="148">H136+273.15</f>
        <v>280.18631324193547</v>
      </c>
      <c r="J136" s="9">
        <f t="shared" ref="J136:J147" si="149">EXP(($C$15*(I136-$C$13))/($C$16*I136*$C$13))</f>
        <v>4.2656082274573272E-2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3.237801038367677E-2</v>
      </c>
      <c r="Q136" s="12">
        <f t="shared" ref="Q136:Q147" si="153">P136*$B$138</f>
        <v>8.4182826997559607E-3</v>
      </c>
      <c r="R136" s="9">
        <f t="shared" ref="R136:R147" si="154">L136*$B$138</f>
        <v>0.19735245833333334</v>
      </c>
      <c r="S136" s="13">
        <f t="shared" ref="S136:S147" si="155">Q136/R136</f>
        <v>4.2656082274573272E-2</v>
      </c>
      <c r="T136" s="2">
        <f t="shared" ref="T136:T147" si="156">$B$137/100</f>
        <v>0.01</v>
      </c>
      <c r="U136" s="14">
        <f t="shared" ref="U136:U147" si="157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5.916560822745733E-3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5.3144856617419398</v>
      </c>
      <c r="E137" s="10">
        <f t="shared" ref="E137:E148" si="166">D136</f>
        <v>7.0363132419354804</v>
      </c>
      <c r="F137" s="7" t="s">
        <v>83</v>
      </c>
      <c r="G137" s="1">
        <v>2</v>
      </c>
      <c r="H137" s="9">
        <f t="shared" si="147"/>
        <v>5.3144856617419398</v>
      </c>
      <c r="I137" s="9">
        <f t="shared" si="148"/>
        <v>278.46448566174189</v>
      </c>
      <c r="J137" s="9">
        <f t="shared" si="149"/>
        <v>3.4408151059392343E-2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1.4857178229496566</v>
      </c>
      <c r="P137" s="9">
        <f t="shared" si="152"/>
        <v>5.1120803283683312E-2</v>
      </c>
      <c r="Q137" s="12">
        <f t="shared" si="153"/>
        <v>1.3291408853757661E-2</v>
      </c>
      <c r="R137" s="9">
        <f t="shared" si="154"/>
        <v>0.19735245833333334</v>
      </c>
      <c r="S137" s="13">
        <f t="shared" si="155"/>
        <v>6.7348585196279301E-2</v>
      </c>
      <c r="T137" s="2">
        <f t="shared" si="156"/>
        <v>0.01</v>
      </c>
      <c r="U137" s="14">
        <f t="shared" si="157"/>
        <v>6.7348585196279299E-4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6.1634858519627926E-3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8.7082035911071394</v>
      </c>
      <c r="E138" s="10">
        <f t="shared" si="166"/>
        <v>5.3144856617419398</v>
      </c>
      <c r="F138" s="7" t="s">
        <v>83</v>
      </c>
      <c r="G138" s="1">
        <v>3</v>
      </c>
      <c r="H138" s="9">
        <f t="shared" si="147"/>
        <v>8.7082035911071394</v>
      </c>
      <c r="I138" s="9">
        <f t="shared" si="148"/>
        <v>281.8582035911071</v>
      </c>
      <c r="J138" s="9">
        <f t="shared" si="149"/>
        <v>5.2420730328420886E-2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2.1936449363326402</v>
      </c>
      <c r="P138" s="9">
        <f t="shared" si="152"/>
        <v>0.11499246964379933</v>
      </c>
      <c r="Q138" s="12">
        <f t="shared" si="153"/>
        <v>2.9898042107387827E-2</v>
      </c>
      <c r="R138" s="9">
        <f t="shared" si="154"/>
        <v>0.19735245833333334</v>
      </c>
      <c r="S138" s="13">
        <f t="shared" si="155"/>
        <v>0.1514956659769055</v>
      </c>
      <c r="T138" s="2">
        <f t="shared" si="156"/>
        <v>0.01</v>
      </c>
      <c r="U138" s="14">
        <f t="shared" si="157"/>
        <v>1.514956659769055E-3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7.004956659769055E-3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10.688399488870999</v>
      </c>
      <c r="E139" s="10">
        <f t="shared" si="166"/>
        <v>8.7082035911071394</v>
      </c>
      <c r="F139" s="7" t="s">
        <v>83</v>
      </c>
      <c r="G139" s="1">
        <v>4</v>
      </c>
      <c r="H139" s="9">
        <f t="shared" si="147"/>
        <v>10.688399488870999</v>
      </c>
      <c r="I139" s="9">
        <f t="shared" si="148"/>
        <v>283.838399488871</v>
      </c>
      <c r="J139" s="9">
        <f t="shared" si="149"/>
        <v>6.670666894945193E-2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2.8377003833555077</v>
      </c>
      <c r="P139" s="9">
        <f t="shared" si="152"/>
        <v>0.18929354005022869</v>
      </c>
      <c r="Q139" s="12">
        <f t="shared" si="153"/>
        <v>4.9216320413059463E-2</v>
      </c>
      <c r="R139" s="9">
        <f t="shared" si="154"/>
        <v>0.19735245833333334</v>
      </c>
      <c r="S139" s="13">
        <f t="shared" si="155"/>
        <v>0.24938285962433687</v>
      </c>
      <c r="T139" s="2">
        <f t="shared" si="156"/>
        <v>0.01</v>
      </c>
      <c r="U139" s="14">
        <f t="shared" si="157"/>
        <v>2.4938285962433689E-3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7.983828596243369E-3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13.596620772433299</v>
      </c>
      <c r="E140" s="10">
        <f t="shared" si="166"/>
        <v>10.688399488870999</v>
      </c>
      <c r="F140" s="7" t="s">
        <v>83</v>
      </c>
      <c r="G140" s="1">
        <v>5</v>
      </c>
      <c r="H140" s="9">
        <f t="shared" si="147"/>
        <v>13.596620772433299</v>
      </c>
      <c r="I140" s="9">
        <f t="shared" si="148"/>
        <v>286.74662077243329</v>
      </c>
      <c r="J140" s="9">
        <f t="shared" si="149"/>
        <v>9.4464151596069551E-2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3.4074547599719458</v>
      </c>
      <c r="P140" s="9">
        <f t="shared" si="152"/>
        <v>0.32188232300273867</v>
      </c>
      <c r="Q140" s="12">
        <f t="shared" si="153"/>
        <v>8.3689403980712063E-2</v>
      </c>
      <c r="R140" s="9">
        <f t="shared" si="154"/>
        <v>0.19735245833333334</v>
      </c>
      <c r="S140" s="13">
        <f t="shared" si="155"/>
        <v>0.42406061058210143</v>
      </c>
      <c r="T140" s="2">
        <f t="shared" si="156"/>
        <v>0.01</v>
      </c>
      <c r="U140" s="14">
        <f t="shared" si="157"/>
        <v>4.2406061058210143E-3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9.7306061058210144E-3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17.6783625970968</v>
      </c>
      <c r="E141" s="10">
        <f t="shared" si="166"/>
        <v>13.596620772433299</v>
      </c>
      <c r="F141" s="7" t="s">
        <v>85</v>
      </c>
      <c r="G141" s="1">
        <v>6</v>
      </c>
      <c r="H141" s="9">
        <f t="shared" si="147"/>
        <v>17.6783625970968</v>
      </c>
      <c r="I141" s="9">
        <f t="shared" si="148"/>
        <v>290.82836259709677</v>
      </c>
      <c r="J141" s="9">
        <f t="shared" si="149"/>
        <v>0.15213828816525743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3.8446203536358734</v>
      </c>
      <c r="P141" s="9">
        <f t="shared" si="152"/>
        <v>0.58491395924746847</v>
      </c>
      <c r="Q141" s="12">
        <f t="shared" si="153"/>
        <v>0.1520776294043418</v>
      </c>
      <c r="R141" s="9">
        <f t="shared" si="154"/>
        <v>0.19735245833333334</v>
      </c>
      <c r="S141" s="13">
        <f t="shared" si="155"/>
        <v>0.77058897917288061</v>
      </c>
      <c r="T141" s="2">
        <f t="shared" si="156"/>
        <v>0.01</v>
      </c>
      <c r="U141" s="14">
        <f t="shared" si="157"/>
        <v>7.7058897917288063E-3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1.7655889791728805E-2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22.815565040666701</v>
      </c>
      <c r="E142" s="10">
        <f t="shared" si="166"/>
        <v>17.6783625970968</v>
      </c>
      <c r="F142" s="7" t="s">
        <v>83</v>
      </c>
      <c r="G142" s="1">
        <v>7</v>
      </c>
      <c r="H142" s="9">
        <f t="shared" si="147"/>
        <v>22.815565040666701</v>
      </c>
      <c r="I142" s="9">
        <f t="shared" si="148"/>
        <v>295.96556504066666</v>
      </c>
      <c r="J142" s="9">
        <f t="shared" si="149"/>
        <v>0.27202885111911768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4.0187543110550719</v>
      </c>
      <c r="P142" s="9">
        <f t="shared" si="152"/>
        <v>1.0932171181663124</v>
      </c>
      <c r="Q142" s="12">
        <f t="shared" si="153"/>
        <v>0.28423645072324122</v>
      </c>
      <c r="R142" s="9">
        <f t="shared" si="154"/>
        <v>0.19735245833333334</v>
      </c>
      <c r="S142" s="13">
        <f t="shared" si="155"/>
        <v>1.4402478343753824</v>
      </c>
      <c r="T142" s="2">
        <f t="shared" si="156"/>
        <v>0.01</v>
      </c>
      <c r="U142" s="14">
        <f t="shared" si="157"/>
        <v>1.4402478343753824E-2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2.4352478343753824E-2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23.7197110270968</v>
      </c>
      <c r="E143" s="10">
        <f t="shared" si="166"/>
        <v>22.815565040666701</v>
      </c>
      <c r="F143" s="7" t="s">
        <v>83</v>
      </c>
      <c r="G143" s="1">
        <v>8</v>
      </c>
      <c r="H143" s="9">
        <f t="shared" si="147"/>
        <v>23.7197110270968</v>
      </c>
      <c r="I143" s="9">
        <f t="shared" si="148"/>
        <v>296.8697110270968</v>
      </c>
      <c r="J143" s="9">
        <f t="shared" si="149"/>
        <v>0.30069708852709698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3.6845851095554263</v>
      </c>
      <c r="P143" s="9">
        <f t="shared" si="152"/>
        <v>1.1079440148736113</v>
      </c>
      <c r="Q143" s="12">
        <f t="shared" si="153"/>
        <v>0.28806544386713895</v>
      </c>
      <c r="R143" s="9">
        <f t="shared" si="154"/>
        <v>0.19735245833333334</v>
      </c>
      <c r="S143" s="13">
        <f t="shared" si="155"/>
        <v>1.4596496354790223</v>
      </c>
      <c r="T143" s="2">
        <f t="shared" si="156"/>
        <v>0.01</v>
      </c>
      <c r="U143" s="14">
        <f t="shared" si="157"/>
        <v>1.4596496354790224E-2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2.4546496354790226E-2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23.553587329999999</v>
      </c>
      <c r="E144" s="10">
        <f t="shared" si="166"/>
        <v>23.7197110270968</v>
      </c>
      <c r="F144" s="7" t="s">
        <v>83</v>
      </c>
      <c r="G144" s="1">
        <v>9</v>
      </c>
      <c r="H144" s="9">
        <f t="shared" si="147"/>
        <v>23.553587329999999</v>
      </c>
      <c r="I144" s="9">
        <f t="shared" si="148"/>
        <v>296.70358733</v>
      </c>
      <c r="J144" s="9">
        <f t="shared" si="149"/>
        <v>0.29522558885000105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3.3356890113484816</v>
      </c>
      <c r="P144" s="9">
        <f t="shared" si="152"/>
        <v>0.98478075259583331</v>
      </c>
      <c r="Q144" s="12">
        <f t="shared" si="153"/>
        <v>0.25604299567491667</v>
      </c>
      <c r="R144" s="9">
        <f t="shared" si="154"/>
        <v>0.19735245833333334</v>
      </c>
      <c r="S144" s="13">
        <f t="shared" si="155"/>
        <v>1.2973894413945102</v>
      </c>
      <c r="T144" s="2">
        <f t="shared" si="156"/>
        <v>0.01</v>
      </c>
      <c r="U144" s="14">
        <f t="shared" si="157"/>
        <v>1.2973894413945102E-2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2.2923894413945101E-2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19.099101173333299</v>
      </c>
      <c r="E145" s="10">
        <f t="shared" si="166"/>
        <v>23.553587329999999</v>
      </c>
      <c r="F145" s="7" t="s">
        <v>83</v>
      </c>
      <c r="G145" s="1">
        <v>10</v>
      </c>
      <c r="H145" s="9">
        <f t="shared" si="147"/>
        <v>19.099101173333299</v>
      </c>
      <c r="I145" s="9">
        <f t="shared" si="148"/>
        <v>292.24910117333326</v>
      </c>
      <c r="J145" s="9">
        <f t="shared" si="149"/>
        <v>0.17902885916965366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3.109956175419315</v>
      </c>
      <c r="P145" s="9">
        <f t="shared" si="152"/>
        <v>0.55677190615293926</v>
      </c>
      <c r="Q145" s="12">
        <f t="shared" si="153"/>
        <v>0.14476069559976421</v>
      </c>
      <c r="R145" s="9">
        <f t="shared" si="154"/>
        <v>0.19735245833333334</v>
      </c>
      <c r="S145" s="13">
        <f t="shared" si="155"/>
        <v>0.73351351598194781</v>
      </c>
      <c r="T145" s="2">
        <f t="shared" si="156"/>
        <v>0.01</v>
      </c>
      <c r="U145" s="14">
        <f t="shared" si="157"/>
        <v>7.3351351598194784E-3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1.7285135159819477E-2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17.0739141980645</v>
      </c>
      <c r="E146" s="10">
        <f t="shared" si="166"/>
        <v>19.099101173333299</v>
      </c>
      <c r="F146" s="7" t="s">
        <v>83</v>
      </c>
      <c r="G146" s="1">
        <v>11</v>
      </c>
      <c r="H146" s="9">
        <f t="shared" si="147"/>
        <v>17.0739141980645</v>
      </c>
      <c r="I146" s="9">
        <f t="shared" si="148"/>
        <v>290.22391419806445</v>
      </c>
      <c r="J146" s="9">
        <f t="shared" si="149"/>
        <v>0.14189143820134009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3.3122321859330426</v>
      </c>
      <c r="P146" s="9">
        <f t="shared" si="152"/>
        <v>0.46997738851880794</v>
      </c>
      <c r="Q146" s="12">
        <f t="shared" si="153"/>
        <v>0.12219412101489006</v>
      </c>
      <c r="R146" s="9">
        <f t="shared" si="154"/>
        <v>0.19735245833333334</v>
      </c>
      <c r="S146" s="13">
        <f t="shared" si="155"/>
        <v>0.61916695665630406</v>
      </c>
      <c r="T146" s="2">
        <f t="shared" si="156"/>
        <v>0.01</v>
      </c>
      <c r="U146" s="14">
        <f t="shared" si="157"/>
        <v>6.1916695665630407E-3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1.1681669566563042E-2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9.5257322998333294</v>
      </c>
      <c r="E147" s="10">
        <f t="shared" si="166"/>
        <v>17.0739141980645</v>
      </c>
      <c r="F147" s="7" t="s">
        <v>85</v>
      </c>
      <c r="G147" s="1">
        <v>12</v>
      </c>
      <c r="H147" s="9">
        <f t="shared" si="147"/>
        <v>9.5257322998333294</v>
      </c>
      <c r="I147" s="9">
        <f t="shared" si="148"/>
        <v>282.67573229983333</v>
      </c>
      <c r="J147" s="9">
        <f t="shared" si="149"/>
        <v>5.7928527748192959E-2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3.6013027140809011</v>
      </c>
      <c r="P147" s="9">
        <f t="shared" si="152"/>
        <v>0.20861816420227811</v>
      </c>
      <c r="Q147" s="12">
        <f t="shared" si="153"/>
        <v>5.4240722692592308E-2</v>
      </c>
      <c r="R147" s="9">
        <f t="shared" si="154"/>
        <v>0.19735245833333334</v>
      </c>
      <c r="S147" s="13">
        <f t="shared" si="155"/>
        <v>0.27484189024379085</v>
      </c>
      <c r="T147" s="2">
        <f t="shared" si="156"/>
        <v>0.01</v>
      </c>
      <c r="U147" s="14">
        <f t="shared" si="157"/>
        <v>2.7484189024379086E-3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8.2384189024379099E-3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6.3562033646774196</v>
      </c>
      <c r="E148" s="10">
        <f t="shared" si="166"/>
        <v>9.5257322998333294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250900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5100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80800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289100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5700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653176.19950696605</v>
      </c>
      <c r="J13" s="6" t="s">
        <v>37</v>
      </c>
      <c r="K13" s="6">
        <f>I13/(10000*1000)</f>
        <v>6.5317619950696598E-2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-2.3658103305806502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-2.3658103305806502</v>
      </c>
      <c r="I27" s="9">
        <f t="shared" si="1"/>
        <v>270.78418966941933</v>
      </c>
      <c r="J27" s="9">
        <f t="shared" si="2"/>
        <v>1.2762959045465167E-2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1.0225724852199114</v>
      </c>
      <c r="Q27" s="12">
        <f t="shared" si="6"/>
        <v>0.10225724852199114</v>
      </c>
      <c r="R27" s="9">
        <f t="shared" si="7"/>
        <v>4.0532094166666672</v>
      </c>
      <c r="S27" s="13">
        <f t="shared" si="8"/>
        <v>2.5228710883161528E-2</v>
      </c>
      <c r="T27" s="2">
        <f t="shared" si="9"/>
        <v>0.34</v>
      </c>
      <c r="U27" s="14">
        <f t="shared" si="10"/>
        <v>8.5777617002749194E-3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2.1477761700274919E-2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-2.5315064885357099</v>
      </c>
      <c r="E28" s="10">
        <f t="shared" si="18"/>
        <v>-2.3658103305806502</v>
      </c>
      <c r="F28" s="7" t="s">
        <v>83</v>
      </c>
      <c r="G28" s="1">
        <v>3</v>
      </c>
      <c r="H28" s="9">
        <f t="shared" si="0"/>
        <v>-2.5315064885357099</v>
      </c>
      <c r="I28" s="9">
        <f t="shared" si="1"/>
        <v>270.61849351146429</v>
      </c>
      <c r="J28" s="9">
        <f t="shared" si="2"/>
        <v>1.2485034591210234E-2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119.62985126780892</v>
      </c>
      <c r="P28" s="9">
        <f t="shared" si="5"/>
        <v>1.4935828312199297</v>
      </c>
      <c r="Q28" s="12">
        <f t="shared" si="6"/>
        <v>0.14935828312199298</v>
      </c>
      <c r="R28" s="9">
        <f t="shared" si="7"/>
        <v>4.0532094166666672</v>
      </c>
      <c r="S28" s="13">
        <f t="shared" si="8"/>
        <v>3.6849387181386806E-2</v>
      </c>
      <c r="T28" s="2">
        <f t="shared" si="9"/>
        <v>0.34</v>
      </c>
      <c r="U28" s="14">
        <f t="shared" si="10"/>
        <v>1.2528791641671515E-2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2.5428791641671514E-2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1.12372356135484</v>
      </c>
      <c r="E29" s="10">
        <f t="shared" si="18"/>
        <v>-2.5315064885357099</v>
      </c>
      <c r="F29" s="7" t="s">
        <v>83</v>
      </c>
      <c r="G29" s="1">
        <v>4</v>
      </c>
      <c r="H29" s="9">
        <f t="shared" si="0"/>
        <v>1.12372356135484</v>
      </c>
      <c r="I29" s="9">
        <f t="shared" si="1"/>
        <v>274.27372356135481</v>
      </c>
      <c r="J29" s="9">
        <f t="shared" si="2"/>
        <v>2.0166663278208055E-2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158.66836260325564</v>
      </c>
      <c r="P29" s="9">
        <f t="shared" si="5"/>
        <v>3.1998114415244761</v>
      </c>
      <c r="Q29" s="12">
        <f t="shared" si="6"/>
        <v>0.31998114415244761</v>
      </c>
      <c r="R29" s="9">
        <f t="shared" si="7"/>
        <v>4.0532094166666672</v>
      </c>
      <c r="S29" s="13">
        <f t="shared" si="8"/>
        <v>7.8945129959655025E-2</v>
      </c>
      <c r="T29" s="2">
        <f t="shared" si="9"/>
        <v>0.34</v>
      </c>
      <c r="U29" s="14">
        <f t="shared" si="10"/>
        <v>2.6841344186282711E-2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3.9741344186282709E-2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3.03203236636667</v>
      </c>
      <c r="E30" s="10">
        <f t="shared" si="18"/>
        <v>1.12372356135484</v>
      </c>
      <c r="F30" s="7" t="s">
        <v>83</v>
      </c>
      <c r="G30" s="1">
        <v>5</v>
      </c>
      <c r="H30" s="9">
        <f t="shared" si="0"/>
        <v>3.03203236636667</v>
      </c>
      <c r="I30" s="9">
        <f t="shared" si="1"/>
        <v>276.18203236636663</v>
      </c>
      <c r="J30" s="9">
        <f t="shared" si="2"/>
        <v>2.5772903938556892E-2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147.69512360364462</v>
      </c>
      <c r="O30" s="9">
        <f t="shared" si="19"/>
        <v>48.30552172475322</v>
      </c>
      <c r="P30" s="9">
        <f t="shared" si="5"/>
        <v>1.2449735711139378</v>
      </c>
      <c r="Q30" s="12">
        <f t="shared" si="6"/>
        <v>0.12449735711139379</v>
      </c>
      <c r="R30" s="9">
        <f t="shared" si="7"/>
        <v>4.0532094166666672</v>
      </c>
      <c r="S30" s="13">
        <f t="shared" si="8"/>
        <v>3.0715747525766775E-2</v>
      </c>
      <c r="T30" s="2">
        <f t="shared" si="9"/>
        <v>0.34</v>
      </c>
      <c r="U30" s="14">
        <f t="shared" si="10"/>
        <v>1.0443354158760704E-2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2.3343354158760703E-2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9.3908154954516103</v>
      </c>
      <c r="E31" s="10">
        <f t="shared" si="18"/>
        <v>3.03203236636667</v>
      </c>
      <c r="F31" s="7" t="s">
        <v>85</v>
      </c>
      <c r="G31" s="1">
        <v>6</v>
      </c>
      <c r="H31" s="9">
        <f t="shared" si="0"/>
        <v>9.3908154954516103</v>
      </c>
      <c r="I31" s="9">
        <f t="shared" si="1"/>
        <v>282.54081549545157</v>
      </c>
      <c r="J31" s="9">
        <f t="shared" si="2"/>
        <v>5.6983514608012299E-2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87.592642320305956</v>
      </c>
      <c r="P31" s="9">
        <f t="shared" si="5"/>
        <v>4.9913366132135506</v>
      </c>
      <c r="Q31" s="12">
        <f t="shared" si="6"/>
        <v>0.49913366132135506</v>
      </c>
      <c r="R31" s="9">
        <f t="shared" si="7"/>
        <v>4.0532094166666672</v>
      </c>
      <c r="S31" s="13">
        <f t="shared" si="8"/>
        <v>0.12314529302851548</v>
      </c>
      <c r="T31" s="2">
        <f t="shared" si="9"/>
        <v>0.34</v>
      </c>
      <c r="U31" s="14">
        <f t="shared" si="10"/>
        <v>4.186939962969527E-2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5.4769399629695271E-2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13.3800694023333</v>
      </c>
      <c r="E32" s="10">
        <f t="shared" si="18"/>
        <v>9.3908154954516103</v>
      </c>
      <c r="F32" s="7" t="s">
        <v>83</v>
      </c>
      <c r="G32" s="1">
        <v>7</v>
      </c>
      <c r="H32" s="9">
        <f t="shared" si="0"/>
        <v>13.3800694023333</v>
      </c>
      <c r="I32" s="9">
        <f t="shared" si="1"/>
        <v>286.53006940233325</v>
      </c>
      <c r="J32" s="9">
        <f t="shared" si="2"/>
        <v>9.2070756078331151E-2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123.13339987375906</v>
      </c>
      <c r="P32" s="9">
        <f t="shared" si="5"/>
        <v>11.336985224872482</v>
      </c>
      <c r="Q32" s="12">
        <f t="shared" si="6"/>
        <v>1.1336985224872482</v>
      </c>
      <c r="R32" s="9">
        <f t="shared" si="7"/>
        <v>4.0532094166666672</v>
      </c>
      <c r="S32" s="13">
        <f t="shared" si="8"/>
        <v>0.279703910147232</v>
      </c>
      <c r="T32" s="2">
        <f t="shared" si="9"/>
        <v>0.34</v>
      </c>
      <c r="U32" s="14">
        <f t="shared" si="10"/>
        <v>9.5099329450058889E-2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0.1207493294500589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15.612386893870999</v>
      </c>
      <c r="E33" s="10">
        <f t="shared" si="18"/>
        <v>13.3800694023333</v>
      </c>
      <c r="F33" s="7" t="s">
        <v>83</v>
      </c>
      <c r="G33" s="1">
        <v>8</v>
      </c>
      <c r="H33" s="9">
        <f t="shared" si="0"/>
        <v>15.612386893870999</v>
      </c>
      <c r="I33" s="9">
        <f t="shared" si="1"/>
        <v>288.762386893871</v>
      </c>
      <c r="J33" s="9">
        <f t="shared" si="2"/>
        <v>0.11973223432277323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152.32850881555325</v>
      </c>
      <c r="P33" s="9">
        <f t="shared" si="5"/>
        <v>18.238632711542451</v>
      </c>
      <c r="Q33" s="12">
        <f t="shared" si="6"/>
        <v>1.8238632711542451</v>
      </c>
      <c r="R33" s="9">
        <f t="shared" si="7"/>
        <v>4.0532094166666672</v>
      </c>
      <c r="S33" s="13">
        <f t="shared" si="8"/>
        <v>0.44998002413953192</v>
      </c>
      <c r="T33" s="2">
        <f t="shared" si="9"/>
        <v>0.34</v>
      </c>
      <c r="U33" s="14">
        <f t="shared" si="10"/>
        <v>0.15299320820744086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0.17864320820744087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16.335692180322599</v>
      </c>
      <c r="E34" s="10">
        <f t="shared" si="18"/>
        <v>15.612386893870999</v>
      </c>
      <c r="F34" s="7" t="s">
        <v>83</v>
      </c>
      <c r="G34" s="1">
        <v>9</v>
      </c>
      <c r="H34" s="9">
        <f t="shared" si="0"/>
        <v>16.335692180322599</v>
      </c>
      <c r="I34" s="9">
        <f t="shared" si="1"/>
        <v>289.48569218032259</v>
      </c>
      <c r="J34" s="9">
        <f t="shared" si="2"/>
        <v>0.13025679182758715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174.62197027067748</v>
      </c>
      <c r="P34" s="9">
        <f t="shared" si="5"/>
        <v>22.745697630070747</v>
      </c>
      <c r="Q34" s="12">
        <f t="shared" si="6"/>
        <v>2.2745697630070749</v>
      </c>
      <c r="R34" s="9">
        <f t="shared" si="7"/>
        <v>4.0532094166666672</v>
      </c>
      <c r="S34" s="13">
        <f t="shared" si="8"/>
        <v>0.56117745943600073</v>
      </c>
      <c r="T34" s="2">
        <f t="shared" si="9"/>
        <v>0.34</v>
      </c>
      <c r="U34" s="14">
        <f t="shared" si="10"/>
        <v>0.19080033620824027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0.21645033620824028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12.1845696879667</v>
      </c>
      <c r="E35" s="10">
        <f t="shared" si="18"/>
        <v>16.335692180322599</v>
      </c>
      <c r="F35" s="7" t="s">
        <v>83</v>
      </c>
      <c r="G35" s="1">
        <v>10</v>
      </c>
      <c r="H35" s="9">
        <f t="shared" si="0"/>
        <v>12.1845696879667</v>
      </c>
      <c r="I35" s="9">
        <f t="shared" si="1"/>
        <v>285.33456968796668</v>
      </c>
      <c r="J35" s="9">
        <f t="shared" si="2"/>
        <v>7.9852413911654846E-2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192.40836680727341</v>
      </c>
      <c r="P35" s="9">
        <f t="shared" si="5"/>
        <v>15.364272546359908</v>
      </c>
      <c r="Q35" s="12">
        <f t="shared" si="6"/>
        <v>1.5364272546359909</v>
      </c>
      <c r="R35" s="9">
        <f t="shared" si="7"/>
        <v>4.0532094166666672</v>
      </c>
      <c r="S35" s="13">
        <f t="shared" si="8"/>
        <v>0.37906436522086701</v>
      </c>
      <c r="T35" s="2">
        <f t="shared" si="9"/>
        <v>0.34</v>
      </c>
      <c r="U35" s="14">
        <f t="shared" si="10"/>
        <v>0.1288818841750948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0.1417818841750948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5.8241116903225798</v>
      </c>
      <c r="E36" s="10">
        <f t="shared" si="18"/>
        <v>12.1845696879667</v>
      </c>
      <c r="F36" s="7" t="s">
        <v>83</v>
      </c>
      <c r="G36" s="1">
        <v>11</v>
      </c>
      <c r="H36" s="9">
        <f t="shared" si="0"/>
        <v>5.8241116903225798</v>
      </c>
      <c r="I36" s="9">
        <f t="shared" si="1"/>
        <v>278.97411169032256</v>
      </c>
      <c r="J36" s="9">
        <f t="shared" si="2"/>
        <v>3.6677698053088195E-2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168.19188954786785</v>
      </c>
      <c r="O36" s="9">
        <f t="shared" si="19"/>
        <v>49.384298879712333</v>
      </c>
      <c r="P36" s="9">
        <f t="shared" si="5"/>
        <v>1.8113024028735505</v>
      </c>
      <c r="Q36" s="12">
        <f t="shared" si="6"/>
        <v>0.18113024028735505</v>
      </c>
      <c r="R36" s="9">
        <f t="shared" si="7"/>
        <v>4.0532094166666672</v>
      </c>
      <c r="S36" s="13">
        <f t="shared" si="8"/>
        <v>4.4688103097400622E-2</v>
      </c>
      <c r="T36" s="2">
        <f t="shared" si="9"/>
        <v>0.34</v>
      </c>
      <c r="U36" s="14">
        <f t="shared" si="10"/>
        <v>1.5193955053116213E-2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2.8093955053116213E-2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3.1034051603999999</v>
      </c>
      <c r="E37" s="10">
        <f t="shared" si="18"/>
        <v>5.8241116903225798</v>
      </c>
      <c r="F37" s="7" t="s">
        <v>85</v>
      </c>
      <c r="G37" s="1">
        <v>12</v>
      </c>
      <c r="H37" s="9">
        <f t="shared" si="0"/>
        <v>3.1034051603999999</v>
      </c>
      <c r="I37" s="9">
        <f t="shared" si="1"/>
        <v>276.25340516039995</v>
      </c>
      <c r="J37" s="9">
        <f t="shared" si="2"/>
        <v>2.6008728012233001E-2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88.105090643505449</v>
      </c>
      <c r="P37" s="9">
        <f t="shared" si="5"/>
        <v>2.2915013390400678</v>
      </c>
      <c r="Q37" s="12">
        <f t="shared" si="6"/>
        <v>0.22915013390400679</v>
      </c>
      <c r="R37" s="9">
        <f t="shared" si="7"/>
        <v>4.0532094166666672</v>
      </c>
      <c r="S37" s="13">
        <f t="shared" si="8"/>
        <v>5.6535478517776253E-2</v>
      </c>
      <c r="T37" s="2">
        <f t="shared" si="9"/>
        <v>0.34</v>
      </c>
      <c r="U37" s="14">
        <f t="shared" si="10"/>
        <v>1.9222062696043929E-2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3.2122062696043931E-2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1.1188680772258099</v>
      </c>
      <c r="E38" s="10">
        <f t="shared" si="18"/>
        <v>3.1034051603999999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20908.333333333332</v>
      </c>
      <c r="AU42" s="1">
        <f t="shared" ref="AU42:AU53" si="38">AT42*10000*AS42*0.67*AR42*AQ42</f>
        <v>84826635.710863337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-2.3658103305806502</v>
      </c>
      <c r="E43" s="10">
        <f t="shared" ref="E43:E54" si="40">D42</f>
        <v>2.2396368316774198</v>
      </c>
      <c r="F43" s="7" t="s">
        <v>83</v>
      </c>
      <c r="G43" s="1">
        <v>2</v>
      </c>
      <c r="H43" s="9">
        <f t="shared" si="20"/>
        <v>-2.3658103305806502</v>
      </c>
      <c r="I43" s="9">
        <f t="shared" si="21"/>
        <v>270.78418966941933</v>
      </c>
      <c r="J43" s="9">
        <f t="shared" si="22"/>
        <v>1.2762959045465167E-2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116.34193211993947</v>
      </c>
      <c r="P43" s="9">
        <f t="shared" si="25"/>
        <v>1.4848673149170759</v>
      </c>
      <c r="Q43" s="12">
        <f t="shared" si="26"/>
        <v>0.35636815558009821</v>
      </c>
      <c r="R43" s="9">
        <f t="shared" si="27"/>
        <v>14.125500000000001</v>
      </c>
      <c r="S43" s="13">
        <f t="shared" si="28"/>
        <v>2.5228710883161531E-2</v>
      </c>
      <c r="T43" s="2">
        <f t="shared" si="29"/>
        <v>0.43</v>
      </c>
      <c r="U43" s="14">
        <f t="shared" si="30"/>
        <v>1.0848345679759458E-2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1.9268345679759456E-2</v>
      </c>
      <c r="AR43" s="9">
        <f t="shared" si="35"/>
        <v>136.875</v>
      </c>
      <c r="AS43" s="1">
        <f t="shared" si="36"/>
        <v>0.24</v>
      </c>
      <c r="AT43" s="1">
        <f t="shared" si="37"/>
        <v>20908.333333333332</v>
      </c>
      <c r="AU43" s="1">
        <f t="shared" si="38"/>
        <v>88669451.290401027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-2.5315064885357099</v>
      </c>
      <c r="E44" s="10">
        <f t="shared" si="40"/>
        <v>-2.3658103305806502</v>
      </c>
      <c r="F44" s="7" t="s">
        <v>83</v>
      </c>
      <c r="G44" s="1">
        <v>3</v>
      </c>
      <c r="H44" s="9">
        <f t="shared" si="20"/>
        <v>-2.5315064885357099</v>
      </c>
      <c r="I44" s="9">
        <f t="shared" si="21"/>
        <v>270.61849351146429</v>
      </c>
      <c r="J44" s="9">
        <f t="shared" si="22"/>
        <v>1.2485034591210234E-2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173.71331480502241</v>
      </c>
      <c r="P44" s="9">
        <f t="shared" si="25"/>
        <v>2.1688167442944977</v>
      </c>
      <c r="Q44" s="12">
        <f t="shared" si="26"/>
        <v>0.52051601863067942</v>
      </c>
      <c r="R44" s="9">
        <f t="shared" si="27"/>
        <v>14.125500000000001</v>
      </c>
      <c r="S44" s="13">
        <f t="shared" si="28"/>
        <v>3.6849387181386813E-2</v>
      </c>
      <c r="T44" s="2">
        <f t="shared" si="29"/>
        <v>0.43</v>
      </c>
      <c r="U44" s="14">
        <f t="shared" si="30"/>
        <v>1.5845236487996329E-2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2.4265236487996326E-2</v>
      </c>
      <c r="AR44" s="9">
        <f t="shared" si="35"/>
        <v>136.875</v>
      </c>
      <c r="AS44" s="1">
        <f t="shared" si="36"/>
        <v>0.24</v>
      </c>
      <c r="AT44" s="1">
        <f t="shared" si="37"/>
        <v>20908.333333333332</v>
      </c>
      <c r="AU44" s="1">
        <f t="shared" si="38"/>
        <v>111664241.47572757</v>
      </c>
    </row>
    <row r="45" spans="1:48" x14ac:dyDescent="0.15">
      <c r="C45" s="7">
        <v>3</v>
      </c>
      <c r="D45" s="7">
        <f t="shared" si="39"/>
        <v>1.12372356135484</v>
      </c>
      <c r="E45" s="10">
        <f t="shared" si="40"/>
        <v>-2.5315064885357099</v>
      </c>
      <c r="F45" s="7" t="s">
        <v>83</v>
      </c>
      <c r="G45" s="1">
        <v>4</v>
      </c>
      <c r="H45" s="9">
        <f t="shared" si="20"/>
        <v>1.12372356135484</v>
      </c>
      <c r="I45" s="9">
        <f t="shared" si="21"/>
        <v>274.27372356135481</v>
      </c>
      <c r="J45" s="9">
        <f t="shared" si="22"/>
        <v>2.0166663278208055E-2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230.40074806072792</v>
      </c>
      <c r="P45" s="9">
        <f t="shared" si="25"/>
        <v>4.6464143051879478</v>
      </c>
      <c r="Q45" s="12">
        <f t="shared" si="26"/>
        <v>1.1151394332451074</v>
      </c>
      <c r="R45" s="9">
        <f t="shared" si="27"/>
        <v>14.125500000000001</v>
      </c>
      <c r="S45" s="13">
        <f t="shared" si="28"/>
        <v>7.8945129959655053E-2</v>
      </c>
      <c r="T45" s="2">
        <f t="shared" si="29"/>
        <v>0.43</v>
      </c>
      <c r="U45" s="14">
        <f t="shared" si="30"/>
        <v>3.3946405882651673E-2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4.236640588265167E-2</v>
      </c>
      <c r="AR45" s="9">
        <f t="shared" si="35"/>
        <v>136.875</v>
      </c>
      <c r="AS45" s="1">
        <f t="shared" si="36"/>
        <v>0.24</v>
      </c>
      <c r="AT45" s="1">
        <f t="shared" si="37"/>
        <v>20908.333333333332</v>
      </c>
      <c r="AU45" s="1">
        <f t="shared" si="38"/>
        <v>194962558.03150189</v>
      </c>
    </row>
    <row r="46" spans="1:48" x14ac:dyDescent="0.15">
      <c r="C46" s="7">
        <v>4</v>
      </c>
      <c r="D46" s="7">
        <f t="shared" si="39"/>
        <v>3.03203236636667</v>
      </c>
      <c r="E46" s="10">
        <f t="shared" si="40"/>
        <v>1.12372356135484</v>
      </c>
      <c r="F46" s="7" t="s">
        <v>83</v>
      </c>
      <c r="G46" s="1">
        <v>5</v>
      </c>
      <c r="H46" s="9">
        <f t="shared" si="20"/>
        <v>3.03203236636667</v>
      </c>
      <c r="I46" s="9">
        <f t="shared" si="21"/>
        <v>276.18203236636663</v>
      </c>
      <c r="J46" s="9">
        <f t="shared" si="22"/>
        <v>2.5772903938556892E-2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214.46661706776297</v>
      </c>
      <c r="O46" s="9">
        <f t="shared" si="41"/>
        <v>70.143966687777038</v>
      </c>
      <c r="P46" s="9">
        <f t="shared" si="25"/>
        <v>1.8078137153134122</v>
      </c>
      <c r="Q46" s="12">
        <f t="shared" si="26"/>
        <v>0.43387529167521893</v>
      </c>
      <c r="R46" s="9">
        <f t="shared" si="27"/>
        <v>14.125500000000001</v>
      </c>
      <c r="S46" s="13">
        <f t="shared" si="28"/>
        <v>3.07157475257668E-2</v>
      </c>
      <c r="T46" s="2">
        <f t="shared" si="29"/>
        <v>0.43</v>
      </c>
      <c r="U46" s="14">
        <f t="shared" si="30"/>
        <v>1.3207771436079725E-2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2.1627771436079725E-2</v>
      </c>
      <c r="AR46" s="9">
        <f t="shared" si="35"/>
        <v>136.875</v>
      </c>
      <c r="AS46" s="1">
        <f t="shared" si="36"/>
        <v>0.24</v>
      </c>
      <c r="AT46" s="1">
        <f t="shared" si="37"/>
        <v>20908.333333333332</v>
      </c>
      <c r="AU46" s="1">
        <f t="shared" si="38"/>
        <v>99527103.039566115</v>
      </c>
    </row>
    <row r="47" spans="1:48" x14ac:dyDescent="0.15">
      <c r="C47" s="7">
        <v>5</v>
      </c>
      <c r="D47" s="7">
        <f t="shared" si="39"/>
        <v>9.3908154954516103</v>
      </c>
      <c r="E47" s="10">
        <f t="shared" si="40"/>
        <v>3.03203236636667</v>
      </c>
      <c r="F47" s="7" t="s">
        <v>85</v>
      </c>
      <c r="G47" s="1">
        <v>6</v>
      </c>
      <c r="H47" s="9">
        <f t="shared" si="20"/>
        <v>9.3908154954516103</v>
      </c>
      <c r="I47" s="9">
        <f t="shared" si="21"/>
        <v>282.54081549545157</v>
      </c>
      <c r="J47" s="9">
        <f t="shared" si="22"/>
        <v>5.6983514608012299E-2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127.19240297246361</v>
      </c>
      <c r="P47" s="9">
        <f t="shared" si="25"/>
        <v>7.2478701528095675</v>
      </c>
      <c r="Q47" s="12">
        <f t="shared" si="26"/>
        <v>1.7394888366742962</v>
      </c>
      <c r="R47" s="9">
        <f t="shared" si="27"/>
        <v>14.125500000000001</v>
      </c>
      <c r="S47" s="13">
        <f t="shared" si="28"/>
        <v>0.12314529302851553</v>
      </c>
      <c r="T47" s="2">
        <f t="shared" si="29"/>
        <v>0.43</v>
      </c>
      <c r="U47" s="14">
        <f t="shared" si="30"/>
        <v>5.2952476002261675E-2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6.1372476002261672E-2</v>
      </c>
      <c r="AR47" s="9">
        <f t="shared" si="35"/>
        <v>136.875</v>
      </c>
      <c r="AS47" s="1">
        <f t="shared" si="36"/>
        <v>0.24</v>
      </c>
      <c r="AT47" s="1">
        <f t="shared" si="37"/>
        <v>20908.333333333332</v>
      </c>
      <c r="AU47" s="1">
        <f t="shared" si="38"/>
        <v>282425064.50204933</v>
      </c>
    </row>
    <row r="48" spans="1:48" x14ac:dyDescent="0.15">
      <c r="C48" s="7">
        <v>6</v>
      </c>
      <c r="D48" s="7">
        <f t="shared" si="39"/>
        <v>13.3800694023333</v>
      </c>
      <c r="E48" s="10">
        <f t="shared" si="40"/>
        <v>9.3908154954516103</v>
      </c>
      <c r="F48" s="7" t="s">
        <v>83</v>
      </c>
      <c r="G48" s="1">
        <v>7</v>
      </c>
      <c r="H48" s="9">
        <f t="shared" si="20"/>
        <v>13.3800694023333</v>
      </c>
      <c r="I48" s="9">
        <f t="shared" si="21"/>
        <v>286.53006940233325</v>
      </c>
      <c r="J48" s="9">
        <f t="shared" si="22"/>
        <v>9.2070756078331151E-2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178.80078281965407</v>
      </c>
      <c r="P48" s="9">
        <f t="shared" si="25"/>
        <v>16.462323261603032</v>
      </c>
      <c r="Q48" s="12">
        <f t="shared" si="26"/>
        <v>3.9509575827847274</v>
      </c>
      <c r="R48" s="9">
        <f t="shared" si="27"/>
        <v>14.125500000000001</v>
      </c>
      <c r="S48" s="13">
        <f t="shared" si="28"/>
        <v>0.27970391014723212</v>
      </c>
      <c r="T48" s="2">
        <f t="shared" si="29"/>
        <v>0.43</v>
      </c>
      <c r="U48" s="14">
        <f t="shared" si="30"/>
        <v>0.12027268136330981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0.13587268136330979</v>
      </c>
      <c r="AR48" s="9">
        <f t="shared" si="35"/>
        <v>136.875</v>
      </c>
      <c r="AS48" s="1">
        <f t="shared" si="36"/>
        <v>0.24</v>
      </c>
      <c r="AT48" s="1">
        <f t="shared" si="37"/>
        <v>20908.333333333332</v>
      </c>
      <c r="AU48" s="1">
        <f t="shared" si="38"/>
        <v>625261571.59905076</v>
      </c>
    </row>
    <row r="49" spans="1:48" x14ac:dyDescent="0.15">
      <c r="C49" s="7">
        <v>7</v>
      </c>
      <c r="D49" s="7">
        <f t="shared" si="39"/>
        <v>15.612386893870999</v>
      </c>
      <c r="E49" s="10">
        <f t="shared" si="40"/>
        <v>13.3800694023333</v>
      </c>
      <c r="F49" s="7" t="s">
        <v>83</v>
      </c>
      <c r="G49" s="1">
        <v>8</v>
      </c>
      <c r="H49" s="9">
        <f t="shared" si="20"/>
        <v>15.612386893870999</v>
      </c>
      <c r="I49" s="9">
        <f t="shared" si="21"/>
        <v>288.762386893871</v>
      </c>
      <c r="J49" s="9">
        <f t="shared" si="22"/>
        <v>0.11973223432277323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221.19470955805104</v>
      </c>
      <c r="P49" s="9">
        <f t="shared" si="25"/>
        <v>26.484136795762335</v>
      </c>
      <c r="Q49" s="12">
        <f t="shared" si="26"/>
        <v>6.3561928309829598</v>
      </c>
      <c r="R49" s="9">
        <f t="shared" si="27"/>
        <v>14.125500000000001</v>
      </c>
      <c r="S49" s="13">
        <f t="shared" si="28"/>
        <v>0.44998002413953203</v>
      </c>
      <c r="T49" s="2">
        <f t="shared" si="29"/>
        <v>0.43</v>
      </c>
      <c r="U49" s="14">
        <f t="shared" si="30"/>
        <v>0.19349141037999876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0.20909141037999873</v>
      </c>
      <c r="AR49" s="9">
        <f t="shared" si="35"/>
        <v>136.875</v>
      </c>
      <c r="AS49" s="1">
        <f t="shared" si="36"/>
        <v>0.24</v>
      </c>
      <c r="AT49" s="1">
        <f t="shared" si="37"/>
        <v>20908.333333333332</v>
      </c>
      <c r="AU49" s="1">
        <f t="shared" si="38"/>
        <v>962200955.70560682</v>
      </c>
    </row>
    <row r="50" spans="1:48" x14ac:dyDescent="0.15">
      <c r="C50" s="7">
        <v>8</v>
      </c>
      <c r="D50" s="7">
        <f t="shared" si="39"/>
        <v>16.335692180322599</v>
      </c>
      <c r="E50" s="10">
        <f t="shared" si="40"/>
        <v>15.612386893870999</v>
      </c>
      <c r="F50" s="7" t="s">
        <v>83</v>
      </c>
      <c r="G50" s="1">
        <v>9</v>
      </c>
      <c r="H50" s="9">
        <f t="shared" si="20"/>
        <v>16.335692180322599</v>
      </c>
      <c r="I50" s="9">
        <f t="shared" si="21"/>
        <v>289.48569218032259</v>
      </c>
      <c r="J50" s="9">
        <f t="shared" si="22"/>
        <v>0.13025679182758715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253.56682276228869</v>
      </c>
      <c r="P50" s="9">
        <f t="shared" si="25"/>
        <v>33.028800846930125</v>
      </c>
      <c r="Q50" s="12">
        <f t="shared" si="26"/>
        <v>7.92691220326323</v>
      </c>
      <c r="R50" s="9">
        <f t="shared" si="27"/>
        <v>14.125500000000001</v>
      </c>
      <c r="S50" s="13">
        <f t="shared" si="28"/>
        <v>0.56117745943600084</v>
      </c>
      <c r="T50" s="2">
        <f t="shared" si="29"/>
        <v>0.43</v>
      </c>
      <c r="U50" s="14">
        <f t="shared" si="30"/>
        <v>0.24130630755748037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0.25690630755748034</v>
      </c>
      <c r="AR50" s="9">
        <f t="shared" si="35"/>
        <v>136.875</v>
      </c>
      <c r="AS50" s="1">
        <f t="shared" si="36"/>
        <v>0.24</v>
      </c>
      <c r="AT50" s="1">
        <f t="shared" si="37"/>
        <v>20908.333333333332</v>
      </c>
      <c r="AU50" s="1">
        <f t="shared" si="38"/>
        <v>1182236487.9042988</v>
      </c>
    </row>
    <row r="51" spans="1:48" x14ac:dyDescent="0.15">
      <c r="C51" s="7">
        <v>9</v>
      </c>
      <c r="D51" s="7">
        <f t="shared" si="39"/>
        <v>12.1845696879667</v>
      </c>
      <c r="E51" s="10">
        <f t="shared" si="40"/>
        <v>16.335692180322599</v>
      </c>
      <c r="F51" s="7" t="s">
        <v>83</v>
      </c>
      <c r="G51" s="1">
        <v>10</v>
      </c>
      <c r="H51" s="9">
        <f t="shared" si="20"/>
        <v>12.1845696879667</v>
      </c>
      <c r="I51" s="9">
        <f t="shared" si="21"/>
        <v>285.33456968796668</v>
      </c>
      <c r="J51" s="9">
        <f t="shared" si="22"/>
        <v>7.9852413911654846E-2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279.39427191535856</v>
      </c>
      <c r="P51" s="9">
        <f t="shared" si="25"/>
        <v>22.310307045530653</v>
      </c>
      <c r="Q51" s="12">
        <f t="shared" si="26"/>
        <v>5.3544736909273567</v>
      </c>
      <c r="R51" s="9">
        <f t="shared" si="27"/>
        <v>14.125500000000001</v>
      </c>
      <c r="S51" s="13">
        <f t="shared" si="28"/>
        <v>0.37906436522086695</v>
      </c>
      <c r="T51" s="2">
        <f t="shared" si="29"/>
        <v>0.43</v>
      </c>
      <c r="U51" s="14">
        <f t="shared" si="30"/>
        <v>0.16299767704497278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0.17149767704497276</v>
      </c>
      <c r="AR51" s="9">
        <f t="shared" si="35"/>
        <v>136.875</v>
      </c>
      <c r="AS51" s="1">
        <f t="shared" si="36"/>
        <v>0.24</v>
      </c>
      <c r="AT51" s="1">
        <f t="shared" si="37"/>
        <v>20908.333333333332</v>
      </c>
      <c r="AU51" s="1">
        <f t="shared" si="38"/>
        <v>789201375.86746764</v>
      </c>
    </row>
    <row r="52" spans="1:48" x14ac:dyDescent="0.15">
      <c r="C52" s="7">
        <v>10</v>
      </c>
      <c r="D52" s="7">
        <f t="shared" si="39"/>
        <v>5.8241116903225798</v>
      </c>
      <c r="E52" s="10">
        <f t="shared" si="40"/>
        <v>12.1845696879667</v>
      </c>
      <c r="F52" s="7" t="s">
        <v>83</v>
      </c>
      <c r="G52" s="1">
        <v>11</v>
      </c>
      <c r="H52" s="9">
        <f t="shared" si="20"/>
        <v>5.8241116903225798</v>
      </c>
      <c r="I52" s="9">
        <f t="shared" si="21"/>
        <v>278.97411169032256</v>
      </c>
      <c r="J52" s="9">
        <f t="shared" si="22"/>
        <v>3.6677698053088195E-2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244.22976662633653</v>
      </c>
      <c r="O52" s="9">
        <f t="shared" si="41"/>
        <v>71.710448243491385</v>
      </c>
      <c r="P52" s="9">
        <f t="shared" si="25"/>
        <v>2.6301741679263859</v>
      </c>
      <c r="Q52" s="12">
        <f t="shared" si="26"/>
        <v>0.63124180030233257</v>
      </c>
      <c r="R52" s="9">
        <f t="shared" si="27"/>
        <v>14.125500000000001</v>
      </c>
      <c r="S52" s="13">
        <f t="shared" si="28"/>
        <v>4.4688103097400629E-2</v>
      </c>
      <c r="T52" s="2">
        <f t="shared" si="29"/>
        <v>0.43</v>
      </c>
      <c r="U52" s="14">
        <f t="shared" si="30"/>
        <v>1.9215884331882271E-2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2.7635884331882271E-2</v>
      </c>
      <c r="AR52" s="9">
        <f t="shared" si="35"/>
        <v>136.875</v>
      </c>
      <c r="AS52" s="1">
        <f t="shared" si="36"/>
        <v>0.24</v>
      </c>
      <c r="AT52" s="1">
        <f t="shared" si="37"/>
        <v>20908.333333333332</v>
      </c>
      <c r="AU52" s="1">
        <f t="shared" si="38"/>
        <v>127175354.87268585</v>
      </c>
    </row>
    <row r="53" spans="1:48" x14ac:dyDescent="0.15">
      <c r="C53" s="7">
        <v>11</v>
      </c>
      <c r="D53" s="7">
        <f t="shared" si="39"/>
        <v>3.1034051603999999</v>
      </c>
      <c r="E53" s="10">
        <f t="shared" si="40"/>
        <v>5.8241116903225798</v>
      </c>
      <c r="F53" s="7" t="s">
        <v>85</v>
      </c>
      <c r="G53" s="1">
        <v>12</v>
      </c>
      <c r="H53" s="9">
        <f t="shared" si="20"/>
        <v>3.1034051603999999</v>
      </c>
      <c r="I53" s="9">
        <f t="shared" si="21"/>
        <v>276.25340516039995</v>
      </c>
      <c r="J53" s="9">
        <f t="shared" si="22"/>
        <v>2.6008728012233001E-2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127.93652407556499</v>
      </c>
      <c r="P53" s="9">
        <f t="shared" si="25"/>
        <v>3.327466257511869</v>
      </c>
      <c r="Q53" s="12">
        <f t="shared" si="26"/>
        <v>0.79859190180284856</v>
      </c>
      <c r="R53" s="9">
        <f t="shared" si="27"/>
        <v>14.125500000000001</v>
      </c>
      <c r="S53" s="13">
        <f t="shared" si="28"/>
        <v>5.6535478517776259E-2</v>
      </c>
      <c r="T53" s="2">
        <f t="shared" si="29"/>
        <v>0.43</v>
      </c>
      <c r="U53" s="14">
        <f t="shared" si="30"/>
        <v>2.4310255762643791E-2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3.2730255762643788E-2</v>
      </c>
      <c r="AR53" s="9">
        <f t="shared" si="35"/>
        <v>136.875</v>
      </c>
      <c r="AS53" s="1">
        <f t="shared" si="36"/>
        <v>0.24</v>
      </c>
      <c r="AT53" s="1">
        <f t="shared" si="37"/>
        <v>20908.333333333332</v>
      </c>
      <c r="AU53" s="1">
        <f t="shared" si="38"/>
        <v>150618733.29980353</v>
      </c>
      <c r="AV53" s="1">
        <f>SUM(AU42:AU53)</f>
        <v>4698769533.2990227</v>
      </c>
    </row>
    <row r="54" spans="1:48" x14ac:dyDescent="0.15">
      <c r="C54" s="7">
        <v>12</v>
      </c>
      <c r="D54" s="7">
        <f t="shared" si="39"/>
        <v>1.1188680772258099</v>
      </c>
      <c r="E54" s="10">
        <f t="shared" si="40"/>
        <v>3.1034051603999999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2.2396368316774198</v>
      </c>
      <c r="E58" s="7"/>
      <c r="F58" s="7"/>
      <c r="G58" s="1">
        <v>1</v>
      </c>
      <c r="H58" s="9">
        <f t="shared" ref="H58:H69" si="42">E59</f>
        <v>2.2396368316774198</v>
      </c>
      <c r="I58" s="9">
        <f t="shared" ref="I58:I69" si="43">H58+273.15</f>
        <v>275.38963683167742</v>
      </c>
      <c r="J58" s="9">
        <f t="shared" ref="J58:J69" si="44">EXP(($C$15*(I58-$C$13))/($C$16*I58*$C$13))</f>
        <v>2.3286700733746016E-2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2.3232365098700609E-3</v>
      </c>
      <c r="Q58" s="12">
        <f t="shared" ref="Q58:Q69" si="48">P58*$B$60</f>
        <v>4.414149368753116E-4</v>
      </c>
      <c r="R58" s="9">
        <f t="shared" ref="R58:R69" si="49">L58*$B$60</f>
        <v>1.8955666666666669E-2</v>
      </c>
      <c r="S58" s="13">
        <f t="shared" ref="S58:S69" si="50">Q58/R58</f>
        <v>2.3286700733746016E-2</v>
      </c>
      <c r="T58" s="2">
        <f t="shared" ref="T58:T69" si="51">$B$59/100</f>
        <v>0.01</v>
      </c>
      <c r="U58" s="14">
        <f t="shared" ref="U58:U69" si="52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1.223286700733746E-2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6733.333333333333</v>
      </c>
      <c r="AU58" s="1">
        <f t="shared" ref="AU58:AU69" si="59">AT58*10000*AS58*0.67*AR58*AQ58</f>
        <v>1046097.6698522348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-2.3658103305806502</v>
      </c>
      <c r="E59" s="10">
        <f t="shared" ref="E59:E70" si="61">D58</f>
        <v>2.2396368316774198</v>
      </c>
      <c r="F59" s="7" t="s">
        <v>83</v>
      </c>
      <c r="G59" s="1">
        <v>2</v>
      </c>
      <c r="H59" s="9">
        <f t="shared" si="42"/>
        <v>-2.3658103305806502</v>
      </c>
      <c r="I59" s="9">
        <f t="shared" si="43"/>
        <v>270.78418966941933</v>
      </c>
      <c r="J59" s="9">
        <f t="shared" si="44"/>
        <v>1.2762959045465167E-2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0.19721009682346327</v>
      </c>
      <c r="P59" s="9">
        <f t="shared" si="47"/>
        <v>2.5169843891100822E-3</v>
      </c>
      <c r="Q59" s="12">
        <f t="shared" si="48"/>
        <v>4.782270339309156E-4</v>
      </c>
      <c r="R59" s="9">
        <f t="shared" si="49"/>
        <v>1.8955666666666669E-2</v>
      </c>
      <c r="S59" s="13">
        <f t="shared" si="50"/>
        <v>2.5228710883161528E-2</v>
      </c>
      <c r="T59" s="2">
        <f t="shared" si="51"/>
        <v>0.01</v>
      </c>
      <c r="U59" s="14">
        <f t="shared" si="52"/>
        <v>2.5228710883161529E-4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1.2252287108831616E-2</v>
      </c>
      <c r="AR59" s="9">
        <f t="shared" si="56"/>
        <v>9.9766666666666666</v>
      </c>
      <c r="AS59" s="1">
        <f t="shared" si="57"/>
        <v>0.19</v>
      </c>
      <c r="AT59" s="1">
        <f t="shared" si="58"/>
        <v>6733.333333333333</v>
      </c>
      <c r="AU59" s="1">
        <f t="shared" si="59"/>
        <v>1047758.3862574033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-2.5315064885357099</v>
      </c>
      <c r="E60" s="10">
        <f t="shared" si="61"/>
        <v>-2.3658103305806502</v>
      </c>
      <c r="F60" s="7" t="s">
        <v>83</v>
      </c>
      <c r="G60" s="1">
        <v>3</v>
      </c>
      <c r="H60" s="9">
        <f t="shared" si="42"/>
        <v>-2.5315064885357099</v>
      </c>
      <c r="I60" s="9">
        <f t="shared" si="43"/>
        <v>270.61849351146429</v>
      </c>
      <c r="J60" s="9">
        <f t="shared" si="44"/>
        <v>1.2485034591210234E-2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0.29445977910101984</v>
      </c>
      <c r="P60" s="9">
        <f t="shared" si="47"/>
        <v>3.6763405277963571E-3</v>
      </c>
      <c r="Q60" s="12">
        <f t="shared" si="48"/>
        <v>6.9850470028130784E-4</v>
      </c>
      <c r="R60" s="9">
        <f t="shared" si="49"/>
        <v>1.8955666666666669E-2</v>
      </c>
      <c r="S60" s="13">
        <f t="shared" si="50"/>
        <v>3.6849387181386799E-2</v>
      </c>
      <c r="T60" s="2">
        <f t="shared" si="51"/>
        <v>0.01</v>
      </c>
      <c r="U60" s="14">
        <f t="shared" si="52"/>
        <v>3.6849387181386802E-4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1.2368493871813869E-2</v>
      </c>
      <c r="AR60" s="9">
        <f t="shared" si="56"/>
        <v>9.9766666666666666</v>
      </c>
      <c r="AS60" s="1">
        <f t="shared" si="57"/>
        <v>0.19</v>
      </c>
      <c r="AT60" s="1">
        <f t="shared" si="58"/>
        <v>6733.333333333333</v>
      </c>
      <c r="AU60" s="1">
        <f t="shared" si="59"/>
        <v>1057695.8460453574</v>
      </c>
    </row>
    <row r="61" spans="1:48" x14ac:dyDescent="0.15">
      <c r="C61" s="7">
        <v>3</v>
      </c>
      <c r="D61" s="7">
        <f t="shared" si="60"/>
        <v>1.12372356135484</v>
      </c>
      <c r="E61" s="10">
        <f t="shared" si="61"/>
        <v>-2.5315064885357099</v>
      </c>
      <c r="F61" s="7" t="s">
        <v>83</v>
      </c>
      <c r="G61" s="1">
        <v>4</v>
      </c>
      <c r="H61" s="9">
        <f t="shared" si="42"/>
        <v>1.12372356135484</v>
      </c>
      <c r="I61" s="9">
        <f t="shared" si="43"/>
        <v>274.27372356135481</v>
      </c>
      <c r="J61" s="9">
        <f t="shared" si="44"/>
        <v>2.0166663278208055E-2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0.39055010523989014</v>
      </c>
      <c r="P61" s="9">
        <f t="shared" si="47"/>
        <v>7.8760924656415838E-3</v>
      </c>
      <c r="Q61" s="12">
        <f t="shared" si="48"/>
        <v>1.4964575684719009E-3</v>
      </c>
      <c r="R61" s="9">
        <f t="shared" si="49"/>
        <v>1.8955666666666669E-2</v>
      </c>
      <c r="S61" s="13">
        <f t="shared" si="50"/>
        <v>7.8945129959655025E-2</v>
      </c>
      <c r="T61" s="2">
        <f t="shared" si="51"/>
        <v>0.01</v>
      </c>
      <c r="U61" s="14">
        <f t="shared" si="52"/>
        <v>7.894512995965503E-4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1.2789451299596551E-2</v>
      </c>
      <c r="AR61" s="9">
        <f t="shared" si="56"/>
        <v>9.9766666666666666</v>
      </c>
      <c r="AS61" s="1">
        <f t="shared" si="57"/>
        <v>0.19</v>
      </c>
      <c r="AT61" s="1">
        <f t="shared" si="58"/>
        <v>6733.333333333333</v>
      </c>
      <c r="AU61" s="1">
        <f t="shared" si="59"/>
        <v>1093694.159772329</v>
      </c>
    </row>
    <row r="62" spans="1:48" x14ac:dyDescent="0.15">
      <c r="C62" s="7">
        <v>4</v>
      </c>
      <c r="D62" s="7">
        <f t="shared" si="60"/>
        <v>3.03203236636667</v>
      </c>
      <c r="E62" s="10">
        <f t="shared" si="61"/>
        <v>1.12372356135484</v>
      </c>
      <c r="F62" s="7" t="s">
        <v>83</v>
      </c>
      <c r="G62" s="1">
        <v>5</v>
      </c>
      <c r="H62" s="9">
        <f t="shared" si="42"/>
        <v>3.03203236636667</v>
      </c>
      <c r="I62" s="9">
        <f t="shared" si="43"/>
        <v>276.18203236636663</v>
      </c>
      <c r="J62" s="9">
        <f t="shared" si="44"/>
        <v>2.5772903938556892E-2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0.36354031213553611</v>
      </c>
      <c r="O62" s="9">
        <f t="shared" si="62"/>
        <v>0.11890036730537912</v>
      </c>
      <c r="P62" s="9">
        <f t="shared" si="47"/>
        <v>3.0644077448206664E-3</v>
      </c>
      <c r="Q62" s="12">
        <f t="shared" si="48"/>
        <v>5.8223747151592666E-4</v>
      </c>
      <c r="R62" s="9">
        <f t="shared" si="49"/>
        <v>1.8955666666666669E-2</v>
      </c>
      <c r="S62" s="13">
        <f t="shared" si="50"/>
        <v>3.0715747525766786E-2</v>
      </c>
      <c r="T62" s="2">
        <f t="shared" si="51"/>
        <v>0.01</v>
      </c>
      <c r="U62" s="14">
        <f t="shared" si="52"/>
        <v>3.0715747525766787E-4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1.2307157475257667E-2</v>
      </c>
      <c r="AR62" s="9">
        <f t="shared" si="56"/>
        <v>9.9766666666666666</v>
      </c>
      <c r="AS62" s="1">
        <f t="shared" si="57"/>
        <v>0.19</v>
      </c>
      <c r="AT62" s="1">
        <f t="shared" si="58"/>
        <v>6733.333333333333</v>
      </c>
      <c r="AU62" s="1">
        <f t="shared" si="59"/>
        <v>1052450.6437983217</v>
      </c>
    </row>
    <row r="63" spans="1:48" x14ac:dyDescent="0.15">
      <c r="C63" s="7">
        <v>5</v>
      </c>
      <c r="D63" s="7">
        <f t="shared" si="60"/>
        <v>9.3908154954516103</v>
      </c>
      <c r="E63" s="10">
        <f t="shared" si="61"/>
        <v>3.03203236636667</v>
      </c>
      <c r="F63" s="7" t="s">
        <v>85</v>
      </c>
      <c r="G63" s="1">
        <v>6</v>
      </c>
      <c r="H63" s="9">
        <f t="shared" si="42"/>
        <v>9.3908154954516103</v>
      </c>
      <c r="I63" s="9">
        <f t="shared" si="43"/>
        <v>282.54081549545157</v>
      </c>
      <c r="J63" s="9">
        <f t="shared" si="44"/>
        <v>5.6983514608012299E-2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0.21560262622722512</v>
      </c>
      <c r="P63" s="9">
        <f t="shared" si="47"/>
        <v>1.2285795401144899E-2</v>
      </c>
      <c r="Q63" s="12">
        <f t="shared" si="48"/>
        <v>2.3343011262175308E-3</v>
      </c>
      <c r="R63" s="9">
        <f t="shared" si="49"/>
        <v>1.8955666666666669E-2</v>
      </c>
      <c r="S63" s="13">
        <f t="shared" si="50"/>
        <v>0.12314529302851551</v>
      </c>
      <c r="T63" s="2">
        <f t="shared" si="51"/>
        <v>0.01</v>
      </c>
      <c r="U63" s="14">
        <f t="shared" si="52"/>
        <v>1.2314529302851552E-3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1.3231452930285156E-2</v>
      </c>
      <c r="AR63" s="9">
        <f t="shared" si="56"/>
        <v>9.9766666666666666</v>
      </c>
      <c r="AS63" s="1">
        <f t="shared" si="57"/>
        <v>0.19</v>
      </c>
      <c r="AT63" s="1">
        <f t="shared" si="58"/>
        <v>6733.333333333333</v>
      </c>
      <c r="AU63" s="1">
        <f t="shared" si="59"/>
        <v>1131492.0754740934</v>
      </c>
    </row>
    <row r="64" spans="1:48" x14ac:dyDescent="0.15">
      <c r="C64" s="7">
        <v>6</v>
      </c>
      <c r="D64" s="7">
        <f t="shared" si="60"/>
        <v>13.3800694023333</v>
      </c>
      <c r="E64" s="10">
        <f t="shared" si="61"/>
        <v>9.3908154954516103</v>
      </c>
      <c r="F64" s="7" t="s">
        <v>83</v>
      </c>
      <c r="G64" s="1">
        <v>7</v>
      </c>
      <c r="H64" s="9">
        <f t="shared" si="42"/>
        <v>13.3800694023333</v>
      </c>
      <c r="I64" s="9">
        <f t="shared" si="43"/>
        <v>286.53006940233325</v>
      </c>
      <c r="J64" s="9">
        <f t="shared" si="44"/>
        <v>9.2070756078331151E-2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0.30308349749274693</v>
      </c>
      <c r="P64" s="9">
        <f t="shared" si="47"/>
        <v>2.7905126769022195E-2</v>
      </c>
      <c r="Q64" s="12">
        <f t="shared" si="48"/>
        <v>5.3019740861142174E-3</v>
      </c>
      <c r="R64" s="9">
        <f t="shared" si="49"/>
        <v>1.8955666666666669E-2</v>
      </c>
      <c r="S64" s="13">
        <f t="shared" si="50"/>
        <v>0.27970391014723212</v>
      </c>
      <c r="T64" s="2">
        <f t="shared" si="51"/>
        <v>0.01</v>
      </c>
      <c r="U64" s="14">
        <f t="shared" si="52"/>
        <v>2.7970391014723213E-3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2.2897039101472321E-2</v>
      </c>
      <c r="AR64" s="9">
        <f t="shared" si="56"/>
        <v>9.9766666666666666</v>
      </c>
      <c r="AS64" s="1">
        <f t="shared" si="57"/>
        <v>0.19</v>
      </c>
      <c r="AT64" s="1">
        <f t="shared" si="58"/>
        <v>6733.333333333333</v>
      </c>
      <c r="AU64" s="1">
        <f t="shared" si="59"/>
        <v>1958047.8751382325</v>
      </c>
    </row>
    <row r="65" spans="1:48" x14ac:dyDescent="0.15">
      <c r="C65" s="7">
        <v>7</v>
      </c>
      <c r="D65" s="7">
        <f t="shared" si="60"/>
        <v>15.612386893870999</v>
      </c>
      <c r="E65" s="10">
        <f t="shared" si="61"/>
        <v>13.3800694023333</v>
      </c>
      <c r="F65" s="7" t="s">
        <v>83</v>
      </c>
      <c r="G65" s="1">
        <v>8</v>
      </c>
      <c r="H65" s="9">
        <f t="shared" si="42"/>
        <v>15.612386893870999</v>
      </c>
      <c r="I65" s="9">
        <f t="shared" si="43"/>
        <v>288.762386893871</v>
      </c>
      <c r="J65" s="9">
        <f t="shared" si="44"/>
        <v>0.11973223432277323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0.37494503739039142</v>
      </c>
      <c r="P65" s="9">
        <f t="shared" si="47"/>
        <v>4.4893007074987314E-2</v>
      </c>
      <c r="Q65" s="12">
        <f t="shared" si="48"/>
        <v>8.5296713442475896E-3</v>
      </c>
      <c r="R65" s="9">
        <f t="shared" si="49"/>
        <v>1.8955666666666669E-2</v>
      </c>
      <c r="S65" s="13">
        <f t="shared" si="50"/>
        <v>0.44998002413953198</v>
      </c>
      <c r="T65" s="2">
        <f t="shared" si="51"/>
        <v>0.01</v>
      </c>
      <c r="U65" s="14">
        <f t="shared" si="52"/>
        <v>4.4998002413953195E-3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2.4599800241395318E-2</v>
      </c>
      <c r="AR65" s="9">
        <f t="shared" si="56"/>
        <v>9.9766666666666666</v>
      </c>
      <c r="AS65" s="1">
        <f t="shared" si="57"/>
        <v>0.19</v>
      </c>
      <c r="AT65" s="1">
        <f t="shared" si="58"/>
        <v>6733.333333333333</v>
      </c>
      <c r="AU65" s="1">
        <f t="shared" si="59"/>
        <v>2103660.0574434893</v>
      </c>
    </row>
    <row r="66" spans="1:48" x14ac:dyDescent="0.15">
      <c r="C66" s="7">
        <v>8</v>
      </c>
      <c r="D66" s="7">
        <f t="shared" si="60"/>
        <v>16.335692180322599</v>
      </c>
      <c r="E66" s="10">
        <f t="shared" si="61"/>
        <v>15.612386893870999</v>
      </c>
      <c r="F66" s="7" t="s">
        <v>83</v>
      </c>
      <c r="G66" s="1">
        <v>9</v>
      </c>
      <c r="H66" s="9">
        <f t="shared" si="42"/>
        <v>16.335692180322599</v>
      </c>
      <c r="I66" s="9">
        <f t="shared" si="43"/>
        <v>289.48569218032259</v>
      </c>
      <c r="J66" s="9">
        <f t="shared" si="44"/>
        <v>0.13025679182758715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0.42981869698207076</v>
      </c>
      <c r="P66" s="9">
        <f t="shared" si="47"/>
        <v>5.598680453639835E-2</v>
      </c>
      <c r="Q66" s="12">
        <f t="shared" si="48"/>
        <v>1.0637492861915687E-2</v>
      </c>
      <c r="R66" s="9">
        <f t="shared" si="49"/>
        <v>1.8955666666666669E-2</v>
      </c>
      <c r="S66" s="13">
        <f t="shared" si="50"/>
        <v>0.56117745943600073</v>
      </c>
      <c r="T66" s="2">
        <f t="shared" si="51"/>
        <v>0.01</v>
      </c>
      <c r="U66" s="14">
        <f t="shared" si="52"/>
        <v>5.6117745943600073E-3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2.5711774594360005E-2</v>
      </c>
      <c r="AR66" s="9">
        <f t="shared" si="56"/>
        <v>9.9766666666666666</v>
      </c>
      <c r="AS66" s="1">
        <f t="shared" si="57"/>
        <v>0.19</v>
      </c>
      <c r="AT66" s="1">
        <f t="shared" si="58"/>
        <v>6733.333333333333</v>
      </c>
      <c r="AU66" s="1">
        <f t="shared" si="59"/>
        <v>2198750.9121772223</v>
      </c>
    </row>
    <row r="67" spans="1:48" x14ac:dyDescent="0.15">
      <c r="C67" s="7">
        <v>9</v>
      </c>
      <c r="D67" s="7">
        <f t="shared" si="60"/>
        <v>12.1845696879667</v>
      </c>
      <c r="E67" s="10">
        <f t="shared" si="61"/>
        <v>16.335692180322599</v>
      </c>
      <c r="F67" s="7" t="s">
        <v>83</v>
      </c>
      <c r="G67" s="1">
        <v>10</v>
      </c>
      <c r="H67" s="9">
        <f t="shared" si="42"/>
        <v>12.1845696879667</v>
      </c>
      <c r="I67" s="9">
        <f t="shared" si="43"/>
        <v>285.33456968796668</v>
      </c>
      <c r="J67" s="9">
        <f t="shared" si="44"/>
        <v>7.9852413911654846E-2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0.47359855911233906</v>
      </c>
      <c r="P67" s="9">
        <f t="shared" si="47"/>
        <v>3.7817988170201836E-2</v>
      </c>
      <c r="Q67" s="12">
        <f t="shared" si="48"/>
        <v>7.1854177523383491E-3</v>
      </c>
      <c r="R67" s="9">
        <f t="shared" si="49"/>
        <v>1.8955666666666669E-2</v>
      </c>
      <c r="S67" s="13">
        <f t="shared" si="50"/>
        <v>0.37906436522086701</v>
      </c>
      <c r="T67" s="2">
        <f t="shared" si="51"/>
        <v>0.01</v>
      </c>
      <c r="U67" s="14">
        <f t="shared" si="52"/>
        <v>3.7906436522086701E-3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1.5790643652208669E-2</v>
      </c>
      <c r="AR67" s="9">
        <f t="shared" si="56"/>
        <v>9.9766666666666666</v>
      </c>
      <c r="AS67" s="1">
        <f t="shared" si="57"/>
        <v>0.19</v>
      </c>
      <c r="AT67" s="1">
        <f t="shared" si="58"/>
        <v>6733.333333333333</v>
      </c>
      <c r="AU67" s="1">
        <f t="shared" si="59"/>
        <v>1350342.1168671572</v>
      </c>
    </row>
    <row r="68" spans="1:48" x14ac:dyDescent="0.15">
      <c r="C68" s="7">
        <v>10</v>
      </c>
      <c r="D68" s="7">
        <f t="shared" si="60"/>
        <v>5.8241116903225798</v>
      </c>
      <c r="E68" s="10">
        <f t="shared" si="61"/>
        <v>12.1845696879667</v>
      </c>
      <c r="F68" s="7" t="s">
        <v>83</v>
      </c>
      <c r="G68" s="1">
        <v>11</v>
      </c>
      <c r="H68" s="9">
        <f t="shared" si="42"/>
        <v>5.8241116903225798</v>
      </c>
      <c r="I68" s="9">
        <f t="shared" si="43"/>
        <v>278.97411169032256</v>
      </c>
      <c r="J68" s="9">
        <f t="shared" si="44"/>
        <v>3.6677698053088195E-2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0.41399154239503039</v>
      </c>
      <c r="O68" s="9">
        <f t="shared" si="62"/>
        <v>0.12155569521377346</v>
      </c>
      <c r="P68" s="9">
        <f t="shared" si="47"/>
        <v>4.4583830856840014E-3</v>
      </c>
      <c r="Q68" s="12">
        <f t="shared" si="48"/>
        <v>8.4709278627996022E-4</v>
      </c>
      <c r="R68" s="9">
        <f t="shared" si="49"/>
        <v>1.8955666666666669E-2</v>
      </c>
      <c r="S68" s="13">
        <f t="shared" si="50"/>
        <v>4.4688103097400608E-2</v>
      </c>
      <c r="T68" s="2">
        <f t="shared" si="51"/>
        <v>0.01</v>
      </c>
      <c r="U68" s="14">
        <f t="shared" si="52"/>
        <v>4.4688103097400607E-4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1.2446881030974006E-2</v>
      </c>
      <c r="AR68" s="9">
        <f t="shared" si="56"/>
        <v>9.9766666666666666</v>
      </c>
      <c r="AS68" s="1">
        <f t="shared" si="57"/>
        <v>0.19</v>
      </c>
      <c r="AT68" s="1">
        <f t="shared" si="58"/>
        <v>6733.333333333333</v>
      </c>
      <c r="AU68" s="1">
        <f t="shared" si="59"/>
        <v>1064399.1498983765</v>
      </c>
    </row>
    <row r="69" spans="1:48" x14ac:dyDescent="0.15">
      <c r="C69" s="7">
        <v>11</v>
      </c>
      <c r="D69" s="7">
        <f t="shared" si="60"/>
        <v>3.1034051603999999</v>
      </c>
      <c r="E69" s="10">
        <f t="shared" si="61"/>
        <v>5.8241116903225798</v>
      </c>
      <c r="F69" s="7" t="s">
        <v>85</v>
      </c>
      <c r="G69" s="1">
        <v>12</v>
      </c>
      <c r="H69" s="9">
        <f t="shared" si="42"/>
        <v>3.1034051603999999</v>
      </c>
      <c r="I69" s="9">
        <f t="shared" si="43"/>
        <v>276.25340516039995</v>
      </c>
      <c r="J69" s="9">
        <f t="shared" si="44"/>
        <v>2.6008728012233001E-2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0.21686397879475613</v>
      </c>
      <c r="P69" s="9">
        <f t="shared" si="47"/>
        <v>5.6403562401234775E-3</v>
      </c>
      <c r="Q69" s="12">
        <f t="shared" si="48"/>
        <v>1.0716676856234607E-3</v>
      </c>
      <c r="R69" s="9">
        <f t="shared" si="49"/>
        <v>1.8955666666666669E-2</v>
      </c>
      <c r="S69" s="13">
        <f t="shared" si="50"/>
        <v>5.6535478517776246E-2</v>
      </c>
      <c r="T69" s="2">
        <f t="shared" si="51"/>
        <v>0.01</v>
      </c>
      <c r="U69" s="14">
        <f t="shared" si="52"/>
        <v>5.6535478517776244E-4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1.2565354785177762E-2</v>
      </c>
      <c r="AR69" s="9">
        <f t="shared" si="56"/>
        <v>9.9766666666666666</v>
      </c>
      <c r="AS69" s="1">
        <f t="shared" si="57"/>
        <v>0.19</v>
      </c>
      <c r="AT69" s="1">
        <f t="shared" si="58"/>
        <v>6733.333333333333</v>
      </c>
      <c r="AU69" s="1">
        <f t="shared" si="59"/>
        <v>1074530.4721907596</v>
      </c>
      <c r="AV69" s="1">
        <f>SUM(AU58:AU69)</f>
        <v>16178919.364914976</v>
      </c>
    </row>
    <row r="70" spans="1:48" x14ac:dyDescent="0.15">
      <c r="C70" s="7">
        <v>12</v>
      </c>
      <c r="D70" s="7">
        <f t="shared" si="60"/>
        <v>1.1188680772258099</v>
      </c>
      <c r="E70" s="10">
        <f t="shared" si="61"/>
        <v>3.1034051603999999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2.2396368316774198</v>
      </c>
      <c r="E73" s="7"/>
      <c r="F73" s="7"/>
      <c r="G73" s="1">
        <v>1</v>
      </c>
      <c r="H73" s="9">
        <f t="shared" ref="H73:H84" si="63">E74</f>
        <v>2.2396368316774198</v>
      </c>
      <c r="I73" s="9">
        <f t="shared" ref="I73:I84" si="64">H73+273.15</f>
        <v>275.38963683167742</v>
      </c>
      <c r="J73" s="9">
        <f t="shared" ref="J73:J84" si="65">EXP(($C$15*(I73-$C$13))/($C$16*I73*$C$13))</f>
        <v>2.3286700733746016E-2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2.549893730345189E-3</v>
      </c>
      <c r="Q73" s="12">
        <f t="shared" ref="Q73:Q84" si="69">P73*$B$75</f>
        <v>4.5898087146213401E-4</v>
      </c>
      <c r="R73" s="9">
        <f t="shared" ref="R73:R84" si="70">L73*$B$75</f>
        <v>1.9710000000000002E-2</v>
      </c>
      <c r="S73" s="13">
        <f t="shared" ref="S73:S84" si="71">Q73/R73</f>
        <v>2.3286700733746016E-2</v>
      </c>
      <c r="T73" s="2">
        <f t="shared" ref="T73:T84" si="72">$B$74/100</f>
        <v>0.01</v>
      </c>
      <c r="U73" s="14">
        <f t="shared" ref="U73:U84" si="73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1.283286700733746E-2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425</v>
      </c>
      <c r="AU73" s="1">
        <f t="shared" ref="AU73:AU84" si="80">AT73*10000*AS73*0.67*AR73*AQ73</f>
        <v>72023.471531488438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-2.3658103305806502</v>
      </c>
      <c r="E74" s="10">
        <f t="shared" ref="E74:E85" si="82">D73</f>
        <v>2.2396368316774198</v>
      </c>
      <c r="F74" s="7" t="s">
        <v>83</v>
      </c>
      <c r="G74" s="1">
        <v>2</v>
      </c>
      <c r="H74" s="9">
        <f t="shared" si="63"/>
        <v>-2.3658103305806502</v>
      </c>
      <c r="I74" s="9">
        <f t="shared" si="64"/>
        <v>270.78418966941933</v>
      </c>
      <c r="J74" s="9">
        <f t="shared" si="65"/>
        <v>1.2762959045465167E-2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0.21645010626965483</v>
      </c>
      <c r="P74" s="9">
        <f t="shared" si="68"/>
        <v>2.7625438417061879E-3</v>
      </c>
      <c r="Q74" s="12">
        <f t="shared" si="69"/>
        <v>4.9725789150711376E-4</v>
      </c>
      <c r="R74" s="9">
        <f t="shared" si="70"/>
        <v>1.9710000000000002E-2</v>
      </c>
      <c r="S74" s="13">
        <f t="shared" si="71"/>
        <v>2.5228710883161528E-2</v>
      </c>
      <c r="T74" s="2">
        <f t="shared" si="72"/>
        <v>0.01</v>
      </c>
      <c r="U74" s="14">
        <f t="shared" si="73"/>
        <v>2.5228710883161529E-4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1.2852287108831616E-2</v>
      </c>
      <c r="AR74" s="9">
        <f t="shared" si="77"/>
        <v>10.950000000000001</v>
      </c>
      <c r="AS74" s="1">
        <f t="shared" si="78"/>
        <v>0.18</v>
      </c>
      <c r="AT74" s="1">
        <f t="shared" si="79"/>
        <v>425</v>
      </c>
      <c r="AU74" s="1">
        <f t="shared" si="80"/>
        <v>72132.465346066529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-2.5315064885357099</v>
      </c>
      <c r="E75" s="10">
        <f t="shared" si="82"/>
        <v>-2.3658103305806502</v>
      </c>
      <c r="F75" s="7" t="s">
        <v>83</v>
      </c>
      <c r="G75" s="1">
        <v>3</v>
      </c>
      <c r="H75" s="9">
        <f t="shared" si="63"/>
        <v>-2.5315064885357099</v>
      </c>
      <c r="I75" s="9">
        <f t="shared" si="64"/>
        <v>270.61849351146429</v>
      </c>
      <c r="J75" s="9">
        <f t="shared" si="65"/>
        <v>1.2485034591210234E-2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0.3231875624279486</v>
      </c>
      <c r="P75" s="9">
        <f t="shared" si="68"/>
        <v>4.0350078963618556E-3</v>
      </c>
      <c r="Q75" s="12">
        <f t="shared" si="69"/>
        <v>7.2630142134513396E-4</v>
      </c>
      <c r="R75" s="9">
        <f t="shared" si="70"/>
        <v>1.9710000000000002E-2</v>
      </c>
      <c r="S75" s="13">
        <f t="shared" si="71"/>
        <v>3.6849387181386806E-2</v>
      </c>
      <c r="T75" s="2">
        <f t="shared" si="72"/>
        <v>0.01</v>
      </c>
      <c r="U75" s="14">
        <f t="shared" si="73"/>
        <v>3.6849387181386807E-4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1.2968493871813869E-2</v>
      </c>
      <c r="AR75" s="9">
        <f t="shared" si="77"/>
        <v>10.950000000000001</v>
      </c>
      <c r="AS75" s="1">
        <f t="shared" si="78"/>
        <v>0.18</v>
      </c>
      <c r="AT75" s="1">
        <f t="shared" si="79"/>
        <v>425</v>
      </c>
      <c r="AU75" s="1">
        <f t="shared" si="80"/>
        <v>72784.666797280282</v>
      </c>
    </row>
    <row r="76" spans="1:48" x14ac:dyDescent="0.15">
      <c r="C76" s="7">
        <v>3</v>
      </c>
      <c r="D76" s="7">
        <f t="shared" si="81"/>
        <v>1.12372356135484</v>
      </c>
      <c r="E76" s="10">
        <f t="shared" si="82"/>
        <v>-2.5315064885357099</v>
      </c>
      <c r="F76" s="7" t="s">
        <v>83</v>
      </c>
      <c r="G76" s="1">
        <v>4</v>
      </c>
      <c r="H76" s="9">
        <f t="shared" si="63"/>
        <v>1.12372356135484</v>
      </c>
      <c r="I76" s="9">
        <f t="shared" si="64"/>
        <v>274.27372356135481</v>
      </c>
      <c r="J76" s="9">
        <f t="shared" si="65"/>
        <v>2.0166663278208055E-2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0.42865255453158674</v>
      </c>
      <c r="P76" s="9">
        <f t="shared" si="68"/>
        <v>8.6444917305822256E-3</v>
      </c>
      <c r="Q76" s="12">
        <f t="shared" si="69"/>
        <v>1.5560085115048005E-3</v>
      </c>
      <c r="R76" s="9">
        <f t="shared" si="70"/>
        <v>1.9710000000000002E-2</v>
      </c>
      <c r="S76" s="13">
        <f t="shared" si="71"/>
        <v>7.8945129959655011E-2</v>
      </c>
      <c r="T76" s="2">
        <f t="shared" si="72"/>
        <v>0.01</v>
      </c>
      <c r="U76" s="14">
        <f t="shared" si="73"/>
        <v>7.8945129959655008E-4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1.3389451299596551E-2</v>
      </c>
      <c r="AR76" s="9">
        <f t="shared" si="77"/>
        <v>10.950000000000001</v>
      </c>
      <c r="AS76" s="1">
        <f t="shared" si="78"/>
        <v>0.18</v>
      </c>
      <c r="AT76" s="1">
        <f t="shared" si="79"/>
        <v>425</v>
      </c>
      <c r="AU76" s="1">
        <f t="shared" si="80"/>
        <v>75147.257736509942</v>
      </c>
    </row>
    <row r="77" spans="1:48" x14ac:dyDescent="0.15">
      <c r="C77" s="7">
        <v>4</v>
      </c>
      <c r="D77" s="7">
        <f t="shared" si="81"/>
        <v>3.03203236636667</v>
      </c>
      <c r="E77" s="10">
        <f t="shared" si="82"/>
        <v>1.12372356135484</v>
      </c>
      <c r="F77" s="7" t="s">
        <v>83</v>
      </c>
      <c r="G77" s="1">
        <v>5</v>
      </c>
      <c r="H77" s="9">
        <f t="shared" si="63"/>
        <v>3.03203236636667</v>
      </c>
      <c r="I77" s="9">
        <f t="shared" si="64"/>
        <v>276.18203236636663</v>
      </c>
      <c r="J77" s="9">
        <f t="shared" si="65"/>
        <v>2.5772903938556892E-2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0.39900765966095425</v>
      </c>
      <c r="O77" s="9">
        <f t="shared" si="83"/>
        <v>0.13050040314005024</v>
      </c>
      <c r="P77" s="9">
        <f t="shared" si="68"/>
        <v>3.3633743540714628E-3</v>
      </c>
      <c r="Q77" s="12">
        <f t="shared" si="69"/>
        <v>6.0540738373286327E-4</v>
      </c>
      <c r="R77" s="9">
        <f t="shared" si="70"/>
        <v>1.9710000000000002E-2</v>
      </c>
      <c r="S77" s="13">
        <f t="shared" si="71"/>
        <v>3.0715747525766779E-2</v>
      </c>
      <c r="T77" s="2">
        <f t="shared" si="72"/>
        <v>0.01</v>
      </c>
      <c r="U77" s="14">
        <f t="shared" si="73"/>
        <v>3.0715747525766782E-4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1.2907157475257667E-2</v>
      </c>
      <c r="AR77" s="9">
        <f t="shared" si="77"/>
        <v>10.950000000000001</v>
      </c>
      <c r="AS77" s="1">
        <f t="shared" si="78"/>
        <v>0.18</v>
      </c>
      <c r="AT77" s="1">
        <f t="shared" si="79"/>
        <v>425</v>
      </c>
      <c r="AU77" s="1">
        <f t="shared" si="80"/>
        <v>72440.421025179341</v>
      </c>
    </row>
    <row r="78" spans="1:48" x14ac:dyDescent="0.15">
      <c r="C78" s="7">
        <v>5</v>
      </c>
      <c r="D78" s="7">
        <f t="shared" si="81"/>
        <v>9.3908154954516103</v>
      </c>
      <c r="E78" s="10">
        <f t="shared" si="82"/>
        <v>3.03203236636667</v>
      </c>
      <c r="F78" s="7" t="s">
        <v>85</v>
      </c>
      <c r="G78" s="1">
        <v>6</v>
      </c>
      <c r="H78" s="9">
        <f t="shared" si="63"/>
        <v>9.3908154954516103</v>
      </c>
      <c r="I78" s="9">
        <f t="shared" si="64"/>
        <v>282.54081549545157</v>
      </c>
      <c r="J78" s="9">
        <f t="shared" si="65"/>
        <v>5.6983514608012299E-2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0.23663702878597878</v>
      </c>
      <c r="P78" s="9">
        <f t="shared" si="68"/>
        <v>1.348440958662245E-2</v>
      </c>
      <c r="Q78" s="12">
        <f t="shared" si="69"/>
        <v>2.4271937255920407E-3</v>
      </c>
      <c r="R78" s="9">
        <f t="shared" si="70"/>
        <v>1.9710000000000002E-2</v>
      </c>
      <c r="S78" s="13">
        <f t="shared" si="71"/>
        <v>0.1231452930285155</v>
      </c>
      <c r="T78" s="2">
        <f t="shared" si="72"/>
        <v>0.01</v>
      </c>
      <c r="U78" s="14">
        <f t="shared" si="73"/>
        <v>1.231452930285155E-3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1.3831452930285155E-2</v>
      </c>
      <c r="AR78" s="9">
        <f t="shared" si="77"/>
        <v>10.950000000000001</v>
      </c>
      <c r="AS78" s="1">
        <f t="shared" si="78"/>
        <v>0.18</v>
      </c>
      <c r="AT78" s="1">
        <f t="shared" si="79"/>
        <v>425</v>
      </c>
      <c r="AU78" s="1">
        <f t="shared" si="80"/>
        <v>77627.957633623344</v>
      </c>
    </row>
    <row r="79" spans="1:48" x14ac:dyDescent="0.15">
      <c r="C79" s="7">
        <v>6</v>
      </c>
      <c r="D79" s="7">
        <f t="shared" si="81"/>
        <v>13.3800694023333</v>
      </c>
      <c r="E79" s="10">
        <f t="shared" si="82"/>
        <v>9.3908154954516103</v>
      </c>
      <c r="F79" s="7" t="s">
        <v>83</v>
      </c>
      <c r="G79" s="1">
        <v>7</v>
      </c>
      <c r="H79" s="9">
        <f t="shared" si="63"/>
        <v>13.3800694023333</v>
      </c>
      <c r="I79" s="9">
        <f t="shared" si="64"/>
        <v>286.53006940233325</v>
      </c>
      <c r="J79" s="9">
        <f t="shared" si="65"/>
        <v>9.2070756078331151E-2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0.33265261919935635</v>
      </c>
      <c r="P79" s="9">
        <f t="shared" si="68"/>
        <v>3.0627578161121917E-2</v>
      </c>
      <c r="Q79" s="12">
        <f t="shared" si="69"/>
        <v>5.5129640690019452E-3</v>
      </c>
      <c r="R79" s="9">
        <f t="shared" si="70"/>
        <v>1.9710000000000002E-2</v>
      </c>
      <c r="S79" s="13">
        <f t="shared" si="71"/>
        <v>0.27970391014723212</v>
      </c>
      <c r="T79" s="2">
        <f t="shared" si="72"/>
        <v>0.01</v>
      </c>
      <c r="U79" s="14">
        <f t="shared" si="73"/>
        <v>2.7970391014723213E-3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2.4397039101472322E-2</v>
      </c>
      <c r="AR79" s="9">
        <f t="shared" si="77"/>
        <v>10.950000000000001</v>
      </c>
      <c r="AS79" s="1">
        <f t="shared" si="78"/>
        <v>0.18</v>
      </c>
      <c r="AT79" s="1">
        <f t="shared" si="79"/>
        <v>425</v>
      </c>
      <c r="AU79" s="1">
        <f t="shared" si="80"/>
        <v>136926.49118648306</v>
      </c>
    </row>
    <row r="80" spans="1:48" x14ac:dyDescent="0.15">
      <c r="C80" s="7">
        <v>7</v>
      </c>
      <c r="D80" s="7">
        <f t="shared" si="81"/>
        <v>15.612386893870999</v>
      </c>
      <c r="E80" s="10">
        <f t="shared" si="82"/>
        <v>13.3800694023333</v>
      </c>
      <c r="F80" s="7" t="s">
        <v>83</v>
      </c>
      <c r="G80" s="1">
        <v>8</v>
      </c>
      <c r="H80" s="9">
        <f t="shared" si="63"/>
        <v>15.612386893870999</v>
      </c>
      <c r="I80" s="9">
        <f t="shared" si="64"/>
        <v>288.762386893871</v>
      </c>
      <c r="J80" s="9">
        <f t="shared" si="65"/>
        <v>0.11973223432277323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0.4115250410382344</v>
      </c>
      <c r="P80" s="9">
        <f t="shared" si="68"/>
        <v>4.9272812643278749E-2</v>
      </c>
      <c r="Q80" s="12">
        <f t="shared" si="69"/>
        <v>8.8691062757901753E-3</v>
      </c>
      <c r="R80" s="9">
        <f t="shared" si="70"/>
        <v>1.9710000000000002E-2</v>
      </c>
      <c r="S80" s="13">
        <f t="shared" si="71"/>
        <v>0.44998002413953192</v>
      </c>
      <c r="T80" s="2">
        <f t="shared" si="72"/>
        <v>0.01</v>
      </c>
      <c r="U80" s="14">
        <f t="shared" si="73"/>
        <v>4.4998002413953195E-3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2.609980024139532E-2</v>
      </c>
      <c r="AR80" s="9">
        <f t="shared" si="77"/>
        <v>10.950000000000001</v>
      </c>
      <c r="AS80" s="1">
        <f t="shared" si="78"/>
        <v>0.18</v>
      </c>
      <c r="AT80" s="1">
        <f t="shared" si="79"/>
        <v>425</v>
      </c>
      <c r="AU80" s="1">
        <f t="shared" si="80"/>
        <v>146483.10612031256</v>
      </c>
    </row>
    <row r="81" spans="1:48" x14ac:dyDescent="0.15">
      <c r="C81" s="7">
        <v>8</v>
      </c>
      <c r="D81" s="7">
        <f t="shared" si="81"/>
        <v>16.335692180322599</v>
      </c>
      <c r="E81" s="10">
        <f t="shared" si="82"/>
        <v>15.612386893870999</v>
      </c>
      <c r="F81" s="7" t="s">
        <v>83</v>
      </c>
      <c r="G81" s="1">
        <v>9</v>
      </c>
      <c r="H81" s="9">
        <f t="shared" si="63"/>
        <v>16.335692180322599</v>
      </c>
      <c r="I81" s="9">
        <f t="shared" si="64"/>
        <v>289.48569218032259</v>
      </c>
      <c r="J81" s="9">
        <f t="shared" si="65"/>
        <v>0.13025679182758715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0.47175222839495567</v>
      </c>
      <c r="P81" s="9">
        <f t="shared" si="68"/>
        <v>6.144893180824209E-2</v>
      </c>
      <c r="Q81" s="12">
        <f t="shared" si="69"/>
        <v>1.1060807725483575E-2</v>
      </c>
      <c r="R81" s="9">
        <f t="shared" si="70"/>
        <v>1.9710000000000002E-2</v>
      </c>
      <c r="S81" s="13">
        <f t="shared" si="71"/>
        <v>0.56117745943600073</v>
      </c>
      <c r="T81" s="2">
        <f t="shared" si="72"/>
        <v>0.01</v>
      </c>
      <c r="U81" s="14">
        <f t="shared" si="73"/>
        <v>5.6117745943600073E-3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2.7211774594360007E-2</v>
      </c>
      <c r="AR81" s="9">
        <f t="shared" si="77"/>
        <v>10.950000000000001</v>
      </c>
      <c r="AS81" s="1">
        <f t="shared" si="78"/>
        <v>0.18</v>
      </c>
      <c r="AT81" s="1">
        <f t="shared" si="79"/>
        <v>425</v>
      </c>
      <c r="AU81" s="1">
        <f t="shared" si="80"/>
        <v>152723.9759983145</v>
      </c>
    </row>
    <row r="82" spans="1:48" x14ac:dyDescent="0.15">
      <c r="C82" s="7">
        <v>9</v>
      </c>
      <c r="D82" s="7">
        <f t="shared" si="81"/>
        <v>12.1845696879667</v>
      </c>
      <c r="E82" s="10">
        <f t="shared" si="82"/>
        <v>16.335692180322599</v>
      </c>
      <c r="F82" s="7" t="s">
        <v>83</v>
      </c>
      <c r="G82" s="1">
        <v>10</v>
      </c>
      <c r="H82" s="9">
        <f t="shared" si="63"/>
        <v>12.1845696879667</v>
      </c>
      <c r="I82" s="9">
        <f t="shared" si="64"/>
        <v>285.33456968796668</v>
      </c>
      <c r="J82" s="9">
        <f t="shared" si="65"/>
        <v>7.9852413911654846E-2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0.51980329658671365</v>
      </c>
      <c r="P82" s="9">
        <f t="shared" si="68"/>
        <v>4.1507547991684941E-2</v>
      </c>
      <c r="Q82" s="12">
        <f t="shared" si="69"/>
        <v>7.4713586385032893E-3</v>
      </c>
      <c r="R82" s="9">
        <f t="shared" si="70"/>
        <v>1.9710000000000002E-2</v>
      </c>
      <c r="S82" s="13">
        <f t="shared" si="71"/>
        <v>0.37906436522086701</v>
      </c>
      <c r="T82" s="2">
        <f t="shared" si="72"/>
        <v>0.01</v>
      </c>
      <c r="U82" s="14">
        <f t="shared" si="73"/>
        <v>3.7906436522086701E-3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1.6390643652208669E-2</v>
      </c>
      <c r="AR82" s="9">
        <f t="shared" si="77"/>
        <v>10.950000000000001</v>
      </c>
      <c r="AS82" s="1">
        <f t="shared" si="78"/>
        <v>0.18</v>
      </c>
      <c r="AT82" s="1">
        <f t="shared" si="79"/>
        <v>425</v>
      </c>
      <c r="AU82" s="1">
        <f t="shared" si="80"/>
        <v>91991.217223138126</v>
      </c>
    </row>
    <row r="83" spans="1:48" x14ac:dyDescent="0.15">
      <c r="C83" s="7">
        <v>10</v>
      </c>
      <c r="D83" s="7">
        <f t="shared" si="81"/>
        <v>5.8241116903225798</v>
      </c>
      <c r="E83" s="10">
        <f t="shared" si="82"/>
        <v>12.1845696879667</v>
      </c>
      <c r="F83" s="7" t="s">
        <v>83</v>
      </c>
      <c r="G83" s="1">
        <v>11</v>
      </c>
      <c r="H83" s="9">
        <f t="shared" si="63"/>
        <v>5.8241116903225798</v>
      </c>
      <c r="I83" s="9">
        <f t="shared" si="64"/>
        <v>278.97411169032256</v>
      </c>
      <c r="J83" s="9">
        <f t="shared" si="65"/>
        <v>3.6677698053088195E-2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0.45438096116527732</v>
      </c>
      <c r="O83" s="9">
        <f t="shared" si="83"/>
        <v>0.13341478742975138</v>
      </c>
      <c r="P83" s="9">
        <f t="shared" si="68"/>
        <v>4.893347289165368E-3</v>
      </c>
      <c r="Q83" s="12">
        <f t="shared" si="69"/>
        <v>8.8080251204976617E-4</v>
      </c>
      <c r="R83" s="9">
        <f t="shared" si="70"/>
        <v>1.9710000000000002E-2</v>
      </c>
      <c r="S83" s="13">
        <f t="shared" si="71"/>
        <v>4.4688103097400615E-2</v>
      </c>
      <c r="T83" s="2">
        <f t="shared" si="72"/>
        <v>0.01</v>
      </c>
      <c r="U83" s="14">
        <f t="shared" si="73"/>
        <v>4.4688103097400618E-4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1.3046881030974006E-2</v>
      </c>
      <c r="AR83" s="9">
        <f t="shared" si="77"/>
        <v>10.950000000000001</v>
      </c>
      <c r="AS83" s="1">
        <f t="shared" si="78"/>
        <v>0.18</v>
      </c>
      <c r="AT83" s="1">
        <f t="shared" si="79"/>
        <v>425</v>
      </c>
      <c r="AU83" s="1">
        <f t="shared" si="80"/>
        <v>73224.608653061718</v>
      </c>
    </row>
    <row r="84" spans="1:48" x14ac:dyDescent="0.15">
      <c r="C84" s="7">
        <v>11</v>
      </c>
      <c r="D84" s="7">
        <f t="shared" si="81"/>
        <v>3.1034051603999999</v>
      </c>
      <c r="E84" s="10">
        <f t="shared" si="82"/>
        <v>5.8241116903225798</v>
      </c>
      <c r="F84" s="7" t="s">
        <v>85</v>
      </c>
      <c r="G84" s="1">
        <v>12</v>
      </c>
      <c r="H84" s="9">
        <f t="shared" si="63"/>
        <v>3.1034051603999999</v>
      </c>
      <c r="I84" s="9">
        <f t="shared" si="64"/>
        <v>276.25340516039995</v>
      </c>
      <c r="J84" s="9">
        <f t="shared" si="65"/>
        <v>2.6008728012233001E-2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0.23802144014058602</v>
      </c>
      <c r="P84" s="9">
        <f t="shared" si="68"/>
        <v>6.1906348976965E-3</v>
      </c>
      <c r="Q84" s="12">
        <f t="shared" si="69"/>
        <v>1.11431428158537E-3</v>
      </c>
      <c r="R84" s="9">
        <f t="shared" si="70"/>
        <v>1.9710000000000002E-2</v>
      </c>
      <c r="S84" s="13">
        <f t="shared" si="71"/>
        <v>5.6535478517776246E-2</v>
      </c>
      <c r="T84" s="2">
        <f t="shared" si="72"/>
        <v>0.01</v>
      </c>
      <c r="U84" s="14">
        <f t="shared" si="73"/>
        <v>5.6535478517776244E-4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1.3165354785177762E-2</v>
      </c>
      <c r="AR84" s="9">
        <f t="shared" si="77"/>
        <v>10.950000000000001</v>
      </c>
      <c r="AS84" s="1">
        <f t="shared" si="78"/>
        <v>0.18</v>
      </c>
      <c r="AT84" s="1">
        <f t="shared" si="79"/>
        <v>425</v>
      </c>
      <c r="AU84" s="1">
        <f t="shared" si="80"/>
        <v>73889.533416814345</v>
      </c>
      <c r="AV84" s="1">
        <f>SUM(AU73:AU84)</f>
        <v>1117395.1726682722</v>
      </c>
    </row>
    <row r="85" spans="1:48" x14ac:dyDescent="0.15">
      <c r="C85" s="7">
        <v>12</v>
      </c>
      <c r="D85" s="7">
        <f t="shared" si="81"/>
        <v>1.1188680772258099</v>
      </c>
      <c r="E85" s="10">
        <f t="shared" si="82"/>
        <v>3.1034051603999999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2.2396368316774198</v>
      </c>
      <c r="E89" s="7"/>
      <c r="F89" s="7"/>
      <c r="G89" s="1">
        <v>1</v>
      </c>
      <c r="H89" s="9">
        <f t="shared" ref="H89:H100" si="84">E90</f>
        <v>2.2396368316774198</v>
      </c>
      <c r="I89" s="9">
        <f t="shared" ref="I89:I100" si="85">H89+273.15</f>
        <v>275.38963683167742</v>
      </c>
      <c r="J89" s="9">
        <f t="shared" ref="J89:J100" si="86">EXP(($C$15*(I89-$C$13))/($C$16*I89*$C$13))</f>
        <v>2.3286700733746016E-2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0.12354235123522439</v>
      </c>
      <c r="Q89" s="12">
        <f t="shared" ref="Q89:Q100" si="90">P89*$B$91</f>
        <v>5.5594058055850978E-2</v>
      </c>
      <c r="R89" s="9">
        <f t="shared" ref="R89:R100" si="91">L89*$B$91</f>
        <v>2.3873737500000001</v>
      </c>
      <c r="S89" s="13">
        <f t="shared" ref="S89:S100" si="92">Q89/R89</f>
        <v>2.3286700733746016E-2</v>
      </c>
      <c r="T89" s="2">
        <f t="shared" ref="T89:T100" si="93">$B$90/100</f>
        <v>0.51</v>
      </c>
      <c r="U89" s="14">
        <f t="shared" ref="U89:U100" si="94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3.3917679538324454E-2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24091.666666666668</v>
      </c>
      <c r="AN89" s="1">
        <f t="shared" ref="AN89:AN100" si="99">AM89*10000*AK89*AJ89</f>
        <v>85002305.008328468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-2.3658103305806502</v>
      </c>
      <c r="E90" s="10">
        <f t="shared" ref="E90:E101" si="101">D89</f>
        <v>2.2396368316774198</v>
      </c>
      <c r="F90" s="7" t="s">
        <v>83</v>
      </c>
      <c r="G90" s="1">
        <v>2</v>
      </c>
      <c r="H90" s="9">
        <f t="shared" si="84"/>
        <v>-2.3658103305806502</v>
      </c>
      <c r="I90" s="9">
        <f t="shared" si="85"/>
        <v>270.78418966941933</v>
      </c>
      <c r="J90" s="9">
        <f t="shared" si="86"/>
        <v>1.2762959045465167E-2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10.487007648764775</v>
      </c>
      <c r="P90" s="9">
        <f t="shared" si="89"/>
        <v>0.13384524913066478</v>
      </c>
      <c r="Q90" s="12">
        <f t="shared" si="90"/>
        <v>6.0230362108799153E-2</v>
      </c>
      <c r="R90" s="9">
        <f t="shared" si="91"/>
        <v>2.3873737500000001</v>
      </c>
      <c r="S90" s="13">
        <f t="shared" si="92"/>
        <v>2.5228710883161528E-2</v>
      </c>
      <c r="T90" s="2">
        <f t="shared" si="93"/>
        <v>0.51</v>
      </c>
      <c r="U90" s="14">
        <f t="shared" si="94"/>
        <v>1.286664255041238E-2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3.4216292728949334E-2</v>
      </c>
      <c r="AK90" s="9">
        <f t="shared" si="96"/>
        <v>10.4025</v>
      </c>
      <c r="AL90" s="1">
        <f t="shared" si="97"/>
        <v>0.45</v>
      </c>
      <c r="AM90" s="17">
        <f t="shared" si="98"/>
        <v>24091.666666666668</v>
      </c>
      <c r="AN90" s="1">
        <f t="shared" si="99"/>
        <v>85750670.163448393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-2.5315064885357099</v>
      </c>
      <c r="E91" s="10">
        <f t="shared" si="101"/>
        <v>-2.3658103305806502</v>
      </c>
      <c r="F91" s="7" t="s">
        <v>83</v>
      </c>
      <c r="G91" s="1">
        <v>3</v>
      </c>
      <c r="H91" s="9">
        <f t="shared" si="84"/>
        <v>-2.5315064885357099</v>
      </c>
      <c r="I91" s="9">
        <f t="shared" si="85"/>
        <v>270.61849351146429</v>
      </c>
      <c r="J91" s="9">
        <f t="shared" si="86"/>
        <v>1.2485034591210234E-2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15.65843739963411</v>
      </c>
      <c r="P91" s="9">
        <f t="shared" si="89"/>
        <v>0.19549613257873188</v>
      </c>
      <c r="Q91" s="12">
        <f t="shared" si="90"/>
        <v>8.7973259660429348E-2</v>
      </c>
      <c r="R91" s="9">
        <f t="shared" si="91"/>
        <v>2.3873737500000001</v>
      </c>
      <c r="S91" s="13">
        <f t="shared" si="92"/>
        <v>3.6849387181386806E-2</v>
      </c>
      <c r="T91" s="2">
        <f t="shared" si="93"/>
        <v>0.51</v>
      </c>
      <c r="U91" s="14">
        <f t="shared" si="94"/>
        <v>1.8793187462507271E-2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3.600314601994594E-2</v>
      </c>
      <c r="AK91" s="9">
        <f t="shared" si="96"/>
        <v>10.4025</v>
      </c>
      <c r="AL91" s="1">
        <f t="shared" si="97"/>
        <v>0.45</v>
      </c>
      <c r="AM91" s="17">
        <f t="shared" si="98"/>
        <v>24091.666666666668</v>
      </c>
      <c r="AN91" s="1">
        <f t="shared" si="99"/>
        <v>90228766.852663487</v>
      </c>
    </row>
    <row r="92" spans="1:48" x14ac:dyDescent="0.15">
      <c r="C92" s="7">
        <v>3</v>
      </c>
      <c r="D92" s="7">
        <f t="shared" si="100"/>
        <v>1.12372356135484</v>
      </c>
      <c r="E92" s="10">
        <f t="shared" si="101"/>
        <v>-2.5315064885357099</v>
      </c>
      <c r="F92" s="7" t="s">
        <v>83</v>
      </c>
      <c r="G92" s="1">
        <v>4</v>
      </c>
      <c r="H92" s="9">
        <f t="shared" si="84"/>
        <v>1.12372356135484</v>
      </c>
      <c r="I92" s="9">
        <f t="shared" si="85"/>
        <v>274.27372356135481</v>
      </c>
      <c r="J92" s="9">
        <f t="shared" si="86"/>
        <v>2.0166663278208055E-2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20.768216267055379</v>
      </c>
      <c r="P92" s="9">
        <f t="shared" si="89"/>
        <v>0.41882562434670889</v>
      </c>
      <c r="Q92" s="12">
        <f t="shared" si="90"/>
        <v>0.18847153095601901</v>
      </c>
      <c r="R92" s="9">
        <f t="shared" si="91"/>
        <v>2.3873737500000001</v>
      </c>
      <c r="S92" s="13">
        <f t="shared" si="92"/>
        <v>7.8945129959655039E-2</v>
      </c>
      <c r="T92" s="2">
        <f t="shared" si="93"/>
        <v>0.51</v>
      </c>
      <c r="U92" s="14">
        <f t="shared" si="94"/>
        <v>4.0262016279424072E-2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4.2475997908246355E-2</v>
      </c>
      <c r="AK92" s="9">
        <f t="shared" si="96"/>
        <v>10.4025</v>
      </c>
      <c r="AL92" s="1">
        <f t="shared" si="97"/>
        <v>0.45</v>
      </c>
      <c r="AM92" s="17">
        <f t="shared" si="98"/>
        <v>24091.666666666668</v>
      </c>
      <c r="AN92" s="1">
        <f t="shared" si="99"/>
        <v>106450611.56528167</v>
      </c>
    </row>
    <row r="93" spans="1:48" x14ac:dyDescent="0.15">
      <c r="C93" s="7">
        <v>4</v>
      </c>
      <c r="D93" s="7">
        <f t="shared" si="100"/>
        <v>3.03203236636667</v>
      </c>
      <c r="E93" s="10">
        <f t="shared" si="101"/>
        <v>1.12372356135484</v>
      </c>
      <c r="F93" s="7" t="s">
        <v>83</v>
      </c>
      <c r="G93" s="1">
        <v>5</v>
      </c>
      <c r="H93" s="9">
        <f t="shared" si="84"/>
        <v>3.03203236636667</v>
      </c>
      <c r="I93" s="9">
        <f t="shared" si="85"/>
        <v>276.18203236636663</v>
      </c>
      <c r="J93" s="9">
        <f t="shared" si="86"/>
        <v>2.5772903938556892E-2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19.331921110573237</v>
      </c>
      <c r="O93" s="9">
        <f t="shared" si="102"/>
        <v>6.3227445321354345</v>
      </c>
      <c r="P93" s="9">
        <f t="shared" si="89"/>
        <v>0.1629554874547624</v>
      </c>
      <c r="Q93" s="12">
        <f t="shared" si="90"/>
        <v>7.3329969354643088E-2</v>
      </c>
      <c r="R93" s="9">
        <f t="shared" si="91"/>
        <v>2.3873737500000001</v>
      </c>
      <c r="S93" s="13">
        <f t="shared" si="92"/>
        <v>3.0715747525766789E-2</v>
      </c>
      <c r="T93" s="2">
        <f t="shared" si="93"/>
        <v>0.51</v>
      </c>
      <c r="U93" s="14">
        <f t="shared" si="94"/>
        <v>1.5665031238141062E-2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2.7634006918299533E-2</v>
      </c>
      <c r="AK93" s="9">
        <f t="shared" si="96"/>
        <v>10.4025</v>
      </c>
      <c r="AL93" s="1">
        <f t="shared" si="97"/>
        <v>0.45</v>
      </c>
      <c r="AM93" s="17">
        <f t="shared" si="98"/>
        <v>24091.666666666668</v>
      </c>
      <c r="AN93" s="1">
        <f t="shared" si="99"/>
        <v>69254569.199446917</v>
      </c>
    </row>
    <row r="94" spans="1:48" x14ac:dyDescent="0.15">
      <c r="C94" s="7">
        <v>5</v>
      </c>
      <c r="D94" s="7">
        <f t="shared" si="100"/>
        <v>9.3908154954516103</v>
      </c>
      <c r="E94" s="10">
        <f t="shared" si="101"/>
        <v>3.03203236636667</v>
      </c>
      <c r="F94" s="7" t="s">
        <v>85</v>
      </c>
      <c r="G94" s="1">
        <v>6</v>
      </c>
      <c r="H94" s="9">
        <f t="shared" si="84"/>
        <v>9.3908154954516103</v>
      </c>
      <c r="I94" s="9">
        <f t="shared" si="85"/>
        <v>282.54081549545157</v>
      </c>
      <c r="J94" s="9">
        <f t="shared" si="86"/>
        <v>5.6983514608012299E-2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11.465064044680672</v>
      </c>
      <c r="P94" s="9">
        <f t="shared" si="89"/>
        <v>0.65331964447185764</v>
      </c>
      <c r="Q94" s="12">
        <f t="shared" si="90"/>
        <v>0.29399384001233597</v>
      </c>
      <c r="R94" s="9">
        <f t="shared" si="91"/>
        <v>2.3873737500000001</v>
      </c>
      <c r="S94" s="13">
        <f t="shared" si="92"/>
        <v>0.12314529302851553</v>
      </c>
      <c r="T94" s="2">
        <f t="shared" si="93"/>
        <v>0.51</v>
      </c>
      <c r="U94" s="14">
        <f t="shared" si="94"/>
        <v>6.2804099444542918E-2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4.5064435982529696E-2</v>
      </c>
      <c r="AK94" s="9">
        <f t="shared" si="96"/>
        <v>10.4025</v>
      </c>
      <c r="AL94" s="1">
        <f t="shared" si="97"/>
        <v>0.45</v>
      </c>
      <c r="AM94" s="17">
        <f t="shared" si="98"/>
        <v>24091.666666666668</v>
      </c>
      <c r="AN94" s="1">
        <f t="shared" si="99"/>
        <v>112937588.43634956</v>
      </c>
    </row>
    <row r="95" spans="1:48" x14ac:dyDescent="0.15">
      <c r="C95" s="7">
        <v>6</v>
      </c>
      <c r="D95" s="7">
        <f t="shared" si="100"/>
        <v>13.3800694023333</v>
      </c>
      <c r="E95" s="10">
        <f t="shared" si="101"/>
        <v>9.3908154954516103</v>
      </c>
      <c r="F95" s="7" t="s">
        <v>83</v>
      </c>
      <c r="G95" s="1">
        <v>7</v>
      </c>
      <c r="H95" s="9">
        <f t="shared" si="84"/>
        <v>13.3800694023333</v>
      </c>
      <c r="I95" s="9">
        <f t="shared" si="85"/>
        <v>286.53006940233325</v>
      </c>
      <c r="J95" s="9">
        <f t="shared" si="86"/>
        <v>9.2070756078331151E-2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16.117019400208815</v>
      </c>
      <c r="P95" s="9">
        <f t="shared" si="89"/>
        <v>1.4839061619063567</v>
      </c>
      <c r="Q95" s="12">
        <f t="shared" si="90"/>
        <v>0.66775777285786053</v>
      </c>
      <c r="R95" s="9">
        <f t="shared" si="91"/>
        <v>2.3873737500000001</v>
      </c>
      <c r="S95" s="13">
        <f t="shared" si="92"/>
        <v>0.27970391014723206</v>
      </c>
      <c r="T95" s="2">
        <f t="shared" si="93"/>
        <v>0.51</v>
      </c>
      <c r="U95" s="14">
        <f t="shared" si="94"/>
        <v>0.14264899417508836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8.9463671743789136E-2</v>
      </c>
      <c r="AK95" s="9">
        <f t="shared" si="96"/>
        <v>10.4025</v>
      </c>
      <c r="AL95" s="1">
        <f t="shared" si="97"/>
        <v>0.45</v>
      </c>
      <c r="AM95" s="17">
        <f t="shared" si="98"/>
        <v>24091.666666666668</v>
      </c>
      <c r="AN95" s="1">
        <f t="shared" si="99"/>
        <v>224208094.90041584</v>
      </c>
    </row>
    <row r="96" spans="1:48" x14ac:dyDescent="0.15">
      <c r="C96" s="7">
        <v>7</v>
      </c>
      <c r="D96" s="7">
        <f t="shared" si="100"/>
        <v>15.612386893870999</v>
      </c>
      <c r="E96" s="10">
        <f t="shared" si="101"/>
        <v>13.3800694023333</v>
      </c>
      <c r="F96" s="7" t="s">
        <v>83</v>
      </c>
      <c r="G96" s="1">
        <v>8</v>
      </c>
      <c r="H96" s="9">
        <f t="shared" si="84"/>
        <v>15.612386893870999</v>
      </c>
      <c r="I96" s="9">
        <f t="shared" si="85"/>
        <v>288.762386893871</v>
      </c>
      <c r="J96" s="9">
        <f t="shared" si="86"/>
        <v>0.11973223432277323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19.938388238302455</v>
      </c>
      <c r="P96" s="9">
        <f t="shared" si="89"/>
        <v>2.3872677725668554</v>
      </c>
      <c r="Q96" s="12">
        <f t="shared" si="90"/>
        <v>1.074270497655085</v>
      </c>
      <c r="R96" s="9">
        <f t="shared" si="91"/>
        <v>2.3873737500000001</v>
      </c>
      <c r="S96" s="13">
        <f t="shared" si="92"/>
        <v>0.44998002413953198</v>
      </c>
      <c r="T96" s="2">
        <f t="shared" si="93"/>
        <v>0.51</v>
      </c>
      <c r="U96" s="14">
        <f t="shared" si="94"/>
        <v>0.22948981231116131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0.11564617841181514</v>
      </c>
      <c r="AK96" s="9">
        <f t="shared" si="96"/>
        <v>10.4025</v>
      </c>
      <c r="AL96" s="1">
        <f t="shared" si="97"/>
        <v>0.45</v>
      </c>
      <c r="AM96" s="17">
        <f t="shared" si="98"/>
        <v>24091.666666666668</v>
      </c>
      <c r="AN96" s="1">
        <f t="shared" si="99"/>
        <v>289825007.61295587</v>
      </c>
    </row>
    <row r="97" spans="1:50" x14ac:dyDescent="0.15">
      <c r="C97" s="7">
        <v>8</v>
      </c>
      <c r="D97" s="7">
        <f t="shared" si="100"/>
        <v>16.335692180322599</v>
      </c>
      <c r="E97" s="10">
        <f t="shared" si="101"/>
        <v>15.612386893870999</v>
      </c>
      <c r="F97" s="7" t="s">
        <v>83</v>
      </c>
      <c r="G97" s="1">
        <v>9</v>
      </c>
      <c r="H97" s="9">
        <f t="shared" si="84"/>
        <v>16.335692180322599</v>
      </c>
      <c r="I97" s="9">
        <f t="shared" si="85"/>
        <v>289.48569218032259</v>
      </c>
      <c r="J97" s="9">
        <f t="shared" si="86"/>
        <v>0.13025679182758715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22.856395465735599</v>
      </c>
      <c r="P97" s="9">
        <f t="shared" si="89"/>
        <v>2.9772007461093288</v>
      </c>
      <c r="Q97" s="12">
        <f t="shared" si="90"/>
        <v>1.3397403357491979</v>
      </c>
      <c r="R97" s="9">
        <f t="shared" si="91"/>
        <v>2.3873737500000001</v>
      </c>
      <c r="S97" s="13">
        <f t="shared" si="92"/>
        <v>0.56117745943600073</v>
      </c>
      <c r="T97" s="2">
        <f t="shared" si="93"/>
        <v>0.51</v>
      </c>
      <c r="U97" s="14">
        <f t="shared" si="94"/>
        <v>0.28620050431236038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0.13274445205017665</v>
      </c>
      <c r="AK97" s="9">
        <f t="shared" si="96"/>
        <v>10.4025</v>
      </c>
      <c r="AL97" s="1">
        <f t="shared" si="97"/>
        <v>0.45</v>
      </c>
      <c r="AM97" s="17">
        <f t="shared" si="98"/>
        <v>24091.666666666668</v>
      </c>
      <c r="AN97" s="1">
        <f t="shared" si="99"/>
        <v>332675600.304052</v>
      </c>
    </row>
    <row r="98" spans="1:50" x14ac:dyDescent="0.15">
      <c r="C98" s="7">
        <v>9</v>
      </c>
      <c r="D98" s="7">
        <f t="shared" si="100"/>
        <v>12.1845696879667</v>
      </c>
      <c r="E98" s="10">
        <f t="shared" si="101"/>
        <v>16.335692180322599</v>
      </c>
      <c r="F98" s="7" t="s">
        <v>83</v>
      </c>
      <c r="G98" s="1">
        <v>10</v>
      </c>
      <c r="H98" s="9">
        <f t="shared" si="84"/>
        <v>12.1845696879667</v>
      </c>
      <c r="I98" s="9">
        <f t="shared" si="85"/>
        <v>285.33456968796668</v>
      </c>
      <c r="J98" s="9">
        <f t="shared" si="86"/>
        <v>7.9852413911654846E-2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25.184469719626268</v>
      </c>
      <c r="P98" s="9">
        <f t="shared" si="89"/>
        <v>2.0110407001971349</v>
      </c>
      <c r="Q98" s="12">
        <f t="shared" si="90"/>
        <v>0.90496831508871067</v>
      </c>
      <c r="R98" s="9">
        <f t="shared" si="91"/>
        <v>2.3873737500000001</v>
      </c>
      <c r="S98" s="13">
        <f t="shared" si="92"/>
        <v>0.37906436522086695</v>
      </c>
      <c r="T98" s="2">
        <f t="shared" si="93"/>
        <v>0.51</v>
      </c>
      <c r="U98" s="14">
        <f t="shared" si="94"/>
        <v>0.19332282626264216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8.8623832118186613E-2</v>
      </c>
      <c r="AK98" s="9">
        <f t="shared" si="96"/>
        <v>10.4025</v>
      </c>
      <c r="AL98" s="1">
        <f t="shared" si="97"/>
        <v>0.45</v>
      </c>
      <c r="AM98" s="17">
        <f t="shared" si="98"/>
        <v>24091.666666666668</v>
      </c>
      <c r="AN98" s="1">
        <f t="shared" si="99"/>
        <v>222103342.89540669</v>
      </c>
    </row>
    <row r="99" spans="1:50" x14ac:dyDescent="0.15">
      <c r="C99" s="7">
        <v>10</v>
      </c>
      <c r="D99" s="7">
        <f t="shared" si="100"/>
        <v>5.8241116903225798</v>
      </c>
      <c r="E99" s="10">
        <f t="shared" si="101"/>
        <v>12.1845696879667</v>
      </c>
      <c r="F99" s="7" t="s">
        <v>83</v>
      </c>
      <c r="G99" s="1">
        <v>11</v>
      </c>
      <c r="H99" s="9">
        <f t="shared" si="84"/>
        <v>5.8241116903225798</v>
      </c>
      <c r="I99" s="9">
        <f t="shared" si="85"/>
        <v>278.97411169032256</v>
      </c>
      <c r="J99" s="9">
        <f t="shared" si="86"/>
        <v>3.6677698053088195E-2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22.014757568457675</v>
      </c>
      <c r="O99" s="9">
        <f t="shared" si="102"/>
        <v>6.4639464509714557</v>
      </c>
      <c r="P99" s="9">
        <f t="shared" si="89"/>
        <v>0.23708267616006212</v>
      </c>
      <c r="Q99" s="12">
        <f t="shared" si="90"/>
        <v>0.10668720427202796</v>
      </c>
      <c r="R99" s="9">
        <f t="shared" si="91"/>
        <v>2.3873737500000001</v>
      </c>
      <c r="S99" s="13">
        <f t="shared" si="92"/>
        <v>4.4688103097400629E-2</v>
      </c>
      <c r="T99" s="2">
        <f t="shared" si="93"/>
        <v>0.51</v>
      </c>
      <c r="U99" s="14">
        <f t="shared" si="94"/>
        <v>2.2790932579674322E-2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3.7208466172771806E-2</v>
      </c>
      <c r="AK99" s="9">
        <f t="shared" si="96"/>
        <v>10.4025</v>
      </c>
      <c r="AL99" s="1">
        <f t="shared" si="97"/>
        <v>0.45</v>
      </c>
      <c r="AM99" s="17">
        <f t="shared" si="98"/>
        <v>24091.666666666668</v>
      </c>
      <c r="AN99" s="1">
        <f t="shared" si="99"/>
        <v>93249462.627190828</v>
      </c>
    </row>
    <row r="100" spans="1:50" x14ac:dyDescent="0.15">
      <c r="C100" s="7">
        <v>11</v>
      </c>
      <c r="D100" s="7">
        <f t="shared" si="100"/>
        <v>3.1034051603999999</v>
      </c>
      <c r="E100" s="10">
        <f t="shared" si="101"/>
        <v>5.8241116903225798</v>
      </c>
      <c r="F100" s="7" t="s">
        <v>85</v>
      </c>
      <c r="G100" s="1">
        <v>12</v>
      </c>
      <c r="H100" s="9">
        <f t="shared" si="84"/>
        <v>3.1034051603999999</v>
      </c>
      <c r="I100" s="9">
        <f t="shared" si="85"/>
        <v>276.25340516039995</v>
      </c>
      <c r="J100" s="9">
        <f t="shared" si="86"/>
        <v>2.6008728012233001E-2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11.532138774811393</v>
      </c>
      <c r="P100" s="9">
        <f t="shared" si="89"/>
        <v>0.29993626079339547</v>
      </c>
      <c r="Q100" s="12">
        <f t="shared" si="90"/>
        <v>0.13497131735702797</v>
      </c>
      <c r="R100" s="9">
        <f t="shared" si="91"/>
        <v>2.3873737500000001</v>
      </c>
      <c r="S100" s="13">
        <f t="shared" si="92"/>
        <v>5.6535478517776266E-2</v>
      </c>
      <c r="T100" s="2">
        <f t="shared" si="93"/>
        <v>0.51</v>
      </c>
      <c r="U100" s="14">
        <f t="shared" si="94"/>
        <v>2.8833094044065897E-2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3.903017785428587E-2</v>
      </c>
      <c r="AK100" s="9">
        <f t="shared" si="96"/>
        <v>10.4025</v>
      </c>
      <c r="AL100" s="1">
        <f t="shared" si="97"/>
        <v>0.45</v>
      </c>
      <c r="AM100" s="17">
        <f t="shared" si="98"/>
        <v>24091.666666666668</v>
      </c>
      <c r="AN100" s="1">
        <f t="shared" si="99"/>
        <v>97814919.170711875</v>
      </c>
      <c r="AO100" s="1">
        <f>SUM(AN89:AN100)</f>
        <v>1809500938.7362514</v>
      </c>
    </row>
    <row r="101" spans="1:50" x14ac:dyDescent="0.15">
      <c r="C101" s="7">
        <v>12</v>
      </c>
      <c r="D101" s="7">
        <f t="shared" si="100"/>
        <v>1.1188680772258099</v>
      </c>
      <c r="E101" s="10">
        <f t="shared" si="101"/>
        <v>3.1034051603999999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2.2396368316774198</v>
      </c>
      <c r="E105" s="7"/>
      <c r="F105" s="7"/>
      <c r="G105" s="1">
        <v>1</v>
      </c>
      <c r="H105" s="9">
        <f t="shared" ref="H105:H116" si="103">E106</f>
        <v>2.2396368316774198</v>
      </c>
      <c r="I105" s="9">
        <f t="shared" ref="I105:I116" si="104">H105+273.15</f>
        <v>275.38963683167742</v>
      </c>
      <c r="J105" s="9">
        <f t="shared" ref="J105:J116" si="105">EXP(($C$15*(I105-$C$13))/($C$16*I105*$C$13))</f>
        <v>2.3286700733746016E-2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1.5087225389782695E-2</v>
      </c>
      <c r="Q105" s="12">
        <f t="shared" ref="Q105:Q116" si="109">P105*$B$107</f>
        <v>4.5261676169348081E-3</v>
      </c>
      <c r="R105" s="9">
        <f t="shared" ref="R105:R116" si="110">L105*$B$107</f>
        <v>0.19436706250000002</v>
      </c>
      <c r="S105" s="13">
        <f t="shared" ref="S105:S116" si="111">Q105/R105</f>
        <v>2.3286700733746016E-2</v>
      </c>
      <c r="T105" s="2">
        <f t="shared" ref="T105:T116" si="112">$B$106/100</f>
        <v>0.01</v>
      </c>
      <c r="U105" s="14">
        <f t="shared" ref="U105:U116" si="113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5.72286700733746E-3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475</v>
      </c>
      <c r="AX105" s="1">
        <f t="shared" ref="AX105:AX116" si="120">AW105*10000*AV105*0.67*AU105*AT105</f>
        <v>354001.20228792634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-2.3658103305806502</v>
      </c>
      <c r="E106" s="10">
        <f t="shared" ref="E106:E117" si="122">D105</f>
        <v>2.2396368316774198</v>
      </c>
      <c r="F106" s="7" t="s">
        <v>83</v>
      </c>
      <c r="G106" s="1">
        <v>2</v>
      </c>
      <c r="H106" s="9">
        <f t="shared" si="103"/>
        <v>-2.3658103305806502</v>
      </c>
      <c r="I106" s="9">
        <f t="shared" si="104"/>
        <v>270.78418966941933</v>
      </c>
      <c r="J106" s="9">
        <f t="shared" si="105"/>
        <v>1.2762959045465167E-2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1.2806931912768842</v>
      </c>
      <c r="P106" s="9">
        <f t="shared" si="108"/>
        <v>1.6345434750072961E-2</v>
      </c>
      <c r="Q106" s="12">
        <f t="shared" si="109"/>
        <v>4.9036304250218883E-3</v>
      </c>
      <c r="R106" s="9">
        <f t="shared" si="110"/>
        <v>0.19436706250000002</v>
      </c>
      <c r="S106" s="13">
        <f t="shared" si="111"/>
        <v>2.5228710883161531E-2</v>
      </c>
      <c r="T106" s="2">
        <f t="shared" si="112"/>
        <v>0.01</v>
      </c>
      <c r="U106" s="14">
        <f t="shared" si="113"/>
        <v>2.5228710883161534E-4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5.7422871088316152E-3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475</v>
      </c>
      <c r="AX106" s="1">
        <f t="shared" si="120"/>
        <v>355202.47767466342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-2.5315064885357099</v>
      </c>
      <c r="E107" s="10">
        <f t="shared" si="122"/>
        <v>-2.3658103305806502</v>
      </c>
      <c r="F107" s="7" t="s">
        <v>83</v>
      </c>
      <c r="G107" s="1">
        <v>3</v>
      </c>
      <c r="H107" s="9">
        <f t="shared" si="103"/>
        <v>-2.5315064885357099</v>
      </c>
      <c r="I107" s="9">
        <f t="shared" si="104"/>
        <v>270.61849351146429</v>
      </c>
      <c r="J107" s="9">
        <f t="shared" si="105"/>
        <v>1.2485034591210234E-2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1.9122379648601446</v>
      </c>
      <c r="P107" s="9">
        <f t="shared" si="108"/>
        <v>2.3874357137904367E-2</v>
      </c>
      <c r="Q107" s="12">
        <f t="shared" si="109"/>
        <v>7.1623071413713102E-3</v>
      </c>
      <c r="R107" s="9">
        <f t="shared" si="110"/>
        <v>0.19436706250000002</v>
      </c>
      <c r="S107" s="13">
        <f t="shared" si="111"/>
        <v>3.6849387181386813E-2</v>
      </c>
      <c r="T107" s="2">
        <f t="shared" si="112"/>
        <v>0.01</v>
      </c>
      <c r="U107" s="14">
        <f t="shared" si="113"/>
        <v>3.6849387181386812E-4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5.8584938718138678E-3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475</v>
      </c>
      <c r="AX107" s="1">
        <f t="shared" si="120"/>
        <v>362390.71632444544</v>
      </c>
    </row>
    <row r="108" spans="1:50" x14ac:dyDescent="0.15">
      <c r="C108" s="7">
        <v>3</v>
      </c>
      <c r="D108" s="7">
        <f t="shared" si="121"/>
        <v>1.12372356135484</v>
      </c>
      <c r="E108" s="10">
        <f t="shared" si="122"/>
        <v>-2.5315064885357099</v>
      </c>
      <c r="F108" s="7" t="s">
        <v>83</v>
      </c>
      <c r="G108" s="1">
        <v>4</v>
      </c>
      <c r="H108" s="9">
        <f t="shared" si="103"/>
        <v>1.12372356135484</v>
      </c>
      <c r="I108" s="9">
        <f t="shared" si="104"/>
        <v>274.27372356135481</v>
      </c>
      <c r="J108" s="9">
        <f t="shared" si="105"/>
        <v>2.0166663278208055E-2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2.5362538160555737</v>
      </c>
      <c r="P108" s="9">
        <f t="shared" si="108"/>
        <v>5.1147776696462983E-2</v>
      </c>
      <c r="Q108" s="12">
        <f t="shared" si="109"/>
        <v>1.5344333008938895E-2</v>
      </c>
      <c r="R108" s="9">
        <f t="shared" si="110"/>
        <v>0.19436706250000002</v>
      </c>
      <c r="S108" s="13">
        <f t="shared" si="111"/>
        <v>7.8945129959655039E-2</v>
      </c>
      <c r="T108" s="2">
        <f t="shared" si="112"/>
        <v>0.01</v>
      </c>
      <c r="U108" s="14">
        <f t="shared" si="113"/>
        <v>7.8945129959655041E-4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6.2794512995965508E-3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475</v>
      </c>
      <c r="AX108" s="1">
        <f t="shared" si="120"/>
        <v>388430.01364797936</v>
      </c>
    </row>
    <row r="109" spans="1:50" x14ac:dyDescent="0.15">
      <c r="C109" s="7">
        <v>4</v>
      </c>
      <c r="D109" s="7">
        <f t="shared" si="121"/>
        <v>3.03203236636667</v>
      </c>
      <c r="E109" s="10">
        <f t="shared" si="122"/>
        <v>1.12372356135484</v>
      </c>
      <c r="F109" s="7" t="s">
        <v>83</v>
      </c>
      <c r="G109" s="1">
        <v>5</v>
      </c>
      <c r="H109" s="9">
        <f t="shared" si="103"/>
        <v>3.03203236636667</v>
      </c>
      <c r="I109" s="9">
        <f t="shared" si="104"/>
        <v>276.18203236636663</v>
      </c>
      <c r="J109" s="9">
        <f t="shared" si="105"/>
        <v>2.5772903938556892E-2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2.3608507373911549</v>
      </c>
      <c r="O109" s="9">
        <f t="shared" si="123"/>
        <v>0.77214551030128931</v>
      </c>
      <c r="P109" s="9">
        <f t="shared" si="108"/>
        <v>1.9900432063583121E-2</v>
      </c>
      <c r="Q109" s="12">
        <f t="shared" si="109"/>
        <v>5.9701296190749356E-3</v>
      </c>
      <c r="R109" s="9">
        <f t="shared" si="110"/>
        <v>0.19436706250000002</v>
      </c>
      <c r="S109" s="13">
        <f t="shared" si="111"/>
        <v>3.0715747525766796E-2</v>
      </c>
      <c r="T109" s="2">
        <f t="shared" si="112"/>
        <v>0.01</v>
      </c>
      <c r="U109" s="14">
        <f t="shared" si="113"/>
        <v>3.0715747525766798E-4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5.7971574752576681E-3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475</v>
      </c>
      <c r="AX109" s="1">
        <f t="shared" si="120"/>
        <v>358596.61135973729</v>
      </c>
    </row>
    <row r="110" spans="1:50" x14ac:dyDescent="0.15">
      <c r="C110" s="7">
        <v>5</v>
      </c>
      <c r="D110" s="7">
        <f t="shared" si="121"/>
        <v>9.3908154954516103</v>
      </c>
      <c r="E110" s="10">
        <f t="shared" si="122"/>
        <v>3.03203236636667</v>
      </c>
      <c r="F110" s="7" t="s">
        <v>85</v>
      </c>
      <c r="G110" s="1">
        <v>6</v>
      </c>
      <c r="H110" s="9">
        <f t="shared" si="103"/>
        <v>9.3908154954516103</v>
      </c>
      <c r="I110" s="9">
        <f t="shared" si="104"/>
        <v>282.54081549545157</v>
      </c>
      <c r="J110" s="9">
        <f t="shared" si="105"/>
        <v>5.6983514608012299E-2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1.4001352865710397</v>
      </c>
      <c r="P110" s="9">
        <f t="shared" si="108"/>
        <v>7.9784629555514325E-2</v>
      </c>
      <c r="Q110" s="12">
        <f t="shared" si="109"/>
        <v>2.3935388866654295E-2</v>
      </c>
      <c r="R110" s="9">
        <f t="shared" si="110"/>
        <v>0.19436706250000002</v>
      </c>
      <c r="S110" s="13">
        <f t="shared" si="111"/>
        <v>0.12314529302851553</v>
      </c>
      <c r="T110" s="2">
        <f t="shared" si="112"/>
        <v>0.01</v>
      </c>
      <c r="U110" s="14">
        <f t="shared" si="113"/>
        <v>1.2314529302851552E-3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6.7214529302851555E-3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475</v>
      </c>
      <c r="AX110" s="1">
        <f t="shared" si="120"/>
        <v>415771.04891515861</v>
      </c>
    </row>
    <row r="111" spans="1:50" x14ac:dyDescent="0.15">
      <c r="C111" s="7">
        <v>6</v>
      </c>
      <c r="D111" s="7">
        <f t="shared" si="121"/>
        <v>13.3800694023333</v>
      </c>
      <c r="E111" s="10">
        <f t="shared" si="122"/>
        <v>9.3908154954516103</v>
      </c>
      <c r="F111" s="7" t="s">
        <v>83</v>
      </c>
      <c r="G111" s="1">
        <v>7</v>
      </c>
      <c r="H111" s="9">
        <f t="shared" si="103"/>
        <v>13.3800694023333</v>
      </c>
      <c r="I111" s="9">
        <f t="shared" si="104"/>
        <v>286.53006940233325</v>
      </c>
      <c r="J111" s="9">
        <f t="shared" si="105"/>
        <v>9.2070756078331151E-2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1.9682408653488588</v>
      </c>
      <c r="P111" s="9">
        <f t="shared" si="108"/>
        <v>0.18121742461693821</v>
      </c>
      <c r="Q111" s="12">
        <f t="shared" si="109"/>
        <v>5.4365227385081462E-2</v>
      </c>
      <c r="R111" s="9">
        <f t="shared" si="110"/>
        <v>0.19436706250000002</v>
      </c>
      <c r="S111" s="13">
        <f t="shared" si="111"/>
        <v>0.27970391014723217</v>
      </c>
      <c r="T111" s="2">
        <f t="shared" si="112"/>
        <v>0.01</v>
      </c>
      <c r="U111" s="14">
        <f t="shared" si="113"/>
        <v>2.7970391014723217E-3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1.2747039101472322E-2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475</v>
      </c>
      <c r="AX111" s="1">
        <f t="shared" si="120"/>
        <v>788497.64667724061</v>
      </c>
    </row>
    <row r="112" spans="1:50" x14ac:dyDescent="0.15">
      <c r="C112" s="7">
        <v>7</v>
      </c>
      <c r="D112" s="7">
        <f t="shared" si="121"/>
        <v>15.612386893870999</v>
      </c>
      <c r="E112" s="10">
        <f t="shared" si="122"/>
        <v>13.3800694023333</v>
      </c>
      <c r="F112" s="7" t="s">
        <v>83</v>
      </c>
      <c r="G112" s="1">
        <v>8</v>
      </c>
      <c r="H112" s="9">
        <f t="shared" si="103"/>
        <v>15.612386893870999</v>
      </c>
      <c r="I112" s="9">
        <f t="shared" si="104"/>
        <v>288.762386893871</v>
      </c>
      <c r="J112" s="9">
        <f t="shared" si="105"/>
        <v>0.11973223432277323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2.4349136490652539</v>
      </c>
      <c r="P112" s="9">
        <f t="shared" si="108"/>
        <v>0.2915376515855998</v>
      </c>
      <c r="Q112" s="12">
        <f t="shared" si="109"/>
        <v>8.7461295475679934E-2</v>
      </c>
      <c r="R112" s="9">
        <f t="shared" si="110"/>
        <v>0.19436706250000002</v>
      </c>
      <c r="S112" s="13">
        <f t="shared" si="111"/>
        <v>0.44998002413953198</v>
      </c>
      <c r="T112" s="2">
        <f t="shared" si="112"/>
        <v>0.01</v>
      </c>
      <c r="U112" s="14">
        <f t="shared" si="113"/>
        <v>4.4998002413953195E-3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1.4449800241395319E-2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475</v>
      </c>
      <c r="AX112" s="1">
        <f t="shared" si="120"/>
        <v>893825.88337557018</v>
      </c>
    </row>
    <row r="113" spans="1:53" x14ac:dyDescent="0.15">
      <c r="C113" s="7">
        <v>8</v>
      </c>
      <c r="D113" s="7">
        <f t="shared" si="121"/>
        <v>16.335692180322599</v>
      </c>
      <c r="E113" s="10">
        <f t="shared" si="122"/>
        <v>15.612386893870999</v>
      </c>
      <c r="F113" s="7" t="s">
        <v>83</v>
      </c>
      <c r="G113" s="1">
        <v>9</v>
      </c>
      <c r="H113" s="9">
        <f t="shared" si="103"/>
        <v>16.335692180322599</v>
      </c>
      <c r="I113" s="9">
        <f t="shared" si="104"/>
        <v>289.48569218032259</v>
      </c>
      <c r="J113" s="9">
        <f t="shared" si="105"/>
        <v>0.13025679182758715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2.7912662058129878</v>
      </c>
      <c r="P113" s="9">
        <f t="shared" si="108"/>
        <v>0.36358138110596139</v>
      </c>
      <c r="Q113" s="12">
        <f t="shared" si="109"/>
        <v>0.10907441433178841</v>
      </c>
      <c r="R113" s="9">
        <f t="shared" si="110"/>
        <v>0.19436706250000002</v>
      </c>
      <c r="S113" s="13">
        <f t="shared" si="111"/>
        <v>0.56117745943600084</v>
      </c>
      <c r="T113" s="2">
        <f t="shared" si="112"/>
        <v>0.01</v>
      </c>
      <c r="U113" s="14">
        <f t="shared" si="113"/>
        <v>5.6117745943600082E-3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1.556177459436001E-2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475</v>
      </c>
      <c r="AX113" s="1">
        <f t="shared" si="120"/>
        <v>962609.63413513545</v>
      </c>
    </row>
    <row r="114" spans="1:53" x14ac:dyDescent="0.15">
      <c r="C114" s="7">
        <v>9</v>
      </c>
      <c r="D114" s="7">
        <f t="shared" si="121"/>
        <v>12.1845696879667</v>
      </c>
      <c r="E114" s="10">
        <f t="shared" si="122"/>
        <v>16.335692180322599</v>
      </c>
      <c r="F114" s="7" t="s">
        <v>83</v>
      </c>
      <c r="G114" s="1">
        <v>10</v>
      </c>
      <c r="H114" s="9">
        <f t="shared" si="103"/>
        <v>12.1845696879667</v>
      </c>
      <c r="I114" s="9">
        <f t="shared" si="104"/>
        <v>285.33456968796668</v>
      </c>
      <c r="J114" s="9">
        <f t="shared" si="105"/>
        <v>7.9852413911654846E-2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3.07557503304036</v>
      </c>
      <c r="P114" s="9">
        <f t="shared" si="108"/>
        <v>0.24559209055469036</v>
      </c>
      <c r="Q114" s="12">
        <f t="shared" si="109"/>
        <v>7.3677627166407106E-2</v>
      </c>
      <c r="R114" s="9">
        <f t="shared" si="110"/>
        <v>0.19436706250000002</v>
      </c>
      <c r="S114" s="13">
        <f t="shared" si="111"/>
        <v>0.37906436522086706</v>
      </c>
      <c r="T114" s="2">
        <f t="shared" si="112"/>
        <v>0.01</v>
      </c>
      <c r="U114" s="14">
        <f t="shared" si="113"/>
        <v>3.7906436522086705E-3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9.2806436522086706E-3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475</v>
      </c>
      <c r="AX114" s="1">
        <f t="shared" si="120"/>
        <v>574075.72230412194</v>
      </c>
    </row>
    <row r="115" spans="1:53" x14ac:dyDescent="0.15">
      <c r="C115" s="7">
        <v>10</v>
      </c>
      <c r="D115" s="7">
        <f t="shared" si="121"/>
        <v>5.8241116903225798</v>
      </c>
      <c r="E115" s="10">
        <f t="shared" si="122"/>
        <v>12.1845696879667</v>
      </c>
      <c r="F115" s="7" t="s">
        <v>83</v>
      </c>
      <c r="G115" s="1">
        <v>11</v>
      </c>
      <c r="H115" s="9">
        <f t="shared" si="103"/>
        <v>5.8241116903225798</v>
      </c>
      <c r="I115" s="9">
        <f t="shared" si="104"/>
        <v>278.97411169032256</v>
      </c>
      <c r="J115" s="9">
        <f t="shared" si="105"/>
        <v>3.6677698053088195E-2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2.6884837953613863</v>
      </c>
      <c r="O115" s="9">
        <f t="shared" si="123"/>
        <v>0.78938935545761701</v>
      </c>
      <c r="P115" s="9">
        <f t="shared" si="108"/>
        <v>2.8952984425796385E-2</v>
      </c>
      <c r="Q115" s="12">
        <f t="shared" si="109"/>
        <v>8.6858953277389149E-3</v>
      </c>
      <c r="R115" s="9">
        <f t="shared" si="110"/>
        <v>0.19436706250000002</v>
      </c>
      <c r="S115" s="13">
        <f t="shared" si="111"/>
        <v>4.4688103097400643E-2</v>
      </c>
      <c r="T115" s="2">
        <f t="shared" si="112"/>
        <v>0.01</v>
      </c>
      <c r="U115" s="14">
        <f t="shared" si="113"/>
        <v>4.4688103097400645E-4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5.936881030974007E-3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475</v>
      </c>
      <c r="AX115" s="1">
        <f t="shared" si="120"/>
        <v>367239.5357275604</v>
      </c>
    </row>
    <row r="116" spans="1:53" x14ac:dyDescent="0.15">
      <c r="C116" s="7">
        <v>11</v>
      </c>
      <c r="D116" s="7">
        <f t="shared" si="121"/>
        <v>3.1034051603999999</v>
      </c>
      <c r="E116" s="10">
        <f t="shared" si="122"/>
        <v>5.8241116903225798</v>
      </c>
      <c r="F116" s="7" t="s">
        <v>85</v>
      </c>
      <c r="G116" s="1">
        <v>12</v>
      </c>
      <c r="H116" s="9">
        <f t="shared" si="103"/>
        <v>3.1034051603999999</v>
      </c>
      <c r="I116" s="9">
        <f t="shared" si="104"/>
        <v>276.25340516039995</v>
      </c>
      <c r="J116" s="9">
        <f t="shared" si="105"/>
        <v>2.6008728012233001E-2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1.4083265793651543</v>
      </c>
      <c r="P116" s="9">
        <f t="shared" si="108"/>
        <v>3.662878295510677E-2</v>
      </c>
      <c r="Q116" s="12">
        <f t="shared" si="109"/>
        <v>1.0988634886532031E-2</v>
      </c>
      <c r="R116" s="9">
        <f t="shared" si="110"/>
        <v>0.19436706250000002</v>
      </c>
      <c r="S116" s="13">
        <f t="shared" si="111"/>
        <v>5.653547851777628E-2</v>
      </c>
      <c r="T116" s="2">
        <f t="shared" si="112"/>
        <v>0.01</v>
      </c>
      <c r="U116" s="14">
        <f t="shared" si="113"/>
        <v>5.6535478517776277E-4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6.0553547851777629E-3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475</v>
      </c>
      <c r="AX116" s="1">
        <f t="shared" si="120"/>
        <v>374568.00437341951</v>
      </c>
      <c r="AY116" s="1">
        <f>SUM(AX105:AX116)</f>
        <v>6195208.4968029577</v>
      </c>
    </row>
    <row r="117" spans="1:53" x14ac:dyDescent="0.15">
      <c r="C117" s="7">
        <v>12</v>
      </c>
      <c r="D117" s="7">
        <f t="shared" si="121"/>
        <v>1.1188680772258099</v>
      </c>
      <c r="E117" s="10">
        <f t="shared" si="122"/>
        <v>3.1034051603999999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2.2396368316774198</v>
      </c>
      <c r="E121" s="7"/>
      <c r="F121" s="7"/>
      <c r="G121" s="1">
        <v>1</v>
      </c>
      <c r="H121" s="9">
        <f t="shared" ref="H121:H132" si="124">E122</f>
        <v>2.2396368316774198</v>
      </c>
      <c r="I121" s="9">
        <f t="shared" ref="I121:I132" si="125">H121+273.15</f>
        <v>275.38963683167742</v>
      </c>
      <c r="J121" s="9">
        <f t="shared" ref="J121:J132" si="126">EXP(($C$15*(I121-$C$13))/($C$16*I121*$C$13))</f>
        <v>2.3286700733746016E-2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6.6297236988974908E-3</v>
      </c>
      <c r="Q121" s="12">
        <f t="shared" ref="Q121:Q132" si="130">P121*$B$123</f>
        <v>2.1878088206361722E-3</v>
      </c>
      <c r="R121" s="9">
        <f t="shared" ref="R121:R132" si="131">L121*$B$123</f>
        <v>9.3951000000000007E-2</v>
      </c>
      <c r="S121" s="13">
        <f t="shared" ref="S121:S132" si="132">Q121/R121</f>
        <v>2.3286700733746016E-2</v>
      </c>
      <c r="T121" s="2">
        <f t="shared" ref="T121:T132" si="133">$B$122/100</f>
        <v>0.01</v>
      </c>
      <c r="U121" s="14">
        <f t="shared" ref="U121:U132" si="134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5.72286700733746E-3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-2.3658103305806502</v>
      </c>
      <c r="E122" s="10">
        <f t="shared" ref="E122:E133" si="145">D121</f>
        <v>2.2396368316774198</v>
      </c>
      <c r="F122" s="7" t="s">
        <v>83</v>
      </c>
      <c r="G122" s="1">
        <v>2</v>
      </c>
      <c r="H122" s="9">
        <f t="shared" si="124"/>
        <v>-2.3658103305806502</v>
      </c>
      <c r="I122" s="9">
        <f t="shared" si="125"/>
        <v>270.78418966941933</v>
      </c>
      <c r="J122" s="9">
        <f t="shared" si="126"/>
        <v>1.2762959045465167E-2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0.56277027630110255</v>
      </c>
      <c r="P122" s="9">
        <f t="shared" si="129"/>
        <v>7.1826139884360882E-3</v>
      </c>
      <c r="Q122" s="12">
        <f t="shared" si="130"/>
        <v>2.3702626161839092E-3</v>
      </c>
      <c r="R122" s="9">
        <f t="shared" si="131"/>
        <v>9.3951000000000007E-2</v>
      </c>
      <c r="S122" s="13">
        <f t="shared" si="132"/>
        <v>2.5228710883161531E-2</v>
      </c>
      <c r="T122" s="2">
        <f t="shared" si="133"/>
        <v>0.01</v>
      </c>
      <c r="U122" s="14">
        <f t="shared" si="134"/>
        <v>2.5228710883161534E-4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5.7422871088316152E-3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-2.5315064885357099</v>
      </c>
      <c r="E123" s="10">
        <f t="shared" si="145"/>
        <v>-2.3658103305806502</v>
      </c>
      <c r="F123" s="7" t="s">
        <v>83</v>
      </c>
      <c r="G123" s="1">
        <v>3</v>
      </c>
      <c r="H123" s="9">
        <f t="shared" si="124"/>
        <v>-2.5315064885357099</v>
      </c>
      <c r="I123" s="9">
        <f t="shared" si="125"/>
        <v>270.61849351146429</v>
      </c>
      <c r="J123" s="9">
        <f t="shared" si="126"/>
        <v>1.2485034591210234E-2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0.84028766231266649</v>
      </c>
      <c r="P123" s="9">
        <f t="shared" si="129"/>
        <v>1.0491020530540825E-2</v>
      </c>
      <c r="Q123" s="12">
        <f t="shared" si="130"/>
        <v>3.4620367750784723E-3</v>
      </c>
      <c r="R123" s="9">
        <f t="shared" si="131"/>
        <v>9.3951000000000007E-2</v>
      </c>
      <c r="S123" s="13">
        <f t="shared" si="132"/>
        <v>3.6849387181386806E-2</v>
      </c>
      <c r="T123" s="2">
        <f t="shared" si="133"/>
        <v>0.01</v>
      </c>
      <c r="U123" s="14">
        <f t="shared" si="134"/>
        <v>3.6849387181386807E-4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5.8584938718138678E-3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1.12372356135484</v>
      </c>
      <c r="E124" s="10">
        <f t="shared" si="145"/>
        <v>-2.5315064885357099</v>
      </c>
      <c r="F124" s="7" t="s">
        <v>83</v>
      </c>
      <c r="G124" s="1">
        <v>4</v>
      </c>
      <c r="H124" s="9">
        <f t="shared" si="124"/>
        <v>1.12372356135484</v>
      </c>
      <c r="I124" s="9">
        <f t="shared" si="125"/>
        <v>274.27372356135481</v>
      </c>
      <c r="J124" s="9">
        <f t="shared" si="126"/>
        <v>2.0166663278208055E-2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1.1144966417821256</v>
      </c>
      <c r="P124" s="9">
        <f t="shared" si="129"/>
        <v>2.247567849951379E-2</v>
      </c>
      <c r="Q124" s="12">
        <f t="shared" si="130"/>
        <v>7.4169739048395508E-3</v>
      </c>
      <c r="R124" s="9">
        <f t="shared" si="131"/>
        <v>9.3951000000000007E-2</v>
      </c>
      <c r="S124" s="13">
        <f t="shared" si="132"/>
        <v>7.8945129959655039E-2</v>
      </c>
      <c r="T124" s="2">
        <f t="shared" si="133"/>
        <v>0.01</v>
      </c>
      <c r="U124" s="14">
        <f t="shared" si="134"/>
        <v>7.8945129959655041E-4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6.2794512995965508E-3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3.03203236636667</v>
      </c>
      <c r="E125" s="10">
        <f t="shared" si="145"/>
        <v>1.12372356135484</v>
      </c>
      <c r="F125" s="7" t="s">
        <v>83</v>
      </c>
      <c r="G125" s="1">
        <v>5</v>
      </c>
      <c r="H125" s="9">
        <f t="shared" si="124"/>
        <v>3.03203236636667</v>
      </c>
      <c r="I125" s="9">
        <f t="shared" si="125"/>
        <v>276.18203236636663</v>
      </c>
      <c r="J125" s="9">
        <f t="shared" si="126"/>
        <v>2.5772903938556892E-2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1.0374199151184813</v>
      </c>
      <c r="O125" s="9">
        <f t="shared" si="146"/>
        <v>0.33930104816413054</v>
      </c>
      <c r="P125" s="9">
        <f t="shared" si="129"/>
        <v>8.7447733205858018E-3</v>
      </c>
      <c r="Q125" s="12">
        <f t="shared" si="130"/>
        <v>2.8857751957933149E-3</v>
      </c>
      <c r="R125" s="9">
        <f t="shared" si="131"/>
        <v>9.3951000000000007E-2</v>
      </c>
      <c r="S125" s="13">
        <f t="shared" si="132"/>
        <v>3.0715747525766779E-2</v>
      </c>
      <c r="T125" s="2">
        <f t="shared" si="133"/>
        <v>0.01</v>
      </c>
      <c r="U125" s="14">
        <f t="shared" si="134"/>
        <v>3.0715747525766782E-4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5.7971574752576681E-3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9.3908154954516103</v>
      </c>
      <c r="E126" s="10">
        <f t="shared" si="145"/>
        <v>3.03203236636667</v>
      </c>
      <c r="F126" s="7" t="s">
        <v>85</v>
      </c>
      <c r="G126" s="1">
        <v>6</v>
      </c>
      <c r="H126" s="9">
        <f t="shared" si="124"/>
        <v>9.3908154954516103</v>
      </c>
      <c r="I126" s="9">
        <f t="shared" si="125"/>
        <v>282.54081549545157</v>
      </c>
      <c r="J126" s="9">
        <f t="shared" si="126"/>
        <v>5.6983514608012299E-2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0.61525627484354473</v>
      </c>
      <c r="P126" s="9">
        <f t="shared" si="129"/>
        <v>3.5059464925218359E-2</v>
      </c>
      <c r="Q126" s="12">
        <f t="shared" si="130"/>
        <v>1.1569623425322058E-2</v>
      </c>
      <c r="R126" s="9">
        <f t="shared" si="131"/>
        <v>9.3951000000000007E-2</v>
      </c>
      <c r="S126" s="13">
        <f t="shared" si="132"/>
        <v>0.12314529302851547</v>
      </c>
      <c r="T126" s="2">
        <f t="shared" si="133"/>
        <v>0.01</v>
      </c>
      <c r="U126" s="14">
        <f t="shared" si="134"/>
        <v>1.2314529302851547E-3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6.7214529302851546E-3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13.3800694023333</v>
      </c>
      <c r="E127" s="10">
        <f t="shared" si="145"/>
        <v>9.3908154954516103</v>
      </c>
      <c r="F127" s="7" t="s">
        <v>83</v>
      </c>
      <c r="G127" s="1">
        <v>7</v>
      </c>
      <c r="H127" s="9">
        <f t="shared" si="124"/>
        <v>13.3800694023333</v>
      </c>
      <c r="I127" s="9">
        <f t="shared" si="125"/>
        <v>286.53006940233325</v>
      </c>
      <c r="J127" s="9">
        <f t="shared" si="126"/>
        <v>9.2070756078331151E-2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0.8648968099183264</v>
      </c>
      <c r="P127" s="9">
        <f t="shared" si="129"/>
        <v>7.9631703218916966E-2</v>
      </c>
      <c r="Q127" s="12">
        <f t="shared" si="130"/>
        <v>2.6278462062242599E-2</v>
      </c>
      <c r="R127" s="9">
        <f t="shared" si="131"/>
        <v>9.3951000000000007E-2</v>
      </c>
      <c r="S127" s="13">
        <f t="shared" si="132"/>
        <v>0.27970391014723206</v>
      </c>
      <c r="T127" s="2">
        <f t="shared" si="133"/>
        <v>0.01</v>
      </c>
      <c r="U127" s="14">
        <f t="shared" si="134"/>
        <v>2.7970391014723209E-3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1.2747039101472322E-2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15.612386893870999</v>
      </c>
      <c r="E128" s="10">
        <f t="shared" si="145"/>
        <v>13.3800694023333</v>
      </c>
      <c r="F128" s="7" t="s">
        <v>83</v>
      </c>
      <c r="G128" s="1">
        <v>8</v>
      </c>
      <c r="H128" s="9">
        <f t="shared" si="124"/>
        <v>15.612386893870999</v>
      </c>
      <c r="I128" s="9">
        <f t="shared" si="125"/>
        <v>288.762386893871</v>
      </c>
      <c r="J128" s="9">
        <f t="shared" si="126"/>
        <v>0.11973223432277323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1.0699651066994096</v>
      </c>
      <c r="P128" s="9">
        <f t="shared" si="129"/>
        <v>0.12810931287252478</v>
      </c>
      <c r="Q128" s="12">
        <f t="shared" si="130"/>
        <v>4.2276073247933178E-2</v>
      </c>
      <c r="R128" s="9">
        <f t="shared" si="131"/>
        <v>9.3951000000000007E-2</v>
      </c>
      <c r="S128" s="13">
        <f t="shared" si="132"/>
        <v>0.44998002413953203</v>
      </c>
      <c r="T128" s="2">
        <f t="shared" si="133"/>
        <v>0.01</v>
      </c>
      <c r="U128" s="14">
        <f t="shared" si="134"/>
        <v>4.4998002413953204E-3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1.4449800241395319E-2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16.335692180322599</v>
      </c>
      <c r="E129" s="10">
        <f t="shared" si="145"/>
        <v>15.612386893870999</v>
      </c>
      <c r="F129" s="7" t="s">
        <v>83</v>
      </c>
      <c r="G129" s="1">
        <v>9</v>
      </c>
      <c r="H129" s="9">
        <f t="shared" si="124"/>
        <v>16.335692180322599</v>
      </c>
      <c r="I129" s="9">
        <f t="shared" si="125"/>
        <v>289.48569218032259</v>
      </c>
      <c r="J129" s="9">
        <f t="shared" si="126"/>
        <v>0.13025679182758715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1.2265557938268847</v>
      </c>
      <c r="P129" s="9">
        <f t="shared" si="129"/>
        <v>0.15976722270142943</v>
      </c>
      <c r="Q129" s="12">
        <f t="shared" si="130"/>
        <v>5.2723183491471717E-2</v>
      </c>
      <c r="R129" s="9">
        <f t="shared" si="131"/>
        <v>9.3951000000000007E-2</v>
      </c>
      <c r="S129" s="13">
        <f t="shared" si="132"/>
        <v>0.56117745943600084</v>
      </c>
      <c r="T129" s="2">
        <f t="shared" si="133"/>
        <v>0.01</v>
      </c>
      <c r="U129" s="14">
        <f t="shared" si="134"/>
        <v>5.6117745943600082E-3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1.556177459436001E-2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12.1845696879667</v>
      </c>
      <c r="E130" s="10">
        <f t="shared" si="145"/>
        <v>16.335692180322599</v>
      </c>
      <c r="F130" s="7" t="s">
        <v>83</v>
      </c>
      <c r="G130" s="1">
        <v>10</v>
      </c>
      <c r="H130" s="9">
        <f t="shared" si="124"/>
        <v>12.1845696879667</v>
      </c>
      <c r="I130" s="9">
        <f t="shared" si="125"/>
        <v>285.33456968796668</v>
      </c>
      <c r="J130" s="9">
        <f t="shared" si="126"/>
        <v>7.9852413911654846E-2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1.3514885711254552</v>
      </c>
      <c r="P130" s="9">
        <f t="shared" si="129"/>
        <v>0.10791962477838082</v>
      </c>
      <c r="Q130" s="12">
        <f t="shared" si="130"/>
        <v>3.5613476176865673E-2</v>
      </c>
      <c r="R130" s="9">
        <f t="shared" si="131"/>
        <v>9.3951000000000007E-2</v>
      </c>
      <c r="S130" s="13">
        <f t="shared" si="132"/>
        <v>0.37906436522086695</v>
      </c>
      <c r="T130" s="2">
        <f t="shared" si="133"/>
        <v>0.01</v>
      </c>
      <c r="U130" s="14">
        <f t="shared" si="134"/>
        <v>3.7906436522086697E-3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9.2806436522086706E-3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5.8241116903225798</v>
      </c>
      <c r="E131" s="10">
        <f t="shared" si="145"/>
        <v>12.1845696879667</v>
      </c>
      <c r="F131" s="7" t="s">
        <v>83</v>
      </c>
      <c r="G131" s="1">
        <v>11</v>
      </c>
      <c r="H131" s="9">
        <f t="shared" si="124"/>
        <v>5.8241116903225798</v>
      </c>
      <c r="I131" s="9">
        <f t="shared" si="125"/>
        <v>278.97411169032256</v>
      </c>
      <c r="J131" s="9">
        <f t="shared" si="126"/>
        <v>3.6677698053088195E-2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1.1813904990297206</v>
      </c>
      <c r="O131" s="9">
        <f t="shared" si="146"/>
        <v>0.34687844731735362</v>
      </c>
      <c r="P131" s="9">
        <f t="shared" si="129"/>
        <v>1.2722702951829958E-2</v>
      </c>
      <c r="Q131" s="12">
        <f t="shared" si="130"/>
        <v>4.1984919741038865E-3</v>
      </c>
      <c r="R131" s="9">
        <f t="shared" si="131"/>
        <v>9.3951000000000007E-2</v>
      </c>
      <c r="S131" s="13">
        <f t="shared" si="132"/>
        <v>4.4688103097400622E-2</v>
      </c>
      <c r="T131" s="2">
        <f t="shared" si="133"/>
        <v>0.01</v>
      </c>
      <c r="U131" s="14">
        <f t="shared" si="134"/>
        <v>4.4688103097400623E-4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5.9368810309740061E-3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3.1034051603999999</v>
      </c>
      <c r="E132" s="10">
        <f t="shared" si="145"/>
        <v>5.8241116903225798</v>
      </c>
      <c r="F132" s="7" t="s">
        <v>85</v>
      </c>
      <c r="G132" s="1">
        <v>12</v>
      </c>
      <c r="H132" s="9">
        <f t="shared" si="124"/>
        <v>3.1034051603999999</v>
      </c>
      <c r="I132" s="9">
        <f t="shared" si="125"/>
        <v>276.25340516039995</v>
      </c>
      <c r="J132" s="9">
        <f t="shared" si="126"/>
        <v>2.6008728012233001E-2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0.6188557443655236</v>
      </c>
      <c r="P132" s="9">
        <f t="shared" si="129"/>
        <v>1.60956507340109E-2</v>
      </c>
      <c r="Q132" s="12">
        <f t="shared" si="130"/>
        <v>5.3115647422235972E-3</v>
      </c>
      <c r="R132" s="9">
        <f t="shared" si="131"/>
        <v>9.3951000000000007E-2</v>
      </c>
      <c r="S132" s="13">
        <f t="shared" si="132"/>
        <v>5.6535478517776253E-2</v>
      </c>
      <c r="T132" s="2">
        <f t="shared" si="133"/>
        <v>0.01</v>
      </c>
      <c r="U132" s="14">
        <f t="shared" si="134"/>
        <v>5.6535478517776255E-4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6.0553547851777629E-3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1.1188680772258099</v>
      </c>
      <c r="E133" s="10">
        <f t="shared" si="145"/>
        <v>3.1034051603999999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2.2396368316774198</v>
      </c>
      <c r="E136" s="7"/>
      <c r="F136" s="7"/>
      <c r="G136" s="1">
        <v>1</v>
      </c>
      <c r="H136" s="9">
        <f t="shared" ref="H136:H147" si="147">E137</f>
        <v>2.2396368316774198</v>
      </c>
      <c r="I136" s="9">
        <f t="shared" ref="I136:I147" si="148">H136+273.15</f>
        <v>275.38963683167742</v>
      </c>
      <c r="J136" s="9">
        <f t="shared" ref="J136:J147" si="149">EXP(($C$15*(I136-$C$13))/($C$16*I136*$C$13))</f>
        <v>2.3286700733746016E-2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1.7675721677990051E-2</v>
      </c>
      <c r="Q136" s="12">
        <f t="shared" ref="Q136:Q147" si="153">P136*$B$138</f>
        <v>4.5956876362774138E-3</v>
      </c>
      <c r="R136" s="9">
        <f t="shared" ref="R136:R147" si="154">L136*$B$138</f>
        <v>0.19735245833333334</v>
      </c>
      <c r="S136" s="13">
        <f t="shared" ref="S136:S147" si="155">Q136/R136</f>
        <v>2.3286700733746016E-2</v>
      </c>
      <c r="T136" s="2">
        <f t="shared" ref="T136:T147" si="156">$B$137/100</f>
        <v>0.01</v>
      </c>
      <c r="U136" s="14">
        <f t="shared" ref="U136:U147" si="157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5.72286700733746E-3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-2.3658103305806502</v>
      </c>
      <c r="E137" s="10">
        <f t="shared" ref="E137:E148" si="166">D136</f>
        <v>2.2396368316774198</v>
      </c>
      <c r="F137" s="7" t="s">
        <v>83</v>
      </c>
      <c r="G137" s="1">
        <v>2</v>
      </c>
      <c r="H137" s="9">
        <f t="shared" si="147"/>
        <v>-2.3658103305806502</v>
      </c>
      <c r="I137" s="9">
        <f t="shared" si="148"/>
        <v>270.78418966941933</v>
      </c>
      <c r="J137" s="9">
        <f t="shared" si="149"/>
        <v>1.2762959045465167E-2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1.5004201116553433</v>
      </c>
      <c r="P137" s="9">
        <f t="shared" si="152"/>
        <v>1.914980043604942E-2</v>
      </c>
      <c r="Q137" s="12">
        <f t="shared" si="153"/>
        <v>4.9789481133728497E-3</v>
      </c>
      <c r="R137" s="9">
        <f t="shared" si="154"/>
        <v>0.19735245833333334</v>
      </c>
      <c r="S137" s="13">
        <f t="shared" si="155"/>
        <v>2.5228710883161531E-2</v>
      </c>
      <c r="T137" s="2">
        <f t="shared" si="156"/>
        <v>0.01</v>
      </c>
      <c r="U137" s="14">
        <f t="shared" si="157"/>
        <v>2.5228710883161534E-4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5.7422871088316152E-3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-2.5315064885357099</v>
      </c>
      <c r="E138" s="10">
        <f t="shared" si="166"/>
        <v>-2.3658103305806502</v>
      </c>
      <c r="F138" s="7" t="s">
        <v>83</v>
      </c>
      <c r="G138" s="1">
        <v>3</v>
      </c>
      <c r="H138" s="9">
        <f t="shared" si="147"/>
        <v>-2.5315064885357099</v>
      </c>
      <c r="I138" s="9">
        <f t="shared" si="148"/>
        <v>270.61849351146429</v>
      </c>
      <c r="J138" s="9">
        <f t="shared" si="149"/>
        <v>1.2485034591210234E-2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2.2403182278859606</v>
      </c>
      <c r="P138" s="9">
        <f t="shared" si="152"/>
        <v>2.7970450570475029E-2</v>
      </c>
      <c r="Q138" s="12">
        <f t="shared" si="153"/>
        <v>7.2723171483235075E-3</v>
      </c>
      <c r="R138" s="9">
        <f t="shared" si="154"/>
        <v>0.19735245833333334</v>
      </c>
      <c r="S138" s="13">
        <f t="shared" si="155"/>
        <v>3.6849387181386806E-2</v>
      </c>
      <c r="T138" s="2">
        <f t="shared" si="156"/>
        <v>0.01</v>
      </c>
      <c r="U138" s="14">
        <f t="shared" si="157"/>
        <v>3.6849387181386807E-4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5.8584938718138678E-3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1.12372356135484</v>
      </c>
      <c r="E139" s="10">
        <f t="shared" si="166"/>
        <v>-2.5315064885357099</v>
      </c>
      <c r="F139" s="7" t="s">
        <v>83</v>
      </c>
      <c r="G139" s="1">
        <v>4</v>
      </c>
      <c r="H139" s="9">
        <f t="shared" si="147"/>
        <v>1.12372356135484</v>
      </c>
      <c r="I139" s="9">
        <f t="shared" si="148"/>
        <v>274.27372356135481</v>
      </c>
      <c r="J139" s="9">
        <f t="shared" si="149"/>
        <v>2.0166663278208055E-2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2.9713956939821524</v>
      </c>
      <c r="P139" s="9">
        <f t="shared" si="152"/>
        <v>5.9923136426855414E-2</v>
      </c>
      <c r="Q139" s="12">
        <f t="shared" si="153"/>
        <v>1.5580015470982408E-2</v>
      </c>
      <c r="R139" s="9">
        <f t="shared" si="154"/>
        <v>0.19735245833333334</v>
      </c>
      <c r="S139" s="13">
        <f t="shared" si="155"/>
        <v>7.8945129959655053E-2</v>
      </c>
      <c r="T139" s="2">
        <f t="shared" si="156"/>
        <v>0.01</v>
      </c>
      <c r="U139" s="14">
        <f t="shared" si="157"/>
        <v>7.8945129959655052E-4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6.2794512995965508E-3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3.03203236636667</v>
      </c>
      <c r="E140" s="10">
        <f t="shared" si="166"/>
        <v>1.12372356135484</v>
      </c>
      <c r="F140" s="7" t="s">
        <v>83</v>
      </c>
      <c r="G140" s="1">
        <v>5</v>
      </c>
      <c r="H140" s="9">
        <f t="shared" si="147"/>
        <v>3.03203236636667</v>
      </c>
      <c r="I140" s="9">
        <f t="shared" si="148"/>
        <v>276.18203236636663</v>
      </c>
      <c r="J140" s="9">
        <f t="shared" si="149"/>
        <v>2.5772903938556892E-2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3.6705204742219637</v>
      </c>
      <c r="P140" s="9">
        <f t="shared" si="152"/>
        <v>9.4599971586628959E-2</v>
      </c>
      <c r="Q140" s="12">
        <f t="shared" si="153"/>
        <v>2.4595992612523529E-2</v>
      </c>
      <c r="R140" s="9">
        <f t="shared" si="154"/>
        <v>0.19735245833333334</v>
      </c>
      <c r="S140" s="13">
        <f t="shared" si="155"/>
        <v>0.12462977568275471</v>
      </c>
      <c r="T140" s="2">
        <f t="shared" si="156"/>
        <v>0.01</v>
      </c>
      <c r="U140" s="14">
        <f t="shared" si="157"/>
        <v>1.2462977568275472E-3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6.7362977568275473E-3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9.3908154954516103</v>
      </c>
      <c r="E141" s="10">
        <f t="shared" si="166"/>
        <v>3.03203236636667</v>
      </c>
      <c r="F141" s="7" t="s">
        <v>85</v>
      </c>
      <c r="G141" s="1">
        <v>6</v>
      </c>
      <c r="H141" s="9">
        <f t="shared" si="147"/>
        <v>9.3908154954516103</v>
      </c>
      <c r="I141" s="9">
        <f t="shared" si="148"/>
        <v>282.54081549545157</v>
      </c>
      <c r="J141" s="9">
        <f t="shared" si="149"/>
        <v>5.6983514608012299E-2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4.3349684193020019</v>
      </c>
      <c r="P141" s="9">
        <f t="shared" si="152"/>
        <v>0.24702173624656762</v>
      </c>
      <c r="Q141" s="12">
        <f t="shared" si="153"/>
        <v>6.4225651424107577E-2</v>
      </c>
      <c r="R141" s="9">
        <f t="shared" si="154"/>
        <v>0.19735245833333334</v>
      </c>
      <c r="S141" s="13">
        <f t="shared" si="155"/>
        <v>0.32543628777924222</v>
      </c>
      <c r="T141" s="2">
        <f t="shared" si="156"/>
        <v>0.01</v>
      </c>
      <c r="U141" s="14">
        <f t="shared" si="157"/>
        <v>3.2543628777924223E-3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8.7443628777924241E-3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13.3800694023333</v>
      </c>
      <c r="E142" s="10">
        <f t="shared" si="166"/>
        <v>9.3908154954516103</v>
      </c>
      <c r="F142" s="7" t="s">
        <v>83</v>
      </c>
      <c r="G142" s="1">
        <v>7</v>
      </c>
      <c r="H142" s="9">
        <f t="shared" si="147"/>
        <v>13.3800694023333</v>
      </c>
      <c r="I142" s="9">
        <f t="shared" si="148"/>
        <v>286.53006940233325</v>
      </c>
      <c r="J142" s="9">
        <f t="shared" si="149"/>
        <v>9.2070756078331151E-2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4.8469945997221009</v>
      </c>
      <c r="P142" s="9">
        <f t="shared" si="152"/>
        <v>0.4462664575040019</v>
      </c>
      <c r="Q142" s="12">
        <f t="shared" si="153"/>
        <v>0.1160292789510405</v>
      </c>
      <c r="R142" s="9">
        <f t="shared" si="154"/>
        <v>0.19735245833333334</v>
      </c>
      <c r="S142" s="13">
        <f t="shared" si="155"/>
        <v>0.58792923042825274</v>
      </c>
      <c r="T142" s="2">
        <f t="shared" si="156"/>
        <v>0.01</v>
      </c>
      <c r="U142" s="14">
        <f t="shared" si="157"/>
        <v>5.8792923042825275E-3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1.5829292304282528E-2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15.612386893870999</v>
      </c>
      <c r="E143" s="10">
        <f t="shared" si="166"/>
        <v>13.3800694023333</v>
      </c>
      <c r="F143" s="7" t="s">
        <v>83</v>
      </c>
      <c r="G143" s="1">
        <v>8</v>
      </c>
      <c r="H143" s="9">
        <f t="shared" si="147"/>
        <v>15.612386893870999</v>
      </c>
      <c r="I143" s="9">
        <f t="shared" si="148"/>
        <v>288.762386893871</v>
      </c>
      <c r="J143" s="9">
        <f t="shared" si="149"/>
        <v>0.11973223432277323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5.1597760588847654</v>
      </c>
      <c r="P143" s="9">
        <f t="shared" si="152"/>
        <v>0.61779151613542616</v>
      </c>
      <c r="Q143" s="12">
        <f t="shared" si="153"/>
        <v>0.16062579419521081</v>
      </c>
      <c r="R143" s="9">
        <f t="shared" si="154"/>
        <v>0.19735245833333334</v>
      </c>
      <c r="S143" s="13">
        <f t="shared" si="155"/>
        <v>0.81390318393657779</v>
      </c>
      <c r="T143" s="2">
        <f t="shared" si="156"/>
        <v>0.01</v>
      </c>
      <c r="U143" s="14">
        <f t="shared" si="157"/>
        <v>8.139031839365778E-3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1.8089031839365777E-2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16.335692180322599</v>
      </c>
      <c r="E144" s="10">
        <f t="shared" si="166"/>
        <v>15.612386893870999</v>
      </c>
      <c r="F144" s="7" t="s">
        <v>83</v>
      </c>
      <c r="G144" s="1">
        <v>9</v>
      </c>
      <c r="H144" s="9">
        <f t="shared" si="147"/>
        <v>16.335692180322599</v>
      </c>
      <c r="I144" s="9">
        <f t="shared" si="148"/>
        <v>289.48569218032259</v>
      </c>
      <c r="J144" s="9">
        <f t="shared" si="149"/>
        <v>0.13025679182758715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5.3010324594160059</v>
      </c>
      <c r="P144" s="9">
        <f t="shared" si="152"/>
        <v>0.69049548153743301</v>
      </c>
      <c r="Q144" s="12">
        <f t="shared" si="153"/>
        <v>0.17952882519973259</v>
      </c>
      <c r="R144" s="9">
        <f t="shared" si="154"/>
        <v>0.19735245833333334</v>
      </c>
      <c r="S144" s="13">
        <f t="shared" si="155"/>
        <v>0.90968628775074001</v>
      </c>
      <c r="T144" s="2">
        <f t="shared" si="156"/>
        <v>0.01</v>
      </c>
      <c r="U144" s="14">
        <f t="shared" si="157"/>
        <v>9.0968628775074008E-3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1.9046862877507401E-2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12.1845696879667</v>
      </c>
      <c r="E145" s="10">
        <f t="shared" si="166"/>
        <v>16.335692180322599</v>
      </c>
      <c r="F145" s="7" t="s">
        <v>83</v>
      </c>
      <c r="G145" s="1">
        <v>10</v>
      </c>
      <c r="H145" s="9">
        <f t="shared" si="147"/>
        <v>12.1845696879667</v>
      </c>
      <c r="I145" s="9">
        <f t="shared" si="148"/>
        <v>285.33456968796668</v>
      </c>
      <c r="J145" s="9">
        <f t="shared" si="149"/>
        <v>7.9852413911654846E-2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5.3695848945452394</v>
      </c>
      <c r="P145" s="9">
        <f t="shared" si="152"/>
        <v>0.428774315532996</v>
      </c>
      <c r="Q145" s="12">
        <f t="shared" si="153"/>
        <v>0.11148132203857897</v>
      </c>
      <c r="R145" s="9">
        <f t="shared" si="154"/>
        <v>0.19735245833333334</v>
      </c>
      <c r="S145" s="13">
        <f t="shared" si="155"/>
        <v>0.56488438492255399</v>
      </c>
      <c r="T145" s="2">
        <f t="shared" si="156"/>
        <v>0.01</v>
      </c>
      <c r="U145" s="14">
        <f t="shared" si="157"/>
        <v>5.6488438492255403E-3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1.113884384922554E-2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5.8241116903225798</v>
      </c>
      <c r="E146" s="10">
        <f t="shared" si="166"/>
        <v>12.1845696879667</v>
      </c>
      <c r="F146" s="7" t="s">
        <v>83</v>
      </c>
      <c r="G146" s="1">
        <v>11</v>
      </c>
      <c r="H146" s="9">
        <f t="shared" si="147"/>
        <v>5.8241116903225798</v>
      </c>
      <c r="I146" s="9">
        <f t="shared" si="148"/>
        <v>278.97411169032256</v>
      </c>
      <c r="J146" s="9">
        <f t="shared" si="149"/>
        <v>3.6677698053088195E-2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5.6998584956789102</v>
      </c>
      <c r="P146" s="9">
        <f t="shared" si="152"/>
        <v>0.20905768884984058</v>
      </c>
      <c r="Q146" s="12">
        <f t="shared" si="153"/>
        <v>5.4354999100958555E-2</v>
      </c>
      <c r="R146" s="9">
        <f t="shared" si="154"/>
        <v>0.19735245833333334</v>
      </c>
      <c r="S146" s="13">
        <f t="shared" si="155"/>
        <v>0.27542093754490543</v>
      </c>
      <c r="T146" s="2">
        <f t="shared" si="156"/>
        <v>0.01</v>
      </c>
      <c r="U146" s="14">
        <f t="shared" si="157"/>
        <v>2.7542093754490543E-3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8.2442093754490544E-3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3.1034051603999999</v>
      </c>
      <c r="E147" s="10">
        <f t="shared" si="166"/>
        <v>5.8241116903225798</v>
      </c>
      <c r="F147" s="7" t="s">
        <v>85</v>
      </c>
      <c r="G147" s="1">
        <v>12</v>
      </c>
      <c r="H147" s="9">
        <f t="shared" si="147"/>
        <v>3.1034051603999999</v>
      </c>
      <c r="I147" s="9">
        <f t="shared" si="148"/>
        <v>276.25340516039995</v>
      </c>
      <c r="J147" s="9">
        <f t="shared" si="149"/>
        <v>2.6008728012233001E-2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6.2498487234957363</v>
      </c>
      <c r="P147" s="9">
        <f t="shared" si="152"/>
        <v>0.16255061556700223</v>
      </c>
      <c r="Q147" s="12">
        <f t="shared" si="153"/>
        <v>4.2263160047420582E-2</v>
      </c>
      <c r="R147" s="9">
        <f t="shared" si="154"/>
        <v>0.19735245833333334</v>
      </c>
      <c r="S147" s="13">
        <f t="shared" si="155"/>
        <v>0.21415066427010007</v>
      </c>
      <c r="T147" s="2">
        <f t="shared" si="156"/>
        <v>0.01</v>
      </c>
      <c r="U147" s="14">
        <f t="shared" si="157"/>
        <v>2.141506642701001E-3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7.6315066427010006E-3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1.1188680772258099</v>
      </c>
      <c r="E148" s="10">
        <f t="shared" si="166"/>
        <v>3.1034051603999999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893178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5278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155926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1135598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74400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1945757.2383282052</v>
      </c>
      <c r="J13" s="6" t="s">
        <v>37</v>
      </c>
      <c r="K13" s="6">
        <f>I13/(10000*1000)</f>
        <v>0.19457572383282051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-6.38472228503226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-6.38472228503226</v>
      </c>
      <c r="I27" s="9">
        <f t="shared" si="1"/>
        <v>266.76527771496774</v>
      </c>
      <c r="J27" s="9">
        <f t="shared" si="2"/>
        <v>7.424840217731472E-3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0.5974366869073986</v>
      </c>
      <c r="Q27" s="12">
        <f t="shared" si="6"/>
        <v>5.9743668690739861E-2</v>
      </c>
      <c r="R27" s="9">
        <f t="shared" si="7"/>
        <v>4.0532094166666672</v>
      </c>
      <c r="S27" s="13">
        <f t="shared" si="8"/>
        <v>1.4739842566504412E-2</v>
      </c>
      <c r="T27" s="2">
        <f t="shared" si="9"/>
        <v>0.34</v>
      </c>
      <c r="U27" s="14">
        <f t="shared" si="10"/>
        <v>5.0115464726115007E-3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1.7911546472611499E-2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-7.2569380639285699</v>
      </c>
      <c r="E28" s="10">
        <f t="shared" si="18"/>
        <v>-6.38472228503226</v>
      </c>
      <c r="F28" s="7" t="s">
        <v>83</v>
      </c>
      <c r="G28" s="1">
        <v>3</v>
      </c>
      <c r="H28" s="9">
        <f t="shared" si="0"/>
        <v>-7.2569380639285699</v>
      </c>
      <c r="I28" s="9">
        <f t="shared" si="1"/>
        <v>265.89306193607143</v>
      </c>
      <c r="J28" s="9">
        <f t="shared" si="2"/>
        <v>6.5870200305803983E-3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120.39924249273275</v>
      </c>
      <c r="P28" s="9">
        <f t="shared" si="5"/>
        <v>0.79307222196633731</v>
      </c>
      <c r="Q28" s="12">
        <f t="shared" si="6"/>
        <v>7.9307222196633734E-2</v>
      </c>
      <c r="R28" s="9">
        <f t="shared" si="7"/>
        <v>4.0532094166666672</v>
      </c>
      <c r="S28" s="13">
        <f t="shared" si="8"/>
        <v>1.9566524707685957E-2</v>
      </c>
      <c r="T28" s="2">
        <f t="shared" si="9"/>
        <v>0.34</v>
      </c>
      <c r="U28" s="14">
        <f t="shared" si="10"/>
        <v>6.6526184006132257E-3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1.9552618400613224E-2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-2.8825463830967801</v>
      </c>
      <c r="E29" s="10">
        <f t="shared" si="18"/>
        <v>-7.2569380639285699</v>
      </c>
      <c r="F29" s="7" t="s">
        <v>83</v>
      </c>
      <c r="G29" s="1">
        <v>4</v>
      </c>
      <c r="H29" s="9">
        <f t="shared" si="0"/>
        <v>-2.8825463830967801</v>
      </c>
      <c r="I29" s="9">
        <f t="shared" si="1"/>
        <v>270.2674536169032</v>
      </c>
      <c r="J29" s="9">
        <f t="shared" si="2"/>
        <v>1.1914998429826249E-2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160.13826443743309</v>
      </c>
      <c r="P29" s="9">
        <f t="shared" si="5"/>
        <v>1.9080471693271159</v>
      </c>
      <c r="Q29" s="12">
        <f t="shared" si="6"/>
        <v>0.19080471693271162</v>
      </c>
      <c r="R29" s="9">
        <f t="shared" si="7"/>
        <v>4.0532094166666672</v>
      </c>
      <c r="S29" s="13">
        <f t="shared" si="8"/>
        <v>4.7074971292657301E-2</v>
      </c>
      <c r="T29" s="2">
        <f t="shared" si="9"/>
        <v>0.34</v>
      </c>
      <c r="U29" s="14">
        <f t="shared" si="10"/>
        <v>1.6005490239503484E-2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2.8905490239503485E-2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-0.86420241153333299</v>
      </c>
      <c r="E30" s="10">
        <f t="shared" si="18"/>
        <v>-2.8825463830967801</v>
      </c>
      <c r="F30" s="7" t="s">
        <v>83</v>
      </c>
      <c r="G30" s="1">
        <v>5</v>
      </c>
      <c r="H30" s="9">
        <f t="shared" si="0"/>
        <v>-0.86420241153333299</v>
      </c>
      <c r="I30" s="9">
        <f t="shared" si="1"/>
        <v>272.28579758846666</v>
      </c>
      <c r="J30" s="9">
        <f t="shared" si="2"/>
        <v>1.5562244372354657E-2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150.31870640470069</v>
      </c>
      <c r="O30" s="9">
        <f t="shared" si="19"/>
        <v>48.44360503007195</v>
      </c>
      <c r="P30" s="9">
        <f t="shared" si="5"/>
        <v>0.75389121975580897</v>
      </c>
      <c r="Q30" s="12">
        <f t="shared" si="6"/>
        <v>7.5389121975580897E-2</v>
      </c>
      <c r="R30" s="9">
        <f t="shared" si="7"/>
        <v>4.0532094166666672</v>
      </c>
      <c r="S30" s="13">
        <f t="shared" si="8"/>
        <v>1.859985858751419E-2</v>
      </c>
      <c r="T30" s="2">
        <f t="shared" si="9"/>
        <v>0.34</v>
      </c>
      <c r="U30" s="14">
        <f t="shared" si="10"/>
        <v>6.3239519197548248E-3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1.9223951919754824E-2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4.6493548712903197</v>
      </c>
      <c r="E31" s="10">
        <f t="shared" si="18"/>
        <v>-0.86420241153333299</v>
      </c>
      <c r="F31" s="7" t="s">
        <v>85</v>
      </c>
      <c r="G31" s="1">
        <v>6</v>
      </c>
      <c r="H31" s="9">
        <f t="shared" si="0"/>
        <v>4.6493548712903197</v>
      </c>
      <c r="I31" s="9">
        <f t="shared" si="1"/>
        <v>277.79935487129029</v>
      </c>
      <c r="J31" s="9">
        <f t="shared" si="2"/>
        <v>3.1644834294706818E-2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88.221807976982802</v>
      </c>
      <c r="P31" s="9">
        <f t="shared" si="5"/>
        <v>2.7917644946110651</v>
      </c>
      <c r="Q31" s="12">
        <f t="shared" si="6"/>
        <v>0.27917644946110654</v>
      </c>
      <c r="R31" s="9">
        <f t="shared" si="7"/>
        <v>4.0532094166666672</v>
      </c>
      <c r="S31" s="13">
        <f t="shared" si="8"/>
        <v>6.8877874484634796E-2</v>
      </c>
      <c r="T31" s="2">
        <f t="shared" si="9"/>
        <v>0.34</v>
      </c>
      <c r="U31" s="14">
        <f t="shared" si="10"/>
        <v>2.3418477324775831E-2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3.6318477324775833E-2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11.1786198264333</v>
      </c>
      <c r="E32" s="10">
        <f t="shared" si="18"/>
        <v>4.6493548712903197</v>
      </c>
      <c r="F32" s="7" t="s">
        <v>83</v>
      </c>
      <c r="G32" s="1">
        <v>7</v>
      </c>
      <c r="H32" s="9">
        <f t="shared" si="0"/>
        <v>11.1786198264333</v>
      </c>
      <c r="I32" s="9">
        <f t="shared" si="1"/>
        <v>284.32861982643328</v>
      </c>
      <c r="J32" s="9">
        <f t="shared" si="2"/>
        <v>7.0771018108125278E-2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125.96213764903841</v>
      </c>
      <c r="P32" s="9">
        <f t="shared" si="5"/>
        <v>8.914468724498267</v>
      </c>
      <c r="Q32" s="12">
        <f t="shared" si="6"/>
        <v>0.89144687244982679</v>
      </c>
      <c r="R32" s="9">
        <f t="shared" si="7"/>
        <v>4.0532094166666672</v>
      </c>
      <c r="S32" s="13">
        <f t="shared" si="8"/>
        <v>0.21993605086976897</v>
      </c>
      <c r="T32" s="2">
        <f t="shared" si="9"/>
        <v>0.34</v>
      </c>
      <c r="U32" s="14">
        <f t="shared" si="10"/>
        <v>7.4778257295721462E-2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0.10042825729572147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14.594834341548401</v>
      </c>
      <c r="E33" s="10">
        <f t="shared" si="18"/>
        <v>11.1786198264333</v>
      </c>
      <c r="F33" s="7" t="s">
        <v>83</v>
      </c>
      <c r="G33" s="1">
        <v>8</v>
      </c>
      <c r="H33" s="9">
        <f t="shared" si="0"/>
        <v>14.594834341548401</v>
      </c>
      <c r="I33" s="9">
        <f t="shared" si="1"/>
        <v>287.74483434154837</v>
      </c>
      <c r="J33" s="9">
        <f t="shared" si="2"/>
        <v>0.1062736303374438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157.57976309120679</v>
      </c>
      <c r="P33" s="9">
        <f t="shared" si="5"/>
        <v>16.746573491416882</v>
      </c>
      <c r="Q33" s="12">
        <f t="shared" si="6"/>
        <v>1.6746573491416883</v>
      </c>
      <c r="R33" s="9">
        <f t="shared" si="7"/>
        <v>4.0532094166666672</v>
      </c>
      <c r="S33" s="13">
        <f t="shared" si="8"/>
        <v>0.41316822719683588</v>
      </c>
      <c r="T33" s="2">
        <f t="shared" si="9"/>
        <v>0.34</v>
      </c>
      <c r="U33" s="14">
        <f t="shared" si="10"/>
        <v>0.1404771972469242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0.16612719724692421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13.113842085032299</v>
      </c>
      <c r="E34" s="10">
        <f t="shared" si="18"/>
        <v>14.594834341548401</v>
      </c>
      <c r="F34" s="7" t="s">
        <v>83</v>
      </c>
      <c r="G34" s="1">
        <v>9</v>
      </c>
      <c r="H34" s="9">
        <f t="shared" si="0"/>
        <v>13.113842085032299</v>
      </c>
      <c r="I34" s="9">
        <f t="shared" si="1"/>
        <v>286.26384208503225</v>
      </c>
      <c r="J34" s="9">
        <f t="shared" si="2"/>
        <v>8.9206519380447907E-2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181.36528376645657</v>
      </c>
      <c r="P34" s="9">
        <f t="shared" si="5"/>
        <v>16.178965701252842</v>
      </c>
      <c r="Q34" s="12">
        <f t="shared" si="6"/>
        <v>1.6178965701252843</v>
      </c>
      <c r="R34" s="9">
        <f t="shared" si="7"/>
        <v>4.0532094166666672</v>
      </c>
      <c r="S34" s="13">
        <f t="shared" si="8"/>
        <v>0.39916431741043173</v>
      </c>
      <c r="T34" s="2">
        <f t="shared" si="9"/>
        <v>0.34</v>
      </c>
      <c r="U34" s="14">
        <f t="shared" si="10"/>
        <v>0.13571586791954679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0.1613658679195468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8.4944691115333306</v>
      </c>
      <c r="E35" s="10">
        <f t="shared" si="18"/>
        <v>13.113842085032299</v>
      </c>
      <c r="F35" s="7" t="s">
        <v>83</v>
      </c>
      <c r="G35" s="1">
        <v>10</v>
      </c>
      <c r="H35" s="9">
        <f t="shared" si="0"/>
        <v>8.4944691115333306</v>
      </c>
      <c r="I35" s="9">
        <f t="shared" si="1"/>
        <v>281.64446911153328</v>
      </c>
      <c r="J35" s="9">
        <f t="shared" si="2"/>
        <v>5.1064350501745404E-2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205.71841223187039</v>
      </c>
      <c r="P35" s="9">
        <f t="shared" si="5"/>
        <v>10.504877106870778</v>
      </c>
      <c r="Q35" s="12">
        <f t="shared" si="6"/>
        <v>1.0504877106870778</v>
      </c>
      <c r="R35" s="9">
        <f t="shared" si="7"/>
        <v>4.0532094166666672</v>
      </c>
      <c r="S35" s="13">
        <f t="shared" si="8"/>
        <v>0.25917429935090597</v>
      </c>
      <c r="T35" s="2">
        <f t="shared" si="9"/>
        <v>0.34</v>
      </c>
      <c r="U35" s="14">
        <f t="shared" si="10"/>
        <v>8.8119261779308039E-2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0.11376926177930805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2.4447877769677402</v>
      </c>
      <c r="E36" s="10">
        <f t="shared" si="18"/>
        <v>8.4944691115333306</v>
      </c>
      <c r="F36" s="7" t="s">
        <v>83</v>
      </c>
      <c r="G36" s="1">
        <v>11</v>
      </c>
      <c r="H36" s="9">
        <f t="shared" si="0"/>
        <v>2.4447877769677402</v>
      </c>
      <c r="I36" s="9">
        <f t="shared" si="1"/>
        <v>275.59478777696773</v>
      </c>
      <c r="J36" s="9">
        <f t="shared" si="2"/>
        <v>2.3907721762107252E-2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185.45285836874965</v>
      </c>
      <c r="O36" s="9">
        <f t="shared" si="19"/>
        <v>50.292770922916645</v>
      </c>
      <c r="P36" s="9">
        <f t="shared" si="5"/>
        <v>1.2023855738704892</v>
      </c>
      <c r="Q36" s="12">
        <f t="shared" si="6"/>
        <v>0.12023855738704892</v>
      </c>
      <c r="R36" s="9">
        <f t="shared" si="7"/>
        <v>4.0532094166666672</v>
      </c>
      <c r="S36" s="13">
        <f t="shared" si="8"/>
        <v>2.9665024682078312E-2</v>
      </c>
      <c r="T36" s="2">
        <f t="shared" si="9"/>
        <v>0.34</v>
      </c>
      <c r="U36" s="14">
        <f t="shared" si="10"/>
        <v>1.0086108391906627E-2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2.2986108391906627E-2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-1.5506592578</v>
      </c>
      <c r="E37" s="10">
        <f t="shared" si="18"/>
        <v>2.4447877769677402</v>
      </c>
      <c r="F37" s="7" t="s">
        <v>85</v>
      </c>
      <c r="G37" s="1">
        <v>12</v>
      </c>
      <c r="H37" s="9">
        <f t="shared" si="0"/>
        <v>-1.5506592578</v>
      </c>
      <c r="I37" s="9">
        <f t="shared" si="1"/>
        <v>271.59934074219996</v>
      </c>
      <c r="J37" s="9">
        <f t="shared" si="2"/>
        <v>1.4217408018965611E-2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89.622479515712826</v>
      </c>
      <c r="P37" s="9">
        <f t="shared" si="5"/>
        <v>1.2741993589462768</v>
      </c>
      <c r="Q37" s="12">
        <f t="shared" si="6"/>
        <v>0.12741993589462769</v>
      </c>
      <c r="R37" s="9">
        <f t="shared" si="7"/>
        <v>4.0532094166666672</v>
      </c>
      <c r="S37" s="13">
        <f t="shared" si="8"/>
        <v>3.1436800519282569E-2</v>
      </c>
      <c r="T37" s="2">
        <f t="shared" si="9"/>
        <v>0.34</v>
      </c>
      <c r="U37" s="14">
        <f t="shared" si="10"/>
        <v>1.0688512176556074E-2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2.3588512176556074E-2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-4.4815019479677396</v>
      </c>
      <c r="E38" s="10">
        <f t="shared" si="18"/>
        <v>-1.5506592578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74431.5</v>
      </c>
      <c r="AU42" s="1">
        <f t="shared" ref="AU42:AU53" si="38">AT42*10000*AS42*0.67*AR42*AQ42</f>
        <v>242144287.31048927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-6.38472228503226</v>
      </c>
      <c r="E43" s="10">
        <f t="shared" ref="E43:E54" si="40">D42</f>
        <v>-1.24950380780645</v>
      </c>
      <c r="F43" s="7" t="s">
        <v>83</v>
      </c>
      <c r="G43" s="1">
        <v>2</v>
      </c>
      <c r="H43" s="9">
        <f t="shared" si="20"/>
        <v>-6.38472228503226</v>
      </c>
      <c r="I43" s="9">
        <f t="shared" si="21"/>
        <v>266.76527771496774</v>
      </c>
      <c r="J43" s="9">
        <f t="shared" si="22"/>
        <v>7.424840217731472E-3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116.84182199410137</v>
      </c>
      <c r="P43" s="9">
        <f t="shared" si="25"/>
        <v>0.86753185905482544</v>
      </c>
      <c r="Q43" s="12">
        <f t="shared" si="26"/>
        <v>0.2082076461731581</v>
      </c>
      <c r="R43" s="9">
        <f t="shared" si="27"/>
        <v>14.125500000000001</v>
      </c>
      <c r="S43" s="13">
        <f t="shared" si="28"/>
        <v>1.4739842566504412E-2</v>
      </c>
      <c r="T43" s="2">
        <f t="shared" si="29"/>
        <v>0.43</v>
      </c>
      <c r="U43" s="14">
        <f t="shared" si="30"/>
        <v>6.3381323035968974E-3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1.4758132303596896E-2</v>
      </c>
      <c r="AR43" s="9">
        <f t="shared" si="35"/>
        <v>136.875</v>
      </c>
      <c r="AS43" s="1">
        <f t="shared" si="36"/>
        <v>0.24</v>
      </c>
      <c r="AT43" s="1">
        <f t="shared" si="37"/>
        <v>74431.5</v>
      </c>
      <c r="AU43" s="1">
        <f t="shared" si="38"/>
        <v>241767738.04497066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-7.2569380639285699</v>
      </c>
      <c r="E44" s="10">
        <f t="shared" si="40"/>
        <v>-6.38472228503226</v>
      </c>
      <c r="F44" s="7" t="s">
        <v>83</v>
      </c>
      <c r="G44" s="1">
        <v>3</v>
      </c>
      <c r="H44" s="9">
        <f t="shared" si="20"/>
        <v>-7.2569380639285699</v>
      </c>
      <c r="I44" s="9">
        <f t="shared" si="21"/>
        <v>265.89306193607143</v>
      </c>
      <c r="J44" s="9">
        <f t="shared" si="22"/>
        <v>6.5870200305803983E-3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174.83054013504656</v>
      </c>
      <c r="P44" s="9">
        <f t="shared" si="25"/>
        <v>1.1516122698267419</v>
      </c>
      <c r="Q44" s="12">
        <f t="shared" si="26"/>
        <v>0.27638694475841807</v>
      </c>
      <c r="R44" s="9">
        <f t="shared" si="27"/>
        <v>14.125500000000001</v>
      </c>
      <c r="S44" s="13">
        <f t="shared" si="28"/>
        <v>1.9566524707685964E-2</v>
      </c>
      <c r="T44" s="2">
        <f t="shared" si="29"/>
        <v>0.43</v>
      </c>
      <c r="U44" s="14">
        <f t="shared" si="30"/>
        <v>8.4136056243049647E-3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1.6833605624304963E-2</v>
      </c>
      <c r="AR44" s="9">
        <f t="shared" si="35"/>
        <v>136.875</v>
      </c>
      <c r="AS44" s="1">
        <f t="shared" si="36"/>
        <v>0.24</v>
      </c>
      <c r="AT44" s="1">
        <f t="shared" si="37"/>
        <v>74431.5</v>
      </c>
      <c r="AU44" s="1">
        <f t="shared" si="38"/>
        <v>275768144.04471749</v>
      </c>
    </row>
    <row r="45" spans="1:48" x14ac:dyDescent="0.15">
      <c r="C45" s="7">
        <v>3</v>
      </c>
      <c r="D45" s="7">
        <f t="shared" si="39"/>
        <v>-2.8825463830967801</v>
      </c>
      <c r="E45" s="10">
        <f t="shared" si="40"/>
        <v>-7.2569380639285699</v>
      </c>
      <c r="F45" s="7" t="s">
        <v>83</v>
      </c>
      <c r="G45" s="1">
        <v>4</v>
      </c>
      <c r="H45" s="9">
        <f t="shared" si="20"/>
        <v>-2.8825463830967801</v>
      </c>
      <c r="I45" s="9">
        <f t="shared" si="21"/>
        <v>270.2674536169032</v>
      </c>
      <c r="J45" s="9">
        <f t="shared" si="22"/>
        <v>1.1914998429826249E-2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232.53517786521985</v>
      </c>
      <c r="P45" s="9">
        <f t="shared" si="25"/>
        <v>2.7706562791434619</v>
      </c>
      <c r="Q45" s="12">
        <f t="shared" si="26"/>
        <v>0.66495750699443079</v>
      </c>
      <c r="R45" s="9">
        <f t="shared" si="27"/>
        <v>14.125500000000001</v>
      </c>
      <c r="S45" s="13">
        <f t="shared" si="28"/>
        <v>4.7074971292657308E-2</v>
      </c>
      <c r="T45" s="2">
        <f t="shared" si="29"/>
        <v>0.43</v>
      </c>
      <c r="U45" s="14">
        <f t="shared" si="30"/>
        <v>2.0242237655842644E-2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2.8662237655842644E-2</v>
      </c>
      <c r="AR45" s="9">
        <f t="shared" si="35"/>
        <v>136.875</v>
      </c>
      <c r="AS45" s="1">
        <f t="shared" si="36"/>
        <v>0.24</v>
      </c>
      <c r="AT45" s="1">
        <f t="shared" si="37"/>
        <v>74431.5</v>
      </c>
      <c r="AU45" s="1">
        <f t="shared" si="38"/>
        <v>469544805.72528505</v>
      </c>
    </row>
    <row r="46" spans="1:48" x14ac:dyDescent="0.15">
      <c r="C46" s="7">
        <v>4</v>
      </c>
      <c r="D46" s="7">
        <f t="shared" si="39"/>
        <v>-0.86420241153333299</v>
      </c>
      <c r="E46" s="10">
        <f t="shared" si="40"/>
        <v>-2.8825463830967801</v>
      </c>
      <c r="F46" s="7" t="s">
        <v>83</v>
      </c>
      <c r="G46" s="1">
        <v>5</v>
      </c>
      <c r="H46" s="9">
        <f t="shared" si="20"/>
        <v>-0.86420241153333299</v>
      </c>
      <c r="I46" s="9">
        <f t="shared" si="21"/>
        <v>272.28579758846666</v>
      </c>
      <c r="J46" s="9">
        <f t="shared" si="22"/>
        <v>1.5562244372354657E-2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218.27629550677258</v>
      </c>
      <c r="O46" s="9">
        <f t="shared" si="41"/>
        <v>70.344476079303803</v>
      </c>
      <c r="P46" s="9">
        <f t="shared" si="25"/>
        <v>1.0947179269913825</v>
      </c>
      <c r="Q46" s="12">
        <f t="shared" si="26"/>
        <v>0.26273230247793178</v>
      </c>
      <c r="R46" s="9">
        <f t="shared" si="27"/>
        <v>14.125500000000001</v>
      </c>
      <c r="S46" s="13">
        <f t="shared" si="28"/>
        <v>1.8599858587514194E-2</v>
      </c>
      <c r="T46" s="2">
        <f t="shared" si="29"/>
        <v>0.43</v>
      </c>
      <c r="U46" s="14">
        <f t="shared" si="30"/>
        <v>7.9979391926311028E-3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1.6417939192631101E-2</v>
      </c>
      <c r="AR46" s="9">
        <f t="shared" si="35"/>
        <v>136.875</v>
      </c>
      <c r="AS46" s="1">
        <f t="shared" si="36"/>
        <v>0.24</v>
      </c>
      <c r="AT46" s="1">
        <f t="shared" si="37"/>
        <v>74431.5</v>
      </c>
      <c r="AU46" s="1">
        <f t="shared" si="38"/>
        <v>268958696.14848733</v>
      </c>
    </row>
    <row r="47" spans="1:48" x14ac:dyDescent="0.15">
      <c r="C47" s="7">
        <v>5</v>
      </c>
      <c r="D47" s="7">
        <f t="shared" si="39"/>
        <v>4.6493548712903197</v>
      </c>
      <c r="E47" s="10">
        <f t="shared" si="40"/>
        <v>-0.86420241153333299</v>
      </c>
      <c r="F47" s="7" t="s">
        <v>85</v>
      </c>
      <c r="G47" s="1">
        <v>6</v>
      </c>
      <c r="H47" s="9">
        <f t="shared" si="20"/>
        <v>4.6493548712903197</v>
      </c>
      <c r="I47" s="9">
        <f t="shared" si="21"/>
        <v>277.79935487129029</v>
      </c>
      <c r="J47" s="9">
        <f t="shared" si="22"/>
        <v>3.1644834294706818E-2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128.10600815231243</v>
      </c>
      <c r="P47" s="9">
        <f t="shared" si="25"/>
        <v>4.0538934001362872</v>
      </c>
      <c r="Q47" s="12">
        <f t="shared" si="26"/>
        <v>0.97293441603270892</v>
      </c>
      <c r="R47" s="9">
        <f t="shared" si="27"/>
        <v>14.125500000000001</v>
      </c>
      <c r="S47" s="13">
        <f t="shared" si="28"/>
        <v>6.8877874484634796E-2</v>
      </c>
      <c r="T47" s="2">
        <f t="shared" si="29"/>
        <v>0.43</v>
      </c>
      <c r="U47" s="14">
        <f t="shared" si="30"/>
        <v>2.9617486028392963E-2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3.8037486028392964E-2</v>
      </c>
      <c r="AR47" s="9">
        <f t="shared" si="35"/>
        <v>136.875</v>
      </c>
      <c r="AS47" s="1">
        <f t="shared" si="36"/>
        <v>0.24</v>
      </c>
      <c r="AT47" s="1">
        <f t="shared" si="37"/>
        <v>74431.5</v>
      </c>
      <c r="AU47" s="1">
        <f t="shared" si="38"/>
        <v>623130133.86933839</v>
      </c>
    </row>
    <row r="48" spans="1:48" x14ac:dyDescent="0.15">
      <c r="C48" s="7">
        <v>6</v>
      </c>
      <c r="D48" s="7">
        <f t="shared" si="39"/>
        <v>11.1786198264333</v>
      </c>
      <c r="E48" s="10">
        <f t="shared" si="40"/>
        <v>4.6493548712903197</v>
      </c>
      <c r="F48" s="7" t="s">
        <v>83</v>
      </c>
      <c r="G48" s="1">
        <v>7</v>
      </c>
      <c r="H48" s="9">
        <f t="shared" si="20"/>
        <v>11.1786198264333</v>
      </c>
      <c r="I48" s="9">
        <f t="shared" si="21"/>
        <v>284.32861982643328</v>
      </c>
      <c r="J48" s="9">
        <f t="shared" si="22"/>
        <v>7.0771018108125278E-2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182.90836475217614</v>
      </c>
      <c r="P48" s="9">
        <f t="shared" si="25"/>
        <v>12.944611194003841</v>
      </c>
      <c r="Q48" s="12">
        <f t="shared" si="26"/>
        <v>3.1067066865609219</v>
      </c>
      <c r="R48" s="9">
        <f t="shared" si="27"/>
        <v>14.125500000000001</v>
      </c>
      <c r="S48" s="13">
        <f t="shared" si="28"/>
        <v>0.21993605086976897</v>
      </c>
      <c r="T48" s="2">
        <f t="shared" si="29"/>
        <v>0.43</v>
      </c>
      <c r="U48" s="14">
        <f t="shared" si="30"/>
        <v>9.4572501874000653E-2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0.11017250187400066</v>
      </c>
      <c r="AR48" s="9">
        <f t="shared" si="35"/>
        <v>136.875</v>
      </c>
      <c r="AS48" s="1">
        <f t="shared" si="36"/>
        <v>0.24</v>
      </c>
      <c r="AT48" s="1">
        <f t="shared" si="37"/>
        <v>74431.5</v>
      </c>
      <c r="AU48" s="1">
        <f t="shared" si="38"/>
        <v>1804846035.0460868</v>
      </c>
    </row>
    <row r="49" spans="1:48" x14ac:dyDescent="0.15">
      <c r="C49" s="7">
        <v>7</v>
      </c>
      <c r="D49" s="7">
        <f t="shared" si="39"/>
        <v>14.594834341548401</v>
      </c>
      <c r="E49" s="10">
        <f t="shared" si="40"/>
        <v>11.1786198264333</v>
      </c>
      <c r="F49" s="7" t="s">
        <v>83</v>
      </c>
      <c r="G49" s="1">
        <v>8</v>
      </c>
      <c r="H49" s="9">
        <f t="shared" si="20"/>
        <v>14.594834341548401</v>
      </c>
      <c r="I49" s="9">
        <f t="shared" si="21"/>
        <v>287.74483434154837</v>
      </c>
      <c r="J49" s="9">
        <f t="shared" si="22"/>
        <v>0.1062736303374438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228.82000355817232</v>
      </c>
      <c r="P49" s="9">
        <f t="shared" si="25"/>
        <v>24.317532471953779</v>
      </c>
      <c r="Q49" s="12">
        <f t="shared" si="26"/>
        <v>5.8362077932689065</v>
      </c>
      <c r="R49" s="9">
        <f t="shared" si="27"/>
        <v>14.125500000000001</v>
      </c>
      <c r="S49" s="13">
        <f t="shared" si="28"/>
        <v>0.41316822719683594</v>
      </c>
      <c r="T49" s="2">
        <f t="shared" si="29"/>
        <v>0.43</v>
      </c>
      <c r="U49" s="14">
        <f t="shared" si="30"/>
        <v>0.17766233769463946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0.19326233769463946</v>
      </c>
      <c r="AR49" s="9">
        <f t="shared" si="35"/>
        <v>136.875</v>
      </c>
      <c r="AS49" s="1">
        <f t="shared" si="36"/>
        <v>0.24</v>
      </c>
      <c r="AT49" s="1">
        <f t="shared" si="37"/>
        <v>74431.5</v>
      </c>
      <c r="AU49" s="1">
        <f t="shared" si="38"/>
        <v>3166023807.9264541</v>
      </c>
    </row>
    <row r="50" spans="1:48" x14ac:dyDescent="0.15">
      <c r="C50" s="7">
        <v>8</v>
      </c>
      <c r="D50" s="7">
        <f t="shared" si="39"/>
        <v>13.113842085032299</v>
      </c>
      <c r="E50" s="10">
        <f t="shared" si="40"/>
        <v>14.594834341548401</v>
      </c>
      <c r="F50" s="7" t="s">
        <v>83</v>
      </c>
      <c r="G50" s="1">
        <v>9</v>
      </c>
      <c r="H50" s="9">
        <f t="shared" si="20"/>
        <v>13.113842085032299</v>
      </c>
      <c r="I50" s="9">
        <f t="shared" si="21"/>
        <v>286.26384208503225</v>
      </c>
      <c r="J50" s="9">
        <f t="shared" si="22"/>
        <v>8.9206519380447907E-2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263.35872108621857</v>
      </c>
      <c r="P50" s="9">
        <f t="shared" si="25"/>
        <v>23.49331485658773</v>
      </c>
      <c r="Q50" s="12">
        <f t="shared" si="26"/>
        <v>5.6383955655810549</v>
      </c>
      <c r="R50" s="9">
        <f t="shared" si="27"/>
        <v>14.125500000000001</v>
      </c>
      <c r="S50" s="13">
        <f t="shared" si="28"/>
        <v>0.39916431741043185</v>
      </c>
      <c r="T50" s="2">
        <f t="shared" si="29"/>
        <v>0.43</v>
      </c>
      <c r="U50" s="14">
        <f t="shared" si="30"/>
        <v>0.17164065648648569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0.18724065648648569</v>
      </c>
      <c r="AR50" s="9">
        <f t="shared" si="35"/>
        <v>136.875</v>
      </c>
      <c r="AS50" s="1">
        <f t="shared" si="36"/>
        <v>0.24</v>
      </c>
      <c r="AT50" s="1">
        <f t="shared" si="37"/>
        <v>74431.5</v>
      </c>
      <c r="AU50" s="1">
        <f t="shared" si="38"/>
        <v>3067376620.3979602</v>
      </c>
    </row>
    <row r="51" spans="1:48" x14ac:dyDescent="0.15">
      <c r="C51" s="7">
        <v>9</v>
      </c>
      <c r="D51" s="7">
        <f t="shared" si="39"/>
        <v>8.4944691115333306</v>
      </c>
      <c r="E51" s="10">
        <f t="shared" si="40"/>
        <v>13.113842085032299</v>
      </c>
      <c r="F51" s="7" t="s">
        <v>83</v>
      </c>
      <c r="G51" s="1">
        <v>10</v>
      </c>
      <c r="H51" s="9">
        <f t="shared" si="20"/>
        <v>8.4944691115333306</v>
      </c>
      <c r="I51" s="9">
        <f t="shared" si="21"/>
        <v>281.64446911153328</v>
      </c>
      <c r="J51" s="9">
        <f t="shared" si="22"/>
        <v>5.1064350501745404E-2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298.72165622963081</v>
      </c>
      <c r="P51" s="9">
        <f t="shared" si="25"/>
        <v>15.254027356171767</v>
      </c>
      <c r="Q51" s="12">
        <f t="shared" si="26"/>
        <v>3.6609665654812238</v>
      </c>
      <c r="R51" s="9">
        <f t="shared" si="27"/>
        <v>14.125500000000001</v>
      </c>
      <c r="S51" s="13">
        <f t="shared" si="28"/>
        <v>0.25917429935090608</v>
      </c>
      <c r="T51" s="2">
        <f t="shared" si="29"/>
        <v>0.43</v>
      </c>
      <c r="U51" s="14">
        <f t="shared" si="30"/>
        <v>0.11144494872088961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0.12704494872088962</v>
      </c>
      <c r="AR51" s="9">
        <f t="shared" si="35"/>
        <v>136.875</v>
      </c>
      <c r="AS51" s="1">
        <f t="shared" si="36"/>
        <v>0.24</v>
      </c>
      <c r="AT51" s="1">
        <f t="shared" si="37"/>
        <v>74431.5</v>
      </c>
      <c r="AU51" s="1">
        <f t="shared" si="38"/>
        <v>2081250476.0377252</v>
      </c>
    </row>
    <row r="52" spans="1:48" x14ac:dyDescent="0.15">
      <c r="C52" s="7">
        <v>10</v>
      </c>
      <c r="D52" s="7">
        <f t="shared" si="39"/>
        <v>2.4447877769677402</v>
      </c>
      <c r="E52" s="10">
        <f t="shared" si="40"/>
        <v>8.4944691115333306</v>
      </c>
      <c r="F52" s="7" t="s">
        <v>83</v>
      </c>
      <c r="G52" s="1">
        <v>11</v>
      </c>
      <c r="H52" s="9">
        <f t="shared" si="20"/>
        <v>2.4447877769677402</v>
      </c>
      <c r="I52" s="9">
        <f t="shared" si="21"/>
        <v>275.59478777696773</v>
      </c>
      <c r="J52" s="9">
        <f t="shared" si="22"/>
        <v>2.3907721762107252E-2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269.29424742978608</v>
      </c>
      <c r="O52" s="9">
        <f t="shared" si="41"/>
        <v>73.02963144367294</v>
      </c>
      <c r="P52" s="9">
        <f t="shared" si="25"/>
        <v>1.7459721089445717</v>
      </c>
      <c r="Q52" s="12">
        <f t="shared" si="26"/>
        <v>0.4190333061466972</v>
      </c>
      <c r="R52" s="9">
        <f t="shared" si="27"/>
        <v>14.125500000000001</v>
      </c>
      <c r="S52" s="13">
        <f t="shared" si="28"/>
        <v>2.9665024682078312E-2</v>
      </c>
      <c r="T52" s="2">
        <f t="shared" si="29"/>
        <v>0.43</v>
      </c>
      <c r="U52" s="14">
        <f t="shared" si="30"/>
        <v>1.2755960613293675E-2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2.1175960613293673E-2</v>
      </c>
      <c r="AR52" s="9">
        <f t="shared" si="35"/>
        <v>136.875</v>
      </c>
      <c r="AS52" s="1">
        <f t="shared" si="36"/>
        <v>0.24</v>
      </c>
      <c r="AT52" s="1">
        <f t="shared" si="37"/>
        <v>74431.5</v>
      </c>
      <c r="AU52" s="1">
        <f t="shared" si="38"/>
        <v>346904607.78411788</v>
      </c>
    </row>
    <row r="53" spans="1:48" x14ac:dyDescent="0.15">
      <c r="C53" s="7">
        <v>11</v>
      </c>
      <c r="D53" s="7">
        <f t="shared" si="39"/>
        <v>-1.5506592578</v>
      </c>
      <c r="E53" s="10">
        <f t="shared" si="40"/>
        <v>2.4447877769677402</v>
      </c>
      <c r="F53" s="7" t="s">
        <v>85</v>
      </c>
      <c r="G53" s="1">
        <v>12</v>
      </c>
      <c r="H53" s="9">
        <f t="shared" si="20"/>
        <v>-1.5506592578</v>
      </c>
      <c r="I53" s="9">
        <f t="shared" si="21"/>
        <v>271.59934074219996</v>
      </c>
      <c r="J53" s="9">
        <f t="shared" si="22"/>
        <v>1.4217408018965611E-2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130.13990933472834</v>
      </c>
      <c r="P53" s="9">
        <f t="shared" si="25"/>
        <v>1.8502521905630243</v>
      </c>
      <c r="Q53" s="12">
        <f t="shared" si="26"/>
        <v>0.44406052573512583</v>
      </c>
      <c r="R53" s="9">
        <f t="shared" si="27"/>
        <v>14.125500000000001</v>
      </c>
      <c r="S53" s="13">
        <f t="shared" si="28"/>
        <v>3.1436800519282562E-2</v>
      </c>
      <c r="T53" s="2">
        <f t="shared" si="29"/>
        <v>0.43</v>
      </c>
      <c r="U53" s="14">
        <f t="shared" si="30"/>
        <v>1.3517824223291501E-2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2.1937824223291498E-2</v>
      </c>
      <c r="AR53" s="9">
        <f t="shared" si="35"/>
        <v>136.875</v>
      </c>
      <c r="AS53" s="1">
        <f t="shared" si="36"/>
        <v>0.24</v>
      </c>
      <c r="AT53" s="1">
        <f t="shared" si="37"/>
        <v>74431.5</v>
      </c>
      <c r="AU53" s="1">
        <f t="shared" si="38"/>
        <v>359385458.19925189</v>
      </c>
      <c r="AV53" s="1">
        <f>SUM(AU42:AU53)</f>
        <v>12947100810.534885</v>
      </c>
    </row>
    <row r="54" spans="1:48" x14ac:dyDescent="0.15">
      <c r="C54" s="7">
        <v>12</v>
      </c>
      <c r="D54" s="7">
        <f t="shared" si="39"/>
        <v>-4.4815019479677396</v>
      </c>
      <c r="E54" s="10">
        <f t="shared" si="40"/>
        <v>-1.5506592578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-1.24950380780645</v>
      </c>
      <c r="E58" s="7"/>
      <c r="F58" s="7"/>
      <c r="G58" s="1">
        <v>1</v>
      </c>
      <c r="H58" s="9">
        <f t="shared" ref="H58:H69" si="42">E59</f>
        <v>-1.24950380780645</v>
      </c>
      <c r="I58" s="9">
        <f t="shared" ref="I58:I69" si="43">H58+273.15</f>
        <v>271.90049619219354</v>
      </c>
      <c r="J58" s="9">
        <f t="shared" ref="J58:J69" si="44">EXP(($C$15*(I58-$C$13))/($C$16*I58*$C$13))</f>
        <v>1.4793297328637761E-2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1.4758779634870941E-3</v>
      </c>
      <c r="Q58" s="12">
        <f t="shared" ref="Q58:Q69" si="48">P58*$B$60</f>
        <v>2.8041681306254792E-4</v>
      </c>
      <c r="R58" s="9">
        <f t="shared" ref="R58:R69" si="49">L58*$B$60</f>
        <v>1.8955666666666669E-2</v>
      </c>
      <c r="S58" s="13">
        <f t="shared" ref="S58:S69" si="50">Q58/R58</f>
        <v>1.4793297328637763E-2</v>
      </c>
      <c r="T58" s="2">
        <f t="shared" ref="T58:T69" si="51">$B$59/100</f>
        <v>0.01</v>
      </c>
      <c r="U58" s="14">
        <f t="shared" ref="U58:U69" si="52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1.2147932973286379E-2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12993.833333333334</v>
      </c>
      <c r="AU58" s="1">
        <f t="shared" ref="AU58:AU69" si="59">AT58*10000*AS58*0.67*AR58*AQ58</f>
        <v>2004719.1765764221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-6.38472228503226</v>
      </c>
      <c r="E59" s="10">
        <f t="shared" ref="E59:E70" si="61">D58</f>
        <v>-1.24950380780645</v>
      </c>
      <c r="F59" s="7" t="s">
        <v>83</v>
      </c>
      <c r="G59" s="1">
        <v>2</v>
      </c>
      <c r="H59" s="9">
        <f t="shared" si="42"/>
        <v>-6.38472228503226</v>
      </c>
      <c r="I59" s="9">
        <f t="shared" si="43"/>
        <v>266.76527771496774</v>
      </c>
      <c r="J59" s="9">
        <f t="shared" si="44"/>
        <v>7.424840217731472E-3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0.19805745536984626</v>
      </c>
      <c r="P59" s="9">
        <f t="shared" si="47"/>
        <v>1.4705449600515906E-3</v>
      </c>
      <c r="Q59" s="12">
        <f t="shared" si="48"/>
        <v>2.7940354240980219E-4</v>
      </c>
      <c r="R59" s="9">
        <f t="shared" si="49"/>
        <v>1.8955666666666669E-2</v>
      </c>
      <c r="S59" s="13">
        <f t="shared" si="50"/>
        <v>1.4739842566504414E-2</v>
      </c>
      <c r="T59" s="2">
        <f t="shared" si="51"/>
        <v>0.01</v>
      </c>
      <c r="U59" s="14">
        <f t="shared" si="52"/>
        <v>1.4739842566504415E-4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1.2147398425665045E-2</v>
      </c>
      <c r="AR59" s="9">
        <f t="shared" si="56"/>
        <v>9.9766666666666666</v>
      </c>
      <c r="AS59" s="1">
        <f t="shared" si="57"/>
        <v>0.19</v>
      </c>
      <c r="AT59" s="1">
        <f t="shared" si="58"/>
        <v>12993.833333333334</v>
      </c>
      <c r="AU59" s="1">
        <f t="shared" si="59"/>
        <v>2004630.9625675338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-7.2569380639285699</v>
      </c>
      <c r="E60" s="10">
        <f t="shared" si="61"/>
        <v>-6.38472228503226</v>
      </c>
      <c r="F60" s="7" t="s">
        <v>83</v>
      </c>
      <c r="G60" s="1">
        <v>3</v>
      </c>
      <c r="H60" s="9">
        <f t="shared" si="42"/>
        <v>-7.2569380639285699</v>
      </c>
      <c r="I60" s="9">
        <f t="shared" si="43"/>
        <v>265.89306193607143</v>
      </c>
      <c r="J60" s="9">
        <f t="shared" si="44"/>
        <v>6.5870200305803983E-3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0.29635357707646132</v>
      </c>
      <c r="P60" s="9">
        <f t="shared" si="47"/>
        <v>1.9520869483368025E-3</v>
      </c>
      <c r="Q60" s="12">
        <f t="shared" si="48"/>
        <v>3.7089652018399251E-4</v>
      </c>
      <c r="R60" s="9">
        <f t="shared" si="49"/>
        <v>1.8955666666666669E-2</v>
      </c>
      <c r="S60" s="13">
        <f t="shared" si="50"/>
        <v>1.9566524707685957E-2</v>
      </c>
      <c r="T60" s="2">
        <f t="shared" si="51"/>
        <v>0.01</v>
      </c>
      <c r="U60" s="14">
        <f t="shared" si="52"/>
        <v>1.9566524707685957E-4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1.219566524707686E-2</v>
      </c>
      <c r="AR60" s="9">
        <f t="shared" si="56"/>
        <v>9.9766666666666666</v>
      </c>
      <c r="AS60" s="1">
        <f t="shared" si="57"/>
        <v>0.19</v>
      </c>
      <c r="AT60" s="1">
        <f t="shared" si="58"/>
        <v>12993.833333333334</v>
      </c>
      <c r="AU60" s="1">
        <f t="shared" si="59"/>
        <v>2012596.2207468008</v>
      </c>
    </row>
    <row r="61" spans="1:48" x14ac:dyDescent="0.15">
      <c r="C61" s="7">
        <v>3</v>
      </c>
      <c r="D61" s="7">
        <f t="shared" si="60"/>
        <v>-2.8825463830967801</v>
      </c>
      <c r="E61" s="10">
        <f t="shared" si="61"/>
        <v>-7.2569380639285699</v>
      </c>
      <c r="F61" s="7" t="s">
        <v>83</v>
      </c>
      <c r="G61" s="1">
        <v>4</v>
      </c>
      <c r="H61" s="9">
        <f t="shared" si="42"/>
        <v>-2.8825463830967801</v>
      </c>
      <c r="I61" s="9">
        <f t="shared" si="43"/>
        <v>270.2674536169032</v>
      </c>
      <c r="J61" s="9">
        <f t="shared" si="44"/>
        <v>1.1914998429826249E-2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0.39416815679479117</v>
      </c>
      <c r="P61" s="9">
        <f t="shared" si="47"/>
        <v>4.6965129692974434E-3</v>
      </c>
      <c r="Q61" s="12">
        <f t="shared" si="48"/>
        <v>8.9233746416651424E-4</v>
      </c>
      <c r="R61" s="9">
        <f t="shared" si="49"/>
        <v>1.8955666666666669E-2</v>
      </c>
      <c r="S61" s="13">
        <f t="shared" si="50"/>
        <v>4.7074971292657294E-2</v>
      </c>
      <c r="T61" s="2">
        <f t="shared" si="51"/>
        <v>0.01</v>
      </c>
      <c r="U61" s="14">
        <f t="shared" si="52"/>
        <v>4.7074971292657294E-4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1.2470749712926573E-2</v>
      </c>
      <c r="AR61" s="9">
        <f t="shared" si="56"/>
        <v>9.9766666666666666</v>
      </c>
      <c r="AS61" s="1">
        <f t="shared" si="57"/>
        <v>0.19</v>
      </c>
      <c r="AT61" s="1">
        <f t="shared" si="58"/>
        <v>12993.833333333334</v>
      </c>
      <c r="AU61" s="1">
        <f t="shared" si="59"/>
        <v>2057992.1827660094</v>
      </c>
    </row>
    <row r="62" spans="1:48" x14ac:dyDescent="0.15">
      <c r="C62" s="7">
        <v>4</v>
      </c>
      <c r="D62" s="7">
        <f t="shared" si="60"/>
        <v>-0.86420241153333299</v>
      </c>
      <c r="E62" s="10">
        <f t="shared" si="61"/>
        <v>-2.8825463830967801</v>
      </c>
      <c r="F62" s="7" t="s">
        <v>83</v>
      </c>
      <c r="G62" s="1">
        <v>5</v>
      </c>
      <c r="H62" s="9">
        <f t="shared" si="42"/>
        <v>-0.86420241153333299</v>
      </c>
      <c r="I62" s="9">
        <f t="shared" si="43"/>
        <v>272.28579758846666</v>
      </c>
      <c r="J62" s="9">
        <f t="shared" si="44"/>
        <v>1.5562244372354657E-2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0.369998061634219</v>
      </c>
      <c r="O62" s="9">
        <f t="shared" si="62"/>
        <v>0.11924024885794138</v>
      </c>
      <c r="P62" s="9">
        <f t="shared" si="47"/>
        <v>1.855645891747667E-3</v>
      </c>
      <c r="Q62" s="12">
        <f t="shared" si="48"/>
        <v>3.5257271943205673E-4</v>
      </c>
      <c r="R62" s="9">
        <f t="shared" si="49"/>
        <v>1.8955666666666669E-2</v>
      </c>
      <c r="S62" s="13">
        <f t="shared" si="50"/>
        <v>1.8599858587514201E-2</v>
      </c>
      <c r="T62" s="2">
        <f t="shared" si="51"/>
        <v>0.01</v>
      </c>
      <c r="U62" s="14">
        <f t="shared" si="52"/>
        <v>1.8599858587514201E-4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1.2185998585875142E-2</v>
      </c>
      <c r="AR62" s="9">
        <f t="shared" si="56"/>
        <v>9.9766666666666666</v>
      </c>
      <c r="AS62" s="1">
        <f t="shared" si="57"/>
        <v>0.19</v>
      </c>
      <c r="AT62" s="1">
        <f t="shared" si="58"/>
        <v>12993.833333333334</v>
      </c>
      <c r="AU62" s="1">
        <f t="shared" si="59"/>
        <v>2011000.9747796748</v>
      </c>
    </row>
    <row r="63" spans="1:48" x14ac:dyDescent="0.15">
      <c r="C63" s="7">
        <v>5</v>
      </c>
      <c r="D63" s="7">
        <f t="shared" si="60"/>
        <v>4.6493548712903197</v>
      </c>
      <c r="E63" s="10">
        <f t="shared" si="61"/>
        <v>-0.86420241153333299</v>
      </c>
      <c r="F63" s="7" t="s">
        <v>85</v>
      </c>
      <c r="G63" s="1">
        <v>6</v>
      </c>
      <c r="H63" s="9">
        <f t="shared" si="42"/>
        <v>4.6493548712903197</v>
      </c>
      <c r="I63" s="9">
        <f t="shared" si="43"/>
        <v>277.79935487129029</v>
      </c>
      <c r="J63" s="9">
        <f t="shared" si="44"/>
        <v>3.1644834294706818E-2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0.21715126963286038</v>
      </c>
      <c r="P63" s="9">
        <f t="shared" si="47"/>
        <v>6.8717159444170676E-3</v>
      </c>
      <c r="Q63" s="12">
        <f t="shared" si="48"/>
        <v>1.3056260294392428E-3</v>
      </c>
      <c r="R63" s="9">
        <f t="shared" si="49"/>
        <v>1.8955666666666669E-2</v>
      </c>
      <c r="S63" s="13">
        <f t="shared" si="50"/>
        <v>6.887787448463481E-2</v>
      </c>
      <c r="T63" s="2">
        <f t="shared" si="51"/>
        <v>0.01</v>
      </c>
      <c r="U63" s="14">
        <f t="shared" si="52"/>
        <v>6.8877874484634814E-4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1.2688778744846349E-2</v>
      </c>
      <c r="AR63" s="9">
        <f t="shared" si="56"/>
        <v>9.9766666666666666</v>
      </c>
      <c r="AS63" s="1">
        <f t="shared" si="57"/>
        <v>0.19</v>
      </c>
      <c r="AT63" s="1">
        <f t="shared" si="58"/>
        <v>12993.833333333334</v>
      </c>
      <c r="AU63" s="1">
        <f t="shared" si="59"/>
        <v>2093972.5410953755</v>
      </c>
    </row>
    <row r="64" spans="1:48" x14ac:dyDescent="0.15">
      <c r="C64" s="7">
        <v>6</v>
      </c>
      <c r="D64" s="7">
        <f t="shared" si="60"/>
        <v>11.1786198264333</v>
      </c>
      <c r="E64" s="10">
        <f t="shared" si="61"/>
        <v>4.6493548712903197</v>
      </c>
      <c r="F64" s="7" t="s">
        <v>83</v>
      </c>
      <c r="G64" s="1">
        <v>7</v>
      </c>
      <c r="H64" s="9">
        <f t="shared" si="42"/>
        <v>11.1786198264333</v>
      </c>
      <c r="I64" s="9">
        <f t="shared" si="43"/>
        <v>284.32861982643328</v>
      </c>
      <c r="J64" s="9">
        <f t="shared" si="44"/>
        <v>7.0771018108125278E-2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0.31004622035510998</v>
      </c>
      <c r="P64" s="9">
        <f t="shared" si="47"/>
        <v>2.1942286675107288E-2</v>
      </c>
      <c r="Q64" s="12">
        <f t="shared" si="48"/>
        <v>4.1690344682703846E-3</v>
      </c>
      <c r="R64" s="9">
        <f t="shared" si="49"/>
        <v>1.8955666666666669E-2</v>
      </c>
      <c r="S64" s="13">
        <f t="shared" si="50"/>
        <v>0.21993605086976897</v>
      </c>
      <c r="T64" s="2">
        <f t="shared" si="51"/>
        <v>0.01</v>
      </c>
      <c r="U64" s="14">
        <f t="shared" si="52"/>
        <v>2.1993605086976899E-3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2.2299360508697689E-2</v>
      </c>
      <c r="AR64" s="9">
        <f t="shared" si="56"/>
        <v>9.9766666666666666</v>
      </c>
      <c r="AS64" s="1">
        <f t="shared" si="57"/>
        <v>0.19</v>
      </c>
      <c r="AT64" s="1">
        <f t="shared" si="58"/>
        <v>12993.833333333334</v>
      </c>
      <c r="AU64" s="1">
        <f t="shared" si="59"/>
        <v>3679963.9688070705</v>
      </c>
    </row>
    <row r="65" spans="1:48" x14ac:dyDescent="0.15">
      <c r="C65" s="7">
        <v>7</v>
      </c>
      <c r="D65" s="7">
        <f t="shared" si="60"/>
        <v>14.594834341548401</v>
      </c>
      <c r="E65" s="10">
        <f t="shared" si="61"/>
        <v>11.1786198264333</v>
      </c>
      <c r="F65" s="7" t="s">
        <v>83</v>
      </c>
      <c r="G65" s="1">
        <v>8</v>
      </c>
      <c r="H65" s="9">
        <f t="shared" si="42"/>
        <v>14.594834341548401</v>
      </c>
      <c r="I65" s="9">
        <f t="shared" si="43"/>
        <v>287.74483434154837</v>
      </c>
      <c r="J65" s="9">
        <f t="shared" si="44"/>
        <v>0.1062736303374438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0.38787060034666937</v>
      </c>
      <c r="P65" s="9">
        <f t="shared" si="47"/>
        <v>4.1220416800004343E-2</v>
      </c>
      <c r="Q65" s="12">
        <f t="shared" si="48"/>
        <v>7.8318791920008249E-3</v>
      </c>
      <c r="R65" s="9">
        <f t="shared" si="49"/>
        <v>1.8955666666666669E-2</v>
      </c>
      <c r="S65" s="13">
        <f t="shared" si="50"/>
        <v>0.41316822719683599</v>
      </c>
      <c r="T65" s="2">
        <f t="shared" si="51"/>
        <v>0.01</v>
      </c>
      <c r="U65" s="14">
        <f t="shared" si="52"/>
        <v>4.1316822719683604E-3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2.4231682271968362E-2</v>
      </c>
      <c r="AR65" s="9">
        <f t="shared" si="56"/>
        <v>9.9766666666666666</v>
      </c>
      <c r="AS65" s="1">
        <f t="shared" si="57"/>
        <v>0.19</v>
      </c>
      <c r="AT65" s="1">
        <f t="shared" si="58"/>
        <v>12993.833333333334</v>
      </c>
      <c r="AU65" s="1">
        <f t="shared" si="59"/>
        <v>3998846.40770949</v>
      </c>
    </row>
    <row r="66" spans="1:48" x14ac:dyDescent="0.15">
      <c r="C66" s="7">
        <v>8</v>
      </c>
      <c r="D66" s="7">
        <f t="shared" si="60"/>
        <v>13.113842085032299</v>
      </c>
      <c r="E66" s="10">
        <f t="shared" si="61"/>
        <v>14.594834341548401</v>
      </c>
      <c r="F66" s="7" t="s">
        <v>83</v>
      </c>
      <c r="G66" s="1">
        <v>9</v>
      </c>
      <c r="H66" s="9">
        <f t="shared" si="42"/>
        <v>13.113842085032299</v>
      </c>
      <c r="I66" s="9">
        <f t="shared" si="43"/>
        <v>286.26384208503225</v>
      </c>
      <c r="J66" s="9">
        <f t="shared" si="44"/>
        <v>8.9206519380447907E-2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0.44641685021333172</v>
      </c>
      <c r="P66" s="9">
        <f t="shared" si="47"/>
        <v>3.9823293400314083E-2</v>
      </c>
      <c r="Q66" s="12">
        <f t="shared" si="48"/>
        <v>7.5664257460596757E-3</v>
      </c>
      <c r="R66" s="9">
        <f t="shared" si="49"/>
        <v>1.8955666666666669E-2</v>
      </c>
      <c r="S66" s="13">
        <f t="shared" si="50"/>
        <v>0.39916431741043179</v>
      </c>
      <c r="T66" s="2">
        <f t="shared" si="51"/>
        <v>0.01</v>
      </c>
      <c r="U66" s="14">
        <f t="shared" si="52"/>
        <v>3.9916431741043182E-3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2.4091643174104317E-2</v>
      </c>
      <c r="AR66" s="9">
        <f t="shared" si="56"/>
        <v>9.9766666666666666</v>
      </c>
      <c r="AS66" s="1">
        <f t="shared" si="57"/>
        <v>0.19</v>
      </c>
      <c r="AT66" s="1">
        <f t="shared" si="58"/>
        <v>12993.833333333334</v>
      </c>
      <c r="AU66" s="1">
        <f t="shared" si="59"/>
        <v>3975736.3802195569</v>
      </c>
    </row>
    <row r="67" spans="1:48" x14ac:dyDescent="0.15">
      <c r="C67" s="7">
        <v>9</v>
      </c>
      <c r="D67" s="7">
        <f t="shared" si="60"/>
        <v>8.4944691115333306</v>
      </c>
      <c r="E67" s="10">
        <f t="shared" si="61"/>
        <v>13.113842085032299</v>
      </c>
      <c r="F67" s="7" t="s">
        <v>83</v>
      </c>
      <c r="G67" s="1">
        <v>10</v>
      </c>
      <c r="H67" s="9">
        <f t="shared" si="42"/>
        <v>8.4944691115333306</v>
      </c>
      <c r="I67" s="9">
        <f t="shared" si="43"/>
        <v>281.64446911153328</v>
      </c>
      <c r="J67" s="9">
        <f t="shared" si="44"/>
        <v>5.1064350501745404E-2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0.50636022347968435</v>
      </c>
      <c r="P67" s="9">
        <f t="shared" si="47"/>
        <v>2.5856955931908735E-2</v>
      </c>
      <c r="Q67" s="12">
        <f t="shared" si="48"/>
        <v>4.91282162706266E-3</v>
      </c>
      <c r="R67" s="9">
        <f t="shared" si="49"/>
        <v>1.8955666666666669E-2</v>
      </c>
      <c r="S67" s="13">
        <f t="shared" si="50"/>
        <v>0.25917429935090613</v>
      </c>
      <c r="T67" s="2">
        <f t="shared" si="51"/>
        <v>0.01</v>
      </c>
      <c r="U67" s="14">
        <f t="shared" si="52"/>
        <v>2.5917429935090612E-3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2.2691742993509061E-2</v>
      </c>
      <c r="AR67" s="9">
        <f t="shared" si="56"/>
        <v>9.9766666666666666</v>
      </c>
      <c r="AS67" s="1">
        <f t="shared" si="57"/>
        <v>0.19</v>
      </c>
      <c r="AT67" s="1">
        <f t="shared" si="58"/>
        <v>12993.833333333334</v>
      </c>
      <c r="AU67" s="1">
        <f t="shared" si="59"/>
        <v>3744717.099531767</v>
      </c>
    </row>
    <row r="68" spans="1:48" x14ac:dyDescent="0.15">
      <c r="C68" s="7">
        <v>10</v>
      </c>
      <c r="D68" s="7">
        <f t="shared" si="60"/>
        <v>2.4447877769677402</v>
      </c>
      <c r="E68" s="10">
        <f t="shared" si="61"/>
        <v>8.4944691115333306</v>
      </c>
      <c r="F68" s="7" t="s">
        <v>83</v>
      </c>
      <c r="G68" s="1">
        <v>11</v>
      </c>
      <c r="H68" s="9">
        <f t="shared" si="42"/>
        <v>2.4447877769677402</v>
      </c>
      <c r="I68" s="9">
        <f t="shared" si="43"/>
        <v>275.59478777696773</v>
      </c>
      <c r="J68" s="9">
        <f t="shared" si="44"/>
        <v>2.3907721762107252E-2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0.45647810417038687</v>
      </c>
      <c r="O68" s="9">
        <f t="shared" si="62"/>
        <v>0.12379183004405542</v>
      </c>
      <c r="P68" s="9">
        <f t="shared" si="47"/>
        <v>2.959580629115346E-3</v>
      </c>
      <c r="Q68" s="12">
        <f t="shared" si="48"/>
        <v>5.6232031953191573E-4</v>
      </c>
      <c r="R68" s="9">
        <f t="shared" si="49"/>
        <v>1.8955666666666669E-2</v>
      </c>
      <c r="S68" s="13">
        <f t="shared" si="50"/>
        <v>2.9665024682078305E-2</v>
      </c>
      <c r="T68" s="2">
        <f t="shared" si="51"/>
        <v>0.01</v>
      </c>
      <c r="U68" s="14">
        <f t="shared" si="52"/>
        <v>2.9665024682078308E-4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1.2296650246820784E-2</v>
      </c>
      <c r="AR68" s="9">
        <f t="shared" si="56"/>
        <v>9.9766666666666666</v>
      </c>
      <c r="AS68" s="1">
        <f t="shared" si="57"/>
        <v>0.19</v>
      </c>
      <c r="AT68" s="1">
        <f t="shared" si="58"/>
        <v>12993.833333333334</v>
      </c>
      <c r="AU68" s="1">
        <f t="shared" si="59"/>
        <v>2029261.324676695</v>
      </c>
    </row>
    <row r="69" spans="1:48" x14ac:dyDescent="0.15">
      <c r="C69" s="7">
        <v>11</v>
      </c>
      <c r="D69" s="7">
        <f t="shared" si="60"/>
        <v>-1.5506592578</v>
      </c>
      <c r="E69" s="10">
        <f t="shared" si="61"/>
        <v>2.4447877769677402</v>
      </c>
      <c r="F69" s="7" t="s">
        <v>85</v>
      </c>
      <c r="G69" s="1">
        <v>12</v>
      </c>
      <c r="H69" s="9">
        <f t="shared" si="42"/>
        <v>-1.5506592578</v>
      </c>
      <c r="I69" s="9">
        <f t="shared" si="43"/>
        <v>271.59934074219996</v>
      </c>
      <c r="J69" s="9">
        <f t="shared" si="44"/>
        <v>1.4217408018965611E-2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0.22059891608160676</v>
      </c>
      <c r="P69" s="9">
        <f t="shared" si="47"/>
        <v>3.1363447984737577E-3</v>
      </c>
      <c r="Q69" s="12">
        <f t="shared" si="48"/>
        <v>5.9590551171001397E-4</v>
      </c>
      <c r="R69" s="9">
        <f t="shared" si="49"/>
        <v>1.8955666666666669E-2</v>
      </c>
      <c r="S69" s="13">
        <f t="shared" si="50"/>
        <v>3.1436800519282562E-2</v>
      </c>
      <c r="T69" s="2">
        <f t="shared" si="51"/>
        <v>0.01</v>
      </c>
      <c r="U69" s="14">
        <f t="shared" si="52"/>
        <v>3.1436800519282564E-4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1.2314368005192826E-2</v>
      </c>
      <c r="AR69" s="9">
        <f t="shared" si="56"/>
        <v>9.9766666666666666</v>
      </c>
      <c r="AS69" s="1">
        <f t="shared" si="57"/>
        <v>0.19</v>
      </c>
      <c r="AT69" s="1">
        <f t="shared" si="58"/>
        <v>12993.833333333334</v>
      </c>
      <c r="AU69" s="1">
        <f t="shared" si="59"/>
        <v>2032185.2072872173</v>
      </c>
      <c r="AV69" s="1">
        <f>SUM(AU58:AU69)</f>
        <v>31645622.446763616</v>
      </c>
    </row>
    <row r="70" spans="1:48" x14ac:dyDescent="0.15">
      <c r="C70" s="7">
        <v>12</v>
      </c>
      <c r="D70" s="7">
        <f t="shared" si="60"/>
        <v>-4.4815019479677396</v>
      </c>
      <c r="E70" s="10">
        <f t="shared" si="61"/>
        <v>-1.5506592578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-1.24950380780645</v>
      </c>
      <c r="E73" s="7"/>
      <c r="F73" s="7"/>
      <c r="G73" s="1">
        <v>1</v>
      </c>
      <c r="H73" s="9">
        <f t="shared" ref="H73:H84" si="63">E74</f>
        <v>-1.24950380780645</v>
      </c>
      <c r="I73" s="9">
        <f t="shared" ref="I73:I84" si="64">H73+273.15</f>
        <v>271.90049619219354</v>
      </c>
      <c r="J73" s="9">
        <f t="shared" ref="J73:J84" si="65">EXP(($C$15*(I73-$C$13))/($C$16*I73*$C$13))</f>
        <v>1.4793297328637761E-2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1.6198660574858351E-3</v>
      </c>
      <c r="Q73" s="12">
        <f t="shared" ref="Q73:Q84" si="69">P73*$B$75</f>
        <v>2.9157589034745031E-4</v>
      </c>
      <c r="R73" s="9">
        <f t="shared" ref="R73:R84" si="70">L73*$B$75</f>
        <v>1.9710000000000002E-2</v>
      </c>
      <c r="S73" s="13">
        <f t="shared" ref="S73:S84" si="71">Q73/R73</f>
        <v>1.4793297328637761E-2</v>
      </c>
      <c r="T73" s="2">
        <f t="shared" ref="T73:T84" si="72">$B$74/100</f>
        <v>0.01</v>
      </c>
      <c r="U73" s="14">
        <f t="shared" ref="U73:U84" si="73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1.2747932973286377E-2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439.83333333333331</v>
      </c>
      <c r="AU73" s="1">
        <f t="shared" ref="AU73:AU84" si="80">AT73*10000*AS73*0.67*AR73*AQ73</f>
        <v>74043.908961666733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-6.38472228503226</v>
      </c>
      <c r="E74" s="10">
        <f t="shared" ref="E74:E85" si="82">D73</f>
        <v>-1.24950380780645</v>
      </c>
      <c r="F74" s="7" t="s">
        <v>83</v>
      </c>
      <c r="G74" s="1">
        <v>2</v>
      </c>
      <c r="H74" s="9">
        <f t="shared" si="63"/>
        <v>-6.38472228503226</v>
      </c>
      <c r="I74" s="9">
        <f t="shared" si="64"/>
        <v>266.76527771496774</v>
      </c>
      <c r="J74" s="9">
        <f t="shared" si="65"/>
        <v>7.424840217731472E-3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0.21738013394251418</v>
      </c>
      <c r="P74" s="9">
        <f t="shared" si="68"/>
        <v>1.6140127610322335E-3</v>
      </c>
      <c r="Q74" s="12">
        <f t="shared" si="69"/>
        <v>2.9052229698580203E-4</v>
      </c>
      <c r="R74" s="9">
        <f t="shared" si="70"/>
        <v>1.9710000000000002E-2</v>
      </c>
      <c r="S74" s="13">
        <f t="shared" si="71"/>
        <v>1.4739842566504414E-2</v>
      </c>
      <c r="T74" s="2">
        <f t="shared" si="72"/>
        <v>0.01</v>
      </c>
      <c r="U74" s="14">
        <f t="shared" si="73"/>
        <v>1.4739842566504415E-4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1.2747398425665045E-2</v>
      </c>
      <c r="AR74" s="9">
        <f t="shared" si="77"/>
        <v>10.950000000000001</v>
      </c>
      <c r="AS74" s="1">
        <f t="shared" si="78"/>
        <v>0.18</v>
      </c>
      <c r="AT74" s="1">
        <f t="shared" si="79"/>
        <v>439.83333333333331</v>
      </c>
      <c r="AU74" s="1">
        <f t="shared" si="80"/>
        <v>74040.804144949187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-7.2569380639285699</v>
      </c>
      <c r="E75" s="10">
        <f t="shared" si="82"/>
        <v>-6.38472228503226</v>
      </c>
      <c r="F75" s="7" t="s">
        <v>83</v>
      </c>
      <c r="G75" s="1">
        <v>3</v>
      </c>
      <c r="H75" s="9">
        <f t="shared" si="63"/>
        <v>-7.2569380639285699</v>
      </c>
      <c r="I75" s="9">
        <f t="shared" si="64"/>
        <v>265.89306193607143</v>
      </c>
      <c r="J75" s="9">
        <f t="shared" si="65"/>
        <v>6.5870200305803983E-3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0.32526612118148196</v>
      </c>
      <c r="P75" s="9">
        <f t="shared" si="68"/>
        <v>2.1425344554916129E-3</v>
      </c>
      <c r="Q75" s="12">
        <f t="shared" si="69"/>
        <v>3.8565620198849029E-4</v>
      </c>
      <c r="R75" s="9">
        <f t="shared" si="70"/>
        <v>1.9710000000000002E-2</v>
      </c>
      <c r="S75" s="13">
        <f t="shared" si="71"/>
        <v>1.956652470768596E-2</v>
      </c>
      <c r="T75" s="2">
        <f t="shared" si="72"/>
        <v>0.01</v>
      </c>
      <c r="U75" s="14">
        <f t="shared" si="73"/>
        <v>1.956652470768596E-4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1.279566524707686E-2</v>
      </c>
      <c r="AR75" s="9">
        <f t="shared" si="77"/>
        <v>10.950000000000001</v>
      </c>
      <c r="AS75" s="1">
        <f t="shared" si="78"/>
        <v>0.18</v>
      </c>
      <c r="AT75" s="1">
        <f t="shared" si="79"/>
        <v>439.83333333333331</v>
      </c>
      <c r="AU75" s="1">
        <f t="shared" si="80"/>
        <v>74321.152664036534</v>
      </c>
    </row>
    <row r="76" spans="1:48" x14ac:dyDescent="0.15">
      <c r="C76" s="7">
        <v>3</v>
      </c>
      <c r="D76" s="7">
        <f t="shared" si="81"/>
        <v>-2.8825463830967801</v>
      </c>
      <c r="E76" s="10">
        <f t="shared" si="82"/>
        <v>-7.2569380639285699</v>
      </c>
      <c r="F76" s="7" t="s">
        <v>83</v>
      </c>
      <c r="G76" s="1">
        <v>4</v>
      </c>
      <c r="H76" s="9">
        <f t="shared" si="63"/>
        <v>-2.8825463830967801</v>
      </c>
      <c r="I76" s="9">
        <f t="shared" si="64"/>
        <v>270.2674536169032</v>
      </c>
      <c r="J76" s="9">
        <f t="shared" si="65"/>
        <v>1.1914998429826249E-2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0.43262358672599033</v>
      </c>
      <c r="P76" s="9">
        <f t="shared" si="68"/>
        <v>5.1547093565459745E-3</v>
      </c>
      <c r="Q76" s="12">
        <f t="shared" si="69"/>
        <v>9.2784768417827543E-4</v>
      </c>
      <c r="R76" s="9">
        <f t="shared" si="70"/>
        <v>1.9710000000000002E-2</v>
      </c>
      <c r="S76" s="13">
        <f t="shared" si="71"/>
        <v>4.7074971292657301E-2</v>
      </c>
      <c r="T76" s="2">
        <f t="shared" si="72"/>
        <v>0.01</v>
      </c>
      <c r="U76" s="14">
        <f t="shared" si="73"/>
        <v>4.7074971292657304E-4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1.3070749712926573E-2</v>
      </c>
      <c r="AR76" s="9">
        <f t="shared" si="77"/>
        <v>10.950000000000001</v>
      </c>
      <c r="AS76" s="1">
        <f t="shared" si="78"/>
        <v>0.18</v>
      </c>
      <c r="AT76" s="1">
        <f t="shared" si="79"/>
        <v>439.83333333333331</v>
      </c>
      <c r="AU76" s="1">
        <f t="shared" si="80"/>
        <v>75918.927706376897</v>
      </c>
    </row>
    <row r="77" spans="1:48" x14ac:dyDescent="0.15">
      <c r="C77" s="7">
        <v>4</v>
      </c>
      <c r="D77" s="7">
        <f t="shared" si="81"/>
        <v>-0.86420241153333299</v>
      </c>
      <c r="E77" s="10">
        <f t="shared" si="82"/>
        <v>-2.8825463830967801</v>
      </c>
      <c r="F77" s="7" t="s">
        <v>83</v>
      </c>
      <c r="G77" s="1">
        <v>5</v>
      </c>
      <c r="H77" s="9">
        <f t="shared" si="63"/>
        <v>-0.86420241153333299</v>
      </c>
      <c r="I77" s="9">
        <f t="shared" si="64"/>
        <v>272.28579758846666</v>
      </c>
      <c r="J77" s="9">
        <f t="shared" si="65"/>
        <v>1.5562244372354657E-2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0.4060954335009721</v>
      </c>
      <c r="O77" s="9">
        <f t="shared" si="83"/>
        <v>0.13087344386847233</v>
      </c>
      <c r="P77" s="9">
        <f t="shared" si="68"/>
        <v>2.0366845153328064E-3</v>
      </c>
      <c r="Q77" s="12">
        <f t="shared" si="69"/>
        <v>3.6660321275990514E-4</v>
      </c>
      <c r="R77" s="9">
        <f t="shared" si="70"/>
        <v>1.9710000000000002E-2</v>
      </c>
      <c r="S77" s="13">
        <f t="shared" si="71"/>
        <v>1.8599858587514211E-2</v>
      </c>
      <c r="T77" s="2">
        <f t="shared" si="72"/>
        <v>0.01</v>
      </c>
      <c r="U77" s="14">
        <f t="shared" si="73"/>
        <v>1.8599858587514212E-4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1.2785998585875142E-2</v>
      </c>
      <c r="AR77" s="9">
        <f t="shared" si="77"/>
        <v>10.950000000000001</v>
      </c>
      <c r="AS77" s="1">
        <f t="shared" si="78"/>
        <v>0.18</v>
      </c>
      <c r="AT77" s="1">
        <f t="shared" si="79"/>
        <v>439.83333333333331</v>
      </c>
      <c r="AU77" s="1">
        <f t="shared" si="80"/>
        <v>74265.005727628624</v>
      </c>
    </row>
    <row r="78" spans="1:48" x14ac:dyDescent="0.15">
      <c r="C78" s="7">
        <v>5</v>
      </c>
      <c r="D78" s="7">
        <f t="shared" si="81"/>
        <v>4.6493548712903197</v>
      </c>
      <c r="E78" s="10">
        <f t="shared" si="82"/>
        <v>-0.86420241153333299</v>
      </c>
      <c r="F78" s="7" t="s">
        <v>85</v>
      </c>
      <c r="G78" s="1">
        <v>6</v>
      </c>
      <c r="H78" s="9">
        <f t="shared" si="63"/>
        <v>4.6493548712903197</v>
      </c>
      <c r="I78" s="9">
        <f t="shared" si="64"/>
        <v>277.79935487129029</v>
      </c>
      <c r="J78" s="9">
        <f t="shared" si="65"/>
        <v>3.1644834294706818E-2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0.23833675935313953</v>
      </c>
      <c r="P78" s="9">
        <f t="shared" si="68"/>
        <v>7.5421272560675153E-3</v>
      </c>
      <c r="Q78" s="12">
        <f t="shared" si="69"/>
        <v>1.3575829060921527E-3</v>
      </c>
      <c r="R78" s="9">
        <f t="shared" si="70"/>
        <v>1.9710000000000002E-2</v>
      </c>
      <c r="S78" s="13">
        <f t="shared" si="71"/>
        <v>6.8877874484634838E-2</v>
      </c>
      <c r="T78" s="2">
        <f t="shared" si="72"/>
        <v>0.01</v>
      </c>
      <c r="U78" s="14">
        <f t="shared" si="73"/>
        <v>6.8877874484634836E-4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1.3288778744846349E-2</v>
      </c>
      <c r="AR78" s="9">
        <f t="shared" si="77"/>
        <v>10.950000000000001</v>
      </c>
      <c r="AS78" s="1">
        <f t="shared" si="78"/>
        <v>0.18</v>
      </c>
      <c r="AT78" s="1">
        <f t="shared" si="79"/>
        <v>439.83333333333331</v>
      </c>
      <c r="AU78" s="1">
        <f t="shared" si="80"/>
        <v>77185.307269581215</v>
      </c>
    </row>
    <row r="79" spans="1:48" x14ac:dyDescent="0.15">
      <c r="C79" s="7">
        <v>6</v>
      </c>
      <c r="D79" s="7">
        <f t="shared" si="81"/>
        <v>11.1786198264333</v>
      </c>
      <c r="E79" s="10">
        <f t="shared" si="82"/>
        <v>4.6493548712903197</v>
      </c>
      <c r="F79" s="7" t="s">
        <v>83</v>
      </c>
      <c r="G79" s="1">
        <v>7</v>
      </c>
      <c r="H79" s="9">
        <f t="shared" si="63"/>
        <v>11.1786198264333</v>
      </c>
      <c r="I79" s="9">
        <f t="shared" si="64"/>
        <v>284.32861982643328</v>
      </c>
      <c r="J79" s="9">
        <f t="shared" si="65"/>
        <v>7.0771018108125278E-2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0.340294632097072</v>
      </c>
      <c r="P79" s="9">
        <f t="shared" si="68"/>
        <v>2.4082997570239711E-2</v>
      </c>
      <c r="Q79" s="12">
        <f t="shared" si="69"/>
        <v>4.3349395626431477E-3</v>
      </c>
      <c r="R79" s="9">
        <f t="shared" si="70"/>
        <v>1.9710000000000002E-2</v>
      </c>
      <c r="S79" s="13">
        <f t="shared" si="71"/>
        <v>0.219936050869769</v>
      </c>
      <c r="T79" s="2">
        <f t="shared" si="72"/>
        <v>0.01</v>
      </c>
      <c r="U79" s="14">
        <f t="shared" si="73"/>
        <v>2.1993605086976899E-3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2.379936050869769E-2</v>
      </c>
      <c r="AR79" s="9">
        <f t="shared" si="77"/>
        <v>10.950000000000001</v>
      </c>
      <c r="AS79" s="1">
        <f t="shared" si="78"/>
        <v>0.18</v>
      </c>
      <c r="AT79" s="1">
        <f t="shared" si="79"/>
        <v>439.83333333333331</v>
      </c>
      <c r="AU79" s="1">
        <f t="shared" si="80"/>
        <v>138233.99342816041</v>
      </c>
    </row>
    <row r="80" spans="1:48" x14ac:dyDescent="0.15">
      <c r="C80" s="7">
        <v>7</v>
      </c>
      <c r="D80" s="7">
        <f t="shared" si="81"/>
        <v>14.594834341548401</v>
      </c>
      <c r="E80" s="10">
        <f t="shared" si="82"/>
        <v>11.1786198264333</v>
      </c>
      <c r="F80" s="7" t="s">
        <v>83</v>
      </c>
      <c r="G80" s="1">
        <v>8</v>
      </c>
      <c r="H80" s="9">
        <f t="shared" si="63"/>
        <v>14.594834341548401</v>
      </c>
      <c r="I80" s="9">
        <f t="shared" si="64"/>
        <v>287.74483434154837</v>
      </c>
      <c r="J80" s="9">
        <f t="shared" si="65"/>
        <v>0.1062736303374438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0.42571163452683236</v>
      </c>
      <c r="P80" s="9">
        <f t="shared" si="68"/>
        <v>4.5241920878053558E-2</v>
      </c>
      <c r="Q80" s="12">
        <f t="shared" si="69"/>
        <v>8.1435457580496407E-3</v>
      </c>
      <c r="R80" s="9">
        <f t="shared" si="70"/>
        <v>1.9710000000000002E-2</v>
      </c>
      <c r="S80" s="13">
        <f t="shared" si="71"/>
        <v>0.4131682271968361</v>
      </c>
      <c r="T80" s="2">
        <f t="shared" si="72"/>
        <v>0.01</v>
      </c>
      <c r="U80" s="14">
        <f t="shared" si="73"/>
        <v>4.1316822719683613E-3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2.5731682271968363E-2</v>
      </c>
      <c r="AR80" s="9">
        <f t="shared" si="77"/>
        <v>10.950000000000001</v>
      </c>
      <c r="AS80" s="1">
        <f t="shared" si="78"/>
        <v>0.18</v>
      </c>
      <c r="AT80" s="1">
        <f t="shared" si="79"/>
        <v>439.83333333333331</v>
      </c>
      <c r="AU80" s="1">
        <f t="shared" si="80"/>
        <v>149457.51154863389</v>
      </c>
    </row>
    <row r="81" spans="1:48" x14ac:dyDescent="0.15">
      <c r="C81" s="7">
        <v>8</v>
      </c>
      <c r="D81" s="7">
        <f t="shared" si="81"/>
        <v>13.113842085032299</v>
      </c>
      <c r="E81" s="10">
        <f t="shared" si="82"/>
        <v>14.594834341548401</v>
      </c>
      <c r="F81" s="7" t="s">
        <v>83</v>
      </c>
      <c r="G81" s="1">
        <v>9</v>
      </c>
      <c r="H81" s="9">
        <f t="shared" si="63"/>
        <v>13.113842085032299</v>
      </c>
      <c r="I81" s="9">
        <f t="shared" si="64"/>
        <v>286.26384208503225</v>
      </c>
      <c r="J81" s="9">
        <f t="shared" si="65"/>
        <v>8.9206519380447907E-2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0.48996971364877884</v>
      </c>
      <c r="P81" s="9">
        <f t="shared" si="68"/>
        <v>4.3708492756442299E-2</v>
      </c>
      <c r="Q81" s="12">
        <f t="shared" si="69"/>
        <v>7.867528696159613E-3</v>
      </c>
      <c r="R81" s="9">
        <f t="shared" si="70"/>
        <v>1.9710000000000002E-2</v>
      </c>
      <c r="S81" s="13">
        <f t="shared" si="71"/>
        <v>0.3991643174104319</v>
      </c>
      <c r="T81" s="2">
        <f t="shared" si="72"/>
        <v>0.01</v>
      </c>
      <c r="U81" s="14">
        <f t="shared" si="73"/>
        <v>3.9916431741043191E-3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2.5591643174104318E-2</v>
      </c>
      <c r="AR81" s="9">
        <f t="shared" si="77"/>
        <v>10.950000000000001</v>
      </c>
      <c r="AS81" s="1">
        <f t="shared" si="78"/>
        <v>0.18</v>
      </c>
      <c r="AT81" s="1">
        <f t="shared" si="79"/>
        <v>439.83333333333331</v>
      </c>
      <c r="AU81" s="1">
        <f t="shared" si="80"/>
        <v>148644.12146923452</v>
      </c>
    </row>
    <row r="82" spans="1:48" x14ac:dyDescent="0.15">
      <c r="C82" s="7">
        <v>9</v>
      </c>
      <c r="D82" s="7">
        <f t="shared" si="81"/>
        <v>8.4944691115333306</v>
      </c>
      <c r="E82" s="10">
        <f t="shared" si="82"/>
        <v>13.113842085032299</v>
      </c>
      <c r="F82" s="7" t="s">
        <v>83</v>
      </c>
      <c r="G82" s="1">
        <v>10</v>
      </c>
      <c r="H82" s="9">
        <f t="shared" si="63"/>
        <v>8.4944691115333306</v>
      </c>
      <c r="I82" s="9">
        <f t="shared" si="64"/>
        <v>281.64446911153328</v>
      </c>
      <c r="J82" s="9">
        <f t="shared" si="65"/>
        <v>5.1064350501745404E-2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0.55576122089233659</v>
      </c>
      <c r="P82" s="9">
        <f t="shared" si="68"/>
        <v>2.8379585778924226E-2</v>
      </c>
      <c r="Q82" s="12">
        <f t="shared" si="69"/>
        <v>5.1083254402063604E-3</v>
      </c>
      <c r="R82" s="9">
        <f t="shared" si="70"/>
        <v>1.9710000000000002E-2</v>
      </c>
      <c r="S82" s="13">
        <f t="shared" si="71"/>
        <v>0.25917429935090613</v>
      </c>
      <c r="T82" s="2">
        <f t="shared" si="72"/>
        <v>0.01</v>
      </c>
      <c r="U82" s="14">
        <f t="shared" si="73"/>
        <v>2.5917429935090612E-3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2.4191742993509062E-2</v>
      </c>
      <c r="AR82" s="9">
        <f t="shared" si="77"/>
        <v>10.950000000000001</v>
      </c>
      <c r="AS82" s="1">
        <f t="shared" si="78"/>
        <v>0.18</v>
      </c>
      <c r="AT82" s="1">
        <f t="shared" si="79"/>
        <v>439.83333333333331</v>
      </c>
      <c r="AU82" s="1">
        <f t="shared" si="80"/>
        <v>140513.0713809868</v>
      </c>
    </row>
    <row r="83" spans="1:48" x14ac:dyDescent="0.15">
      <c r="C83" s="7">
        <v>10</v>
      </c>
      <c r="D83" s="7">
        <f t="shared" si="81"/>
        <v>2.4447877769677402</v>
      </c>
      <c r="E83" s="10">
        <f t="shared" si="82"/>
        <v>8.4944691115333306</v>
      </c>
      <c r="F83" s="7" t="s">
        <v>83</v>
      </c>
      <c r="G83" s="1">
        <v>11</v>
      </c>
      <c r="H83" s="9">
        <f t="shared" si="63"/>
        <v>2.4447877769677402</v>
      </c>
      <c r="I83" s="9">
        <f t="shared" si="64"/>
        <v>275.59478777696773</v>
      </c>
      <c r="J83" s="9">
        <f t="shared" si="65"/>
        <v>2.3907721762107252E-2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0.50101255335774175</v>
      </c>
      <c r="O83" s="9">
        <f t="shared" si="83"/>
        <v>0.1358690817556707</v>
      </c>
      <c r="P83" s="9">
        <f t="shared" si="68"/>
        <v>3.2483202026875775E-3</v>
      </c>
      <c r="Q83" s="12">
        <f t="shared" si="69"/>
        <v>5.8469763648376393E-4</v>
      </c>
      <c r="R83" s="9">
        <f t="shared" si="70"/>
        <v>1.9710000000000002E-2</v>
      </c>
      <c r="S83" s="13">
        <f t="shared" si="71"/>
        <v>2.9665024682078329E-2</v>
      </c>
      <c r="T83" s="2">
        <f t="shared" si="72"/>
        <v>0.01</v>
      </c>
      <c r="U83" s="14">
        <f t="shared" si="73"/>
        <v>2.9665024682078329E-4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1.2896650246820783E-2</v>
      </c>
      <c r="AR83" s="9">
        <f t="shared" si="77"/>
        <v>10.950000000000001</v>
      </c>
      <c r="AS83" s="1">
        <f t="shared" si="78"/>
        <v>0.18</v>
      </c>
      <c r="AT83" s="1">
        <f t="shared" si="79"/>
        <v>439.83333333333331</v>
      </c>
      <c r="AU83" s="1">
        <f t="shared" si="80"/>
        <v>74907.704549993403</v>
      </c>
    </row>
    <row r="84" spans="1:48" x14ac:dyDescent="0.15">
      <c r="C84" s="7">
        <v>11</v>
      </c>
      <c r="D84" s="7">
        <f t="shared" si="81"/>
        <v>-1.5506592578</v>
      </c>
      <c r="E84" s="10">
        <f t="shared" si="82"/>
        <v>2.4447877769677402</v>
      </c>
      <c r="F84" s="7" t="s">
        <v>85</v>
      </c>
      <c r="G84" s="1">
        <v>12</v>
      </c>
      <c r="H84" s="9">
        <f t="shared" si="63"/>
        <v>-1.5506592578</v>
      </c>
      <c r="I84" s="9">
        <f t="shared" si="64"/>
        <v>271.59934074219996</v>
      </c>
      <c r="J84" s="9">
        <f t="shared" si="65"/>
        <v>1.4217408018965611E-2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0.24212076155298312</v>
      </c>
      <c r="P84" s="9">
        <f t="shared" si="68"/>
        <v>3.4423296568614429E-3</v>
      </c>
      <c r="Q84" s="12">
        <f t="shared" si="69"/>
        <v>6.1961933823505972E-4</v>
      </c>
      <c r="R84" s="9">
        <f t="shared" si="70"/>
        <v>1.9710000000000002E-2</v>
      </c>
      <c r="S84" s="13">
        <f t="shared" si="71"/>
        <v>3.1436800519282583E-2</v>
      </c>
      <c r="T84" s="2">
        <f t="shared" si="72"/>
        <v>0.01</v>
      </c>
      <c r="U84" s="14">
        <f t="shared" si="73"/>
        <v>3.1436800519282586E-4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1.2914368005192826E-2</v>
      </c>
      <c r="AR84" s="9">
        <f t="shared" si="77"/>
        <v>10.950000000000001</v>
      </c>
      <c r="AS84" s="1">
        <f t="shared" si="78"/>
        <v>0.18</v>
      </c>
      <c r="AT84" s="1">
        <f t="shared" si="79"/>
        <v>439.83333333333331</v>
      </c>
      <c r="AU84" s="1">
        <f t="shared" si="80"/>
        <v>75010.614730855945</v>
      </c>
      <c r="AV84" s="1">
        <f>SUM(AU73:AU84)</f>
        <v>1176542.1235821042</v>
      </c>
    </row>
    <row r="85" spans="1:48" x14ac:dyDescent="0.15">
      <c r="C85" s="7">
        <v>12</v>
      </c>
      <c r="D85" s="7">
        <f t="shared" si="81"/>
        <v>-4.4815019479677396</v>
      </c>
      <c r="E85" s="10">
        <f t="shared" si="82"/>
        <v>-1.5506592578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-1.24950380780645</v>
      </c>
      <c r="E89" s="7"/>
      <c r="F89" s="7"/>
      <c r="G89" s="1">
        <v>1</v>
      </c>
      <c r="H89" s="9">
        <f t="shared" ref="H89:H100" si="84">E90</f>
        <v>-1.24950380780645</v>
      </c>
      <c r="I89" s="9">
        <f t="shared" ref="I89:I100" si="85">H89+273.15</f>
        <v>271.90049619219354</v>
      </c>
      <c r="J89" s="9">
        <f t="shared" ref="J89:J100" si="86">EXP(($C$15*(I89-$C$13))/($C$16*I89*$C$13))</f>
        <v>1.4793297328637761E-2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7.84825104851887E-2</v>
      </c>
      <c r="Q89" s="12">
        <f t="shared" ref="Q89:Q100" si="90">P89*$B$91</f>
        <v>3.5317129718334915E-2</v>
      </c>
      <c r="R89" s="9">
        <f t="shared" ref="R89:R100" si="91">L89*$B$91</f>
        <v>2.3873737500000001</v>
      </c>
      <c r="S89" s="13">
        <f t="shared" ref="S89:S100" si="92">Q89/R89</f>
        <v>1.4793297328637761E-2</v>
      </c>
      <c r="T89" s="2">
        <f t="shared" ref="T89:T100" si="93">$B$90/100</f>
        <v>0.51</v>
      </c>
      <c r="U89" s="14">
        <f t="shared" ref="U89:U100" si="94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3.2611691363737982E-2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94633.166666666672</v>
      </c>
      <c r="AN89" s="1">
        <f t="shared" ref="AN89:AN100" si="99">AM89*10000*AK89*AJ89</f>
        <v>321036506.59767973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-6.38472228503226</v>
      </c>
      <c r="E90" s="10">
        <f t="shared" ref="E90:E101" si="101">D89</f>
        <v>-1.24950380780645</v>
      </c>
      <c r="F90" s="7" t="s">
        <v>83</v>
      </c>
      <c r="G90" s="1">
        <v>2</v>
      </c>
      <c r="H90" s="9">
        <f t="shared" si="84"/>
        <v>-6.38472228503226</v>
      </c>
      <c r="I90" s="9">
        <f t="shared" si="85"/>
        <v>266.76527771496774</v>
      </c>
      <c r="J90" s="9">
        <f t="shared" si="86"/>
        <v>7.424840217731472E-3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10.532067489514811</v>
      </c>
      <c r="P90" s="9">
        <f t="shared" si="89"/>
        <v>7.8198918272011697E-2</v>
      </c>
      <c r="Q90" s="12">
        <f t="shared" si="90"/>
        <v>3.5189513222405266E-2</v>
      </c>
      <c r="R90" s="9">
        <f t="shared" si="91"/>
        <v>2.3873737500000001</v>
      </c>
      <c r="S90" s="13">
        <f t="shared" si="92"/>
        <v>1.4739842566504414E-2</v>
      </c>
      <c r="T90" s="2">
        <f t="shared" si="93"/>
        <v>0.51</v>
      </c>
      <c r="U90" s="14">
        <f t="shared" si="94"/>
        <v>7.517319708917251E-3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3.2603471892238549E-2</v>
      </c>
      <c r="AK90" s="9">
        <f t="shared" si="96"/>
        <v>10.4025</v>
      </c>
      <c r="AL90" s="1">
        <f t="shared" si="97"/>
        <v>0.45</v>
      </c>
      <c r="AM90" s="17">
        <f t="shared" si="98"/>
        <v>94633.166666666672</v>
      </c>
      <c r="AN90" s="1">
        <f t="shared" si="99"/>
        <v>320955592.35171729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-7.2569380639285699</v>
      </c>
      <c r="E91" s="10">
        <f t="shared" si="101"/>
        <v>-6.38472228503226</v>
      </c>
      <c r="F91" s="7" t="s">
        <v>83</v>
      </c>
      <c r="G91" s="1">
        <v>3</v>
      </c>
      <c r="H91" s="9">
        <f t="shared" si="84"/>
        <v>-7.2569380639285699</v>
      </c>
      <c r="I91" s="9">
        <f t="shared" si="85"/>
        <v>265.89306193607143</v>
      </c>
      <c r="J91" s="9">
        <f t="shared" si="86"/>
        <v>6.5870200305803983E-3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15.759143571242799</v>
      </c>
      <c r="P91" s="9">
        <f t="shared" si="89"/>
        <v>0.10380579436856863</v>
      </c>
      <c r="Q91" s="12">
        <f t="shared" si="90"/>
        <v>4.6712607465855885E-2</v>
      </c>
      <c r="R91" s="9">
        <f t="shared" si="91"/>
        <v>2.3873737500000001</v>
      </c>
      <c r="S91" s="13">
        <f t="shared" si="92"/>
        <v>1.956652470768596E-2</v>
      </c>
      <c r="T91" s="2">
        <f t="shared" si="93"/>
        <v>0.51</v>
      </c>
      <c r="U91" s="14">
        <f t="shared" si="94"/>
        <v>9.9789276009198402E-3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3.3345646671677331E-2</v>
      </c>
      <c r="AK91" s="9">
        <f t="shared" si="96"/>
        <v>10.4025</v>
      </c>
      <c r="AL91" s="1">
        <f t="shared" si="97"/>
        <v>0.45</v>
      </c>
      <c r="AM91" s="17">
        <f t="shared" si="98"/>
        <v>94633.166666666672</v>
      </c>
      <c r="AN91" s="1">
        <f t="shared" si="99"/>
        <v>328261720.56869364</v>
      </c>
    </row>
    <row r="92" spans="1:48" x14ac:dyDescent="0.15">
      <c r="C92" s="7">
        <v>3</v>
      </c>
      <c r="D92" s="7">
        <f t="shared" si="100"/>
        <v>-2.8825463830967801</v>
      </c>
      <c r="E92" s="10">
        <f t="shared" si="101"/>
        <v>-7.2569380639285699</v>
      </c>
      <c r="F92" s="7" t="s">
        <v>83</v>
      </c>
      <c r="G92" s="1">
        <v>4</v>
      </c>
      <c r="H92" s="9">
        <f t="shared" si="84"/>
        <v>-2.8825463830967801</v>
      </c>
      <c r="I92" s="9">
        <f t="shared" si="85"/>
        <v>270.2674536169032</v>
      </c>
      <c r="J92" s="9">
        <f t="shared" si="86"/>
        <v>1.1914998429826249E-2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20.960612776874228</v>
      </c>
      <c r="P92" s="9">
        <f t="shared" si="89"/>
        <v>0.24974566832465245</v>
      </c>
      <c r="Q92" s="12">
        <f t="shared" si="90"/>
        <v>0.1123855507460936</v>
      </c>
      <c r="R92" s="9">
        <f t="shared" si="91"/>
        <v>2.3873737500000001</v>
      </c>
      <c r="S92" s="13">
        <f t="shared" si="92"/>
        <v>4.7074971292657301E-2</v>
      </c>
      <c r="T92" s="2">
        <f t="shared" si="93"/>
        <v>0.51</v>
      </c>
      <c r="U92" s="14">
        <f t="shared" si="94"/>
        <v>2.4008235359255226E-2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3.7575482960815448E-2</v>
      </c>
      <c r="AK92" s="9">
        <f t="shared" si="96"/>
        <v>10.4025</v>
      </c>
      <c r="AL92" s="1">
        <f t="shared" si="97"/>
        <v>0.45</v>
      </c>
      <c r="AM92" s="17">
        <f t="shared" si="98"/>
        <v>94633.166666666672</v>
      </c>
      <c r="AN92" s="1">
        <f t="shared" si="99"/>
        <v>369901139.10111982</v>
      </c>
    </row>
    <row r="93" spans="1:48" x14ac:dyDescent="0.15">
      <c r="C93" s="7">
        <v>4</v>
      </c>
      <c r="D93" s="7">
        <f t="shared" si="100"/>
        <v>-0.86420241153333299</v>
      </c>
      <c r="E93" s="10">
        <f t="shared" si="101"/>
        <v>-2.8825463830967801</v>
      </c>
      <c r="F93" s="7" t="s">
        <v>83</v>
      </c>
      <c r="G93" s="1">
        <v>5</v>
      </c>
      <c r="H93" s="9">
        <f t="shared" si="84"/>
        <v>-0.86420241153333299</v>
      </c>
      <c r="I93" s="9">
        <f t="shared" si="85"/>
        <v>272.28579758846666</v>
      </c>
      <c r="J93" s="9">
        <f t="shared" si="86"/>
        <v>1.5562244372354657E-2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19.675323753122097</v>
      </c>
      <c r="O93" s="9">
        <f t="shared" si="102"/>
        <v>6.34081835542748</v>
      </c>
      <c r="P93" s="9">
        <f t="shared" si="89"/>
        <v>9.8677364767874406E-2</v>
      </c>
      <c r="Q93" s="12">
        <f t="shared" si="90"/>
        <v>4.4404814145543481E-2</v>
      </c>
      <c r="R93" s="9">
        <f t="shared" si="91"/>
        <v>2.3873737500000001</v>
      </c>
      <c r="S93" s="13">
        <f t="shared" si="92"/>
        <v>1.8599858587514201E-2</v>
      </c>
      <c r="T93" s="2">
        <f t="shared" si="93"/>
        <v>0.51</v>
      </c>
      <c r="U93" s="14">
        <f t="shared" si="94"/>
        <v>9.4859278796322419E-3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2.5771007255709123E-2</v>
      </c>
      <c r="AK93" s="9">
        <f t="shared" si="96"/>
        <v>10.4025</v>
      </c>
      <c r="AL93" s="1">
        <f t="shared" si="97"/>
        <v>0.45</v>
      </c>
      <c r="AM93" s="17">
        <f t="shared" si="98"/>
        <v>94633.166666666672</v>
      </c>
      <c r="AN93" s="1">
        <f t="shared" si="99"/>
        <v>253695340.37954926</v>
      </c>
    </row>
    <row r="94" spans="1:48" x14ac:dyDescent="0.15">
      <c r="C94" s="7">
        <v>5</v>
      </c>
      <c r="D94" s="7">
        <f t="shared" si="100"/>
        <v>4.6493548712903197</v>
      </c>
      <c r="E94" s="10">
        <f t="shared" si="101"/>
        <v>-0.86420241153333299</v>
      </c>
      <c r="F94" s="7" t="s">
        <v>85</v>
      </c>
      <c r="G94" s="1">
        <v>6</v>
      </c>
      <c r="H94" s="9">
        <f t="shared" si="84"/>
        <v>4.6493548712903197</v>
      </c>
      <c r="I94" s="9">
        <f t="shared" si="85"/>
        <v>277.79935487129029</v>
      </c>
      <c r="J94" s="9">
        <f t="shared" si="86"/>
        <v>3.1644834294706818E-2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11.547415990659605</v>
      </c>
      <c r="P94" s="9">
        <f t="shared" si="89"/>
        <v>0.36541606555647099</v>
      </c>
      <c r="Q94" s="12">
        <f t="shared" si="90"/>
        <v>0.16443722950041195</v>
      </c>
      <c r="R94" s="9">
        <f t="shared" si="91"/>
        <v>2.3873737500000001</v>
      </c>
      <c r="S94" s="13">
        <f t="shared" si="92"/>
        <v>6.8877874484634824E-2</v>
      </c>
      <c r="T94" s="2">
        <f t="shared" si="93"/>
        <v>0.51</v>
      </c>
      <c r="U94" s="14">
        <f t="shared" si="94"/>
        <v>3.5127715987163764E-2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3.6720006370129878E-2</v>
      </c>
      <c r="AK94" s="9">
        <f t="shared" si="96"/>
        <v>10.4025</v>
      </c>
      <c r="AL94" s="1">
        <f t="shared" si="97"/>
        <v>0.45</v>
      </c>
      <c r="AM94" s="17">
        <f t="shared" si="98"/>
        <v>94633.166666666672</v>
      </c>
      <c r="AN94" s="1">
        <f t="shared" si="99"/>
        <v>361479643.47592914</v>
      </c>
    </row>
    <row r="95" spans="1:48" x14ac:dyDescent="0.15">
      <c r="C95" s="7">
        <v>6</v>
      </c>
      <c r="D95" s="7">
        <f t="shared" si="100"/>
        <v>11.1786198264333</v>
      </c>
      <c r="E95" s="10">
        <f t="shared" si="101"/>
        <v>4.6493548712903197</v>
      </c>
      <c r="F95" s="7" t="s">
        <v>83</v>
      </c>
      <c r="G95" s="1">
        <v>7</v>
      </c>
      <c r="H95" s="9">
        <f t="shared" si="84"/>
        <v>11.1786198264333</v>
      </c>
      <c r="I95" s="9">
        <f t="shared" si="85"/>
        <v>284.32861982643328</v>
      </c>
      <c r="J95" s="9">
        <f t="shared" si="86"/>
        <v>7.0771018108125278E-2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16.487274925103133</v>
      </c>
      <c r="P95" s="9">
        <f t="shared" si="89"/>
        <v>1.1668212322781137</v>
      </c>
      <c r="Q95" s="12">
        <f t="shared" si="90"/>
        <v>0.52506955452515125</v>
      </c>
      <c r="R95" s="9">
        <f t="shared" si="91"/>
        <v>2.3873737500000001</v>
      </c>
      <c r="S95" s="13">
        <f t="shared" si="92"/>
        <v>0.21993605086976903</v>
      </c>
      <c r="T95" s="2">
        <f t="shared" si="93"/>
        <v>0.51</v>
      </c>
      <c r="U95" s="14">
        <f t="shared" si="94"/>
        <v>0.11216738594358221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8.0273466861990037E-2</v>
      </c>
      <c r="AK95" s="9">
        <f t="shared" si="96"/>
        <v>10.4025</v>
      </c>
      <c r="AL95" s="1">
        <f t="shared" si="97"/>
        <v>0.45</v>
      </c>
      <c r="AM95" s="17">
        <f t="shared" si="98"/>
        <v>94633.166666666672</v>
      </c>
      <c r="AN95" s="1">
        <f t="shared" si="99"/>
        <v>790229279.62924361</v>
      </c>
    </row>
    <row r="96" spans="1:48" x14ac:dyDescent="0.15">
      <c r="C96" s="7">
        <v>7</v>
      </c>
      <c r="D96" s="7">
        <f t="shared" si="100"/>
        <v>14.594834341548401</v>
      </c>
      <c r="E96" s="10">
        <f t="shared" si="101"/>
        <v>11.1786198264333</v>
      </c>
      <c r="F96" s="7" t="s">
        <v>83</v>
      </c>
      <c r="G96" s="1">
        <v>8</v>
      </c>
      <c r="H96" s="9">
        <f t="shared" si="84"/>
        <v>14.594834341548401</v>
      </c>
      <c r="I96" s="9">
        <f t="shared" si="85"/>
        <v>287.74483434154837</v>
      </c>
      <c r="J96" s="9">
        <f t="shared" si="86"/>
        <v>0.1062736303374438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20.625728692825017</v>
      </c>
      <c r="P96" s="9">
        <f t="shared" si="89"/>
        <v>2.191971066541694</v>
      </c>
      <c r="Q96" s="12">
        <f t="shared" si="90"/>
        <v>0.98638697994376234</v>
      </c>
      <c r="R96" s="9">
        <f t="shared" si="91"/>
        <v>2.3873737500000001</v>
      </c>
      <c r="S96" s="13">
        <f t="shared" si="92"/>
        <v>0.41316822719683599</v>
      </c>
      <c r="T96" s="2">
        <f t="shared" si="93"/>
        <v>0.51</v>
      </c>
      <c r="U96" s="14">
        <f t="shared" si="94"/>
        <v>0.21071579587038636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0.10998581245492149</v>
      </c>
      <c r="AK96" s="9">
        <f t="shared" si="96"/>
        <v>10.4025</v>
      </c>
      <c r="AL96" s="1">
        <f t="shared" si="97"/>
        <v>0.45</v>
      </c>
      <c r="AM96" s="17">
        <f t="shared" si="98"/>
        <v>94633.166666666672</v>
      </c>
      <c r="AN96" s="1">
        <f t="shared" si="99"/>
        <v>1082724002.6286194</v>
      </c>
    </row>
    <row r="97" spans="1:50" x14ac:dyDescent="0.15">
      <c r="C97" s="7">
        <v>8</v>
      </c>
      <c r="D97" s="7">
        <f t="shared" si="100"/>
        <v>13.113842085032299</v>
      </c>
      <c r="E97" s="10">
        <f t="shared" si="101"/>
        <v>14.594834341548401</v>
      </c>
      <c r="F97" s="7" t="s">
        <v>83</v>
      </c>
      <c r="G97" s="1">
        <v>9</v>
      </c>
      <c r="H97" s="9">
        <f t="shared" si="84"/>
        <v>13.113842085032299</v>
      </c>
      <c r="I97" s="9">
        <f t="shared" si="85"/>
        <v>286.26384208503225</v>
      </c>
      <c r="J97" s="9">
        <f t="shared" si="86"/>
        <v>8.9206519380447907E-2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23.739032626283322</v>
      </c>
      <c r="P97" s="9">
        <f t="shared" si="89"/>
        <v>2.1176764740496283</v>
      </c>
      <c r="Q97" s="12">
        <f t="shared" si="90"/>
        <v>0.95295441332233277</v>
      </c>
      <c r="R97" s="9">
        <f t="shared" si="91"/>
        <v>2.3873737500000001</v>
      </c>
      <c r="S97" s="13">
        <f t="shared" si="92"/>
        <v>0.39916431741043173</v>
      </c>
      <c r="T97" s="2">
        <f t="shared" si="93"/>
        <v>0.51</v>
      </c>
      <c r="U97" s="14">
        <f t="shared" si="94"/>
        <v>0.2035738018793202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0.10783250126661503</v>
      </c>
      <c r="AK97" s="9">
        <f t="shared" si="96"/>
        <v>10.4025</v>
      </c>
      <c r="AL97" s="1">
        <f t="shared" si="97"/>
        <v>0.45</v>
      </c>
      <c r="AM97" s="17">
        <f t="shared" si="98"/>
        <v>94633.166666666672</v>
      </c>
      <c r="AN97" s="1">
        <f t="shared" si="99"/>
        <v>1061526343.9791121</v>
      </c>
    </row>
    <row r="98" spans="1:50" x14ac:dyDescent="0.15">
      <c r="C98" s="7">
        <v>9</v>
      </c>
      <c r="D98" s="7">
        <f t="shared" si="100"/>
        <v>8.4944691115333306</v>
      </c>
      <c r="E98" s="10">
        <f t="shared" si="101"/>
        <v>13.113842085032299</v>
      </c>
      <c r="F98" s="7" t="s">
        <v>83</v>
      </c>
      <c r="G98" s="1">
        <v>10</v>
      </c>
      <c r="H98" s="9">
        <f t="shared" si="84"/>
        <v>8.4944691115333306</v>
      </c>
      <c r="I98" s="9">
        <f t="shared" si="85"/>
        <v>281.64446911153328</v>
      </c>
      <c r="J98" s="9">
        <f t="shared" si="86"/>
        <v>5.1064350501745404E-2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26.926631152233693</v>
      </c>
      <c r="P98" s="9">
        <f t="shared" si="89"/>
        <v>1.3749909309888779</v>
      </c>
      <c r="Q98" s="12">
        <f t="shared" si="90"/>
        <v>0.61874591894499509</v>
      </c>
      <c r="R98" s="9">
        <f t="shared" si="91"/>
        <v>2.3873737500000001</v>
      </c>
      <c r="S98" s="13">
        <f t="shared" si="92"/>
        <v>0.25917429935090602</v>
      </c>
      <c r="T98" s="2">
        <f t="shared" si="93"/>
        <v>0.51</v>
      </c>
      <c r="U98" s="14">
        <f t="shared" si="94"/>
        <v>0.13217889266896207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8.3100936139692064E-2</v>
      </c>
      <c r="AK98" s="9">
        <f t="shared" si="96"/>
        <v>10.4025</v>
      </c>
      <c r="AL98" s="1">
        <f t="shared" si="97"/>
        <v>0.45</v>
      </c>
      <c r="AM98" s="17">
        <f t="shared" si="98"/>
        <v>94633.166666666672</v>
      </c>
      <c r="AN98" s="1">
        <f t="shared" si="99"/>
        <v>818063495.56430078</v>
      </c>
    </row>
    <row r="99" spans="1:50" x14ac:dyDescent="0.15">
      <c r="C99" s="7">
        <v>10</v>
      </c>
      <c r="D99" s="7">
        <f t="shared" si="100"/>
        <v>2.4447877769677402</v>
      </c>
      <c r="E99" s="10">
        <f t="shared" si="101"/>
        <v>8.4944691115333306</v>
      </c>
      <c r="F99" s="7" t="s">
        <v>83</v>
      </c>
      <c r="G99" s="1">
        <v>11</v>
      </c>
      <c r="H99" s="9">
        <f t="shared" si="84"/>
        <v>2.4447877769677402</v>
      </c>
      <c r="I99" s="9">
        <f t="shared" si="85"/>
        <v>275.59478777696773</v>
      </c>
      <c r="J99" s="9">
        <f t="shared" si="86"/>
        <v>2.3907721762107252E-2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24.274058210182574</v>
      </c>
      <c r="O99" s="9">
        <f t="shared" si="102"/>
        <v>6.582857011062238</v>
      </c>
      <c r="P99" s="9">
        <f t="shared" si="89"/>
        <v>0.15738111382021297</v>
      </c>
      <c r="Q99" s="12">
        <f t="shared" si="90"/>
        <v>7.0821501219095834E-2</v>
      </c>
      <c r="R99" s="9">
        <f t="shared" si="91"/>
        <v>2.3873737500000001</v>
      </c>
      <c r="S99" s="13">
        <f t="shared" si="92"/>
        <v>2.9665024682078302E-2</v>
      </c>
      <c r="T99" s="2">
        <f t="shared" si="93"/>
        <v>0.51</v>
      </c>
      <c r="U99" s="14">
        <f t="shared" si="94"/>
        <v>1.5129162587859934E-2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3.489844252023977E-2</v>
      </c>
      <c r="AK99" s="9">
        <f t="shared" si="96"/>
        <v>10.4025</v>
      </c>
      <c r="AL99" s="1">
        <f t="shared" si="97"/>
        <v>0.45</v>
      </c>
      <c r="AM99" s="17">
        <f t="shared" si="98"/>
        <v>94633.166666666672</v>
      </c>
      <c r="AN99" s="1">
        <f t="shared" si="99"/>
        <v>343547777.00537908</v>
      </c>
    </row>
    <row r="100" spans="1:50" x14ac:dyDescent="0.15">
      <c r="C100" s="7">
        <v>11</v>
      </c>
      <c r="D100" s="7">
        <f t="shared" si="100"/>
        <v>-1.5506592578</v>
      </c>
      <c r="E100" s="10">
        <f t="shared" si="101"/>
        <v>2.4447877769677402</v>
      </c>
      <c r="F100" s="7" t="s">
        <v>85</v>
      </c>
      <c r="G100" s="1">
        <v>12</v>
      </c>
      <c r="H100" s="9">
        <f t="shared" si="84"/>
        <v>-1.5506592578</v>
      </c>
      <c r="I100" s="9">
        <f t="shared" si="85"/>
        <v>271.59934074219996</v>
      </c>
      <c r="J100" s="9">
        <f t="shared" si="86"/>
        <v>1.4217408018965611E-2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11.730750897242025</v>
      </c>
      <c r="P100" s="9">
        <f t="shared" si="89"/>
        <v>0.16678087187493681</v>
      </c>
      <c r="Q100" s="12">
        <f t="shared" si="90"/>
        <v>7.5051392343721574E-2</v>
      </c>
      <c r="R100" s="9">
        <f t="shared" si="91"/>
        <v>2.3873737500000001</v>
      </c>
      <c r="S100" s="13">
        <f t="shared" si="92"/>
        <v>3.1436800519282569E-2</v>
      </c>
      <c r="T100" s="2">
        <f t="shared" si="93"/>
        <v>0.51</v>
      </c>
      <c r="U100" s="14">
        <f t="shared" si="94"/>
        <v>1.6032768264834112E-2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3.5170879631847486E-2</v>
      </c>
      <c r="AK100" s="9">
        <f t="shared" si="96"/>
        <v>10.4025</v>
      </c>
      <c r="AL100" s="1">
        <f t="shared" si="97"/>
        <v>0.45</v>
      </c>
      <c r="AM100" s="17">
        <f t="shared" si="98"/>
        <v>94633.166666666672</v>
      </c>
      <c r="AN100" s="1">
        <f t="shared" si="99"/>
        <v>346229706.55029541</v>
      </c>
      <c r="AO100" s="1">
        <f>SUM(AN89:AN100)</f>
        <v>6397650547.8316393</v>
      </c>
    </row>
    <row r="101" spans="1:50" x14ac:dyDescent="0.15">
      <c r="C101" s="7">
        <v>12</v>
      </c>
      <c r="D101" s="7">
        <f t="shared" si="100"/>
        <v>-4.4815019479677396</v>
      </c>
      <c r="E101" s="10">
        <f t="shared" si="101"/>
        <v>-1.5506592578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-1.24950380780645</v>
      </c>
      <c r="E105" s="7"/>
      <c r="F105" s="7"/>
      <c r="G105" s="1">
        <v>1</v>
      </c>
      <c r="H105" s="9">
        <f t="shared" ref="H105:H116" si="103">E106</f>
        <v>-1.24950380780645</v>
      </c>
      <c r="I105" s="9">
        <f t="shared" ref="I105:I116" si="104">H105+273.15</f>
        <v>271.90049619219354</v>
      </c>
      <c r="J105" s="9">
        <f t="shared" ref="J105:J116" si="105">EXP(($C$15*(I105-$C$13))/($C$16*I105*$C$13))</f>
        <v>1.4793297328637761E-2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9.584432488188065E-3</v>
      </c>
      <c r="Q105" s="12">
        <f t="shared" ref="Q105:Q116" si="109">P105*$B$107</f>
        <v>2.8753297464564195E-3</v>
      </c>
      <c r="R105" s="9">
        <f t="shared" ref="R105:R116" si="110">L105*$B$107</f>
        <v>0.19436706250000002</v>
      </c>
      <c r="S105" s="13">
        <f t="shared" ref="S105:S116" si="111">Q105/R105</f>
        <v>1.4793297328637763E-2</v>
      </c>
      <c r="T105" s="2">
        <f t="shared" ref="T105:T116" si="112">$B$106/100</f>
        <v>0.01</v>
      </c>
      <c r="U105" s="14">
        <f t="shared" ref="U105:U116" si="113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5.6379329732863777E-3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6200</v>
      </c>
      <c r="AX105" s="1">
        <f t="shared" ref="AX105:AX116" si="120">AW105*10000*AV105*0.67*AU105*AT105</f>
        <v>4552071.4668290503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-6.38472228503226</v>
      </c>
      <c r="E106" s="10">
        <f t="shared" ref="E106:E117" si="122">D105</f>
        <v>-1.24950380780645</v>
      </c>
      <c r="F106" s="7" t="s">
        <v>83</v>
      </c>
      <c r="G106" s="1">
        <v>2</v>
      </c>
      <c r="H106" s="9">
        <f t="shared" si="103"/>
        <v>-6.38472228503226</v>
      </c>
      <c r="I106" s="9">
        <f t="shared" si="104"/>
        <v>266.76527771496774</v>
      </c>
      <c r="J106" s="9">
        <f t="shared" si="105"/>
        <v>7.424840217731472E-3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1.2861959841784789</v>
      </c>
      <c r="P106" s="9">
        <f t="shared" si="108"/>
        <v>9.5497996712130828E-3</v>
      </c>
      <c r="Q106" s="12">
        <f t="shared" si="109"/>
        <v>2.8649399013639248E-3</v>
      </c>
      <c r="R106" s="9">
        <f t="shared" si="110"/>
        <v>0.19436706250000002</v>
      </c>
      <c r="S106" s="13">
        <f t="shared" si="111"/>
        <v>1.4739842566504418E-2</v>
      </c>
      <c r="T106" s="2">
        <f t="shared" si="112"/>
        <v>0.01</v>
      </c>
      <c r="U106" s="14">
        <f t="shared" si="113"/>
        <v>1.4739842566504417E-4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5.6373984256650441E-3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6200</v>
      </c>
      <c r="AX106" s="1">
        <f t="shared" si="120"/>
        <v>4551639.8726639077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-7.2569380639285699</v>
      </c>
      <c r="E107" s="10">
        <f t="shared" si="122"/>
        <v>-6.38472228503226</v>
      </c>
      <c r="F107" s="7" t="s">
        <v>83</v>
      </c>
      <c r="G107" s="1">
        <v>3</v>
      </c>
      <c r="H107" s="9">
        <f t="shared" si="103"/>
        <v>-7.2569380639285699</v>
      </c>
      <c r="I107" s="9">
        <f t="shared" si="104"/>
        <v>265.89306193607143</v>
      </c>
      <c r="J107" s="9">
        <f t="shared" si="105"/>
        <v>6.5870200305803983E-3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1.9245363928405994</v>
      </c>
      <c r="P107" s="9">
        <f t="shared" si="108"/>
        <v>1.2676959769221974E-2</v>
      </c>
      <c r="Q107" s="12">
        <f t="shared" si="109"/>
        <v>3.803087930766592E-3</v>
      </c>
      <c r="R107" s="9">
        <f t="shared" si="110"/>
        <v>0.19436706250000002</v>
      </c>
      <c r="S107" s="13">
        <f t="shared" si="111"/>
        <v>1.956652470768596E-2</v>
      </c>
      <c r="T107" s="2">
        <f t="shared" si="112"/>
        <v>0.01</v>
      </c>
      <c r="U107" s="14">
        <f t="shared" si="113"/>
        <v>1.956652470768596E-4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5.6856652470768593E-3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6200</v>
      </c>
      <c r="AX107" s="1">
        <f t="shared" si="120"/>
        <v>4590610.5418052943</v>
      </c>
    </row>
    <row r="108" spans="1:50" x14ac:dyDescent="0.15">
      <c r="C108" s="7">
        <v>3</v>
      </c>
      <c r="D108" s="7">
        <f t="shared" si="121"/>
        <v>-2.8825463830967801</v>
      </c>
      <c r="E108" s="10">
        <f t="shared" si="122"/>
        <v>-7.2569380639285699</v>
      </c>
      <c r="F108" s="7" t="s">
        <v>83</v>
      </c>
      <c r="G108" s="1">
        <v>4</v>
      </c>
      <c r="H108" s="9">
        <f t="shared" si="103"/>
        <v>-2.8825463830967801</v>
      </c>
      <c r="I108" s="9">
        <f t="shared" si="104"/>
        <v>270.2674536169032</v>
      </c>
      <c r="J108" s="9">
        <f t="shared" si="105"/>
        <v>1.1914998429826249E-2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2.5597496414047112</v>
      </c>
      <c r="P108" s="9">
        <f t="shared" si="108"/>
        <v>3.0499412958085437E-2</v>
      </c>
      <c r="Q108" s="12">
        <f t="shared" si="109"/>
        <v>9.1498238874256309E-3</v>
      </c>
      <c r="R108" s="9">
        <f t="shared" si="110"/>
        <v>0.19436706250000002</v>
      </c>
      <c r="S108" s="13">
        <f t="shared" si="111"/>
        <v>4.7074971292657315E-2</v>
      </c>
      <c r="T108" s="2">
        <f t="shared" si="112"/>
        <v>0.01</v>
      </c>
      <c r="U108" s="14">
        <f t="shared" si="113"/>
        <v>4.7074971292657315E-4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5.9607497129265732E-3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6200</v>
      </c>
      <c r="AX108" s="1">
        <f t="shared" si="120"/>
        <v>4812713.9534449112</v>
      </c>
    </row>
    <row r="109" spans="1:50" x14ac:dyDescent="0.15">
      <c r="C109" s="7">
        <v>4</v>
      </c>
      <c r="D109" s="7">
        <f t="shared" si="121"/>
        <v>-0.86420241153333299</v>
      </c>
      <c r="E109" s="10">
        <f t="shared" si="122"/>
        <v>-2.8825463830967801</v>
      </c>
      <c r="F109" s="7" t="s">
        <v>83</v>
      </c>
      <c r="G109" s="1">
        <v>5</v>
      </c>
      <c r="H109" s="9">
        <f t="shared" si="103"/>
        <v>-0.86420241153333299</v>
      </c>
      <c r="I109" s="9">
        <f t="shared" si="104"/>
        <v>272.28579758846666</v>
      </c>
      <c r="J109" s="9">
        <f t="shared" si="105"/>
        <v>1.5562244372354657E-2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2.4027877170242946</v>
      </c>
      <c r="O109" s="9">
        <f t="shared" si="123"/>
        <v>0.77435271975566478</v>
      </c>
      <c r="P109" s="9">
        <f t="shared" si="108"/>
        <v>1.2050666255235118E-2</v>
      </c>
      <c r="Q109" s="12">
        <f t="shared" si="109"/>
        <v>3.6151998765705353E-3</v>
      </c>
      <c r="R109" s="9">
        <f t="shared" si="110"/>
        <v>0.19436706250000002</v>
      </c>
      <c r="S109" s="13">
        <f t="shared" si="111"/>
        <v>1.8599858587514204E-2</v>
      </c>
      <c r="T109" s="2">
        <f t="shared" si="112"/>
        <v>0.01</v>
      </c>
      <c r="U109" s="14">
        <f t="shared" si="113"/>
        <v>1.8599858587514204E-4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5.6759985858751425E-3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6200</v>
      </c>
      <c r="AX109" s="1">
        <f t="shared" si="120"/>
        <v>4582805.6720339907</v>
      </c>
    </row>
    <row r="110" spans="1:50" x14ac:dyDescent="0.15">
      <c r="C110" s="7">
        <v>5</v>
      </c>
      <c r="D110" s="7">
        <f t="shared" si="121"/>
        <v>4.6493548712903197</v>
      </c>
      <c r="E110" s="10">
        <f t="shared" si="122"/>
        <v>-0.86420241153333299</v>
      </c>
      <c r="F110" s="7" t="s">
        <v>85</v>
      </c>
      <c r="G110" s="1">
        <v>6</v>
      </c>
      <c r="H110" s="9">
        <f t="shared" si="103"/>
        <v>4.6493548712903197</v>
      </c>
      <c r="I110" s="9">
        <f t="shared" si="104"/>
        <v>277.79935487129029</v>
      </c>
      <c r="J110" s="9">
        <f t="shared" si="105"/>
        <v>3.1644834294706818E-2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1.4101922618337632</v>
      </c>
      <c r="P110" s="9">
        <f t="shared" si="108"/>
        <v>4.4625300449407247E-2</v>
      </c>
      <c r="Q110" s="12">
        <f t="shared" si="109"/>
        <v>1.3387590134822174E-2</v>
      </c>
      <c r="R110" s="9">
        <f t="shared" si="110"/>
        <v>0.19436706250000002</v>
      </c>
      <c r="S110" s="13">
        <f t="shared" si="111"/>
        <v>6.8877874484634824E-2</v>
      </c>
      <c r="T110" s="2">
        <f t="shared" si="112"/>
        <v>0.01</v>
      </c>
      <c r="U110" s="14">
        <f t="shared" si="113"/>
        <v>6.8877874484634825E-4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6.178778744846348E-3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6200</v>
      </c>
      <c r="AX110" s="1">
        <f t="shared" si="120"/>
        <v>4988750.7633617632</v>
      </c>
    </row>
    <row r="111" spans="1:50" x14ac:dyDescent="0.15">
      <c r="C111" s="7">
        <v>6</v>
      </c>
      <c r="D111" s="7">
        <f t="shared" si="121"/>
        <v>11.1786198264333</v>
      </c>
      <c r="E111" s="10">
        <f t="shared" si="122"/>
        <v>4.6493548712903197</v>
      </c>
      <c r="F111" s="7" t="s">
        <v>83</v>
      </c>
      <c r="G111" s="1">
        <v>7</v>
      </c>
      <c r="H111" s="9">
        <f t="shared" si="103"/>
        <v>11.1786198264333</v>
      </c>
      <c r="I111" s="9">
        <f t="shared" si="104"/>
        <v>284.32861982643328</v>
      </c>
      <c r="J111" s="9">
        <f t="shared" si="105"/>
        <v>7.0771018108125278E-2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2.0134571697176895</v>
      </c>
      <c r="P111" s="9">
        <f t="shared" si="108"/>
        <v>0.14249441381802527</v>
      </c>
      <c r="Q111" s="12">
        <f t="shared" si="109"/>
        <v>4.2748324145407579E-2</v>
      </c>
      <c r="R111" s="9">
        <f t="shared" si="110"/>
        <v>0.19436706250000002</v>
      </c>
      <c r="S111" s="13">
        <f t="shared" si="111"/>
        <v>0.21993605086976903</v>
      </c>
      <c r="T111" s="2">
        <f t="shared" si="112"/>
        <v>0.01</v>
      </c>
      <c r="U111" s="14">
        <f t="shared" si="113"/>
        <v>2.1993605086976903E-3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1.214936050869769E-2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6200</v>
      </c>
      <c r="AX111" s="1">
        <f t="shared" si="120"/>
        <v>9809403.1223689821</v>
      </c>
    </row>
    <row r="112" spans="1:50" x14ac:dyDescent="0.15">
      <c r="C112" s="7">
        <v>7</v>
      </c>
      <c r="D112" s="7">
        <f t="shared" si="121"/>
        <v>14.594834341548401</v>
      </c>
      <c r="E112" s="10">
        <f t="shared" si="122"/>
        <v>11.1786198264333</v>
      </c>
      <c r="F112" s="7" t="s">
        <v>83</v>
      </c>
      <c r="G112" s="1">
        <v>8</v>
      </c>
      <c r="H112" s="9">
        <f t="shared" si="103"/>
        <v>14.594834341548401</v>
      </c>
      <c r="I112" s="9">
        <f t="shared" si="104"/>
        <v>287.74483434154837</v>
      </c>
      <c r="J112" s="9">
        <f t="shared" si="105"/>
        <v>0.1062736303374438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2.5188529642329978</v>
      </c>
      <c r="P112" s="9">
        <f t="shared" si="108"/>
        <v>0.26768764879527218</v>
      </c>
      <c r="Q112" s="12">
        <f t="shared" si="109"/>
        <v>8.0306294638581646E-2</v>
      </c>
      <c r="R112" s="9">
        <f t="shared" si="110"/>
        <v>0.19436706250000002</v>
      </c>
      <c r="S112" s="13">
        <f t="shared" si="111"/>
        <v>0.4131682271968361</v>
      </c>
      <c r="T112" s="2">
        <f t="shared" si="112"/>
        <v>0.01</v>
      </c>
      <c r="U112" s="14">
        <f t="shared" si="113"/>
        <v>4.1316822719683613E-3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1.4081682271968363E-2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6200</v>
      </c>
      <c r="AX112" s="1">
        <f t="shared" si="120"/>
        <v>11369561.216655435</v>
      </c>
    </row>
    <row r="113" spans="1:53" x14ac:dyDescent="0.15">
      <c r="C113" s="7">
        <v>8</v>
      </c>
      <c r="D113" s="7">
        <f t="shared" si="121"/>
        <v>13.113842085032299</v>
      </c>
      <c r="E113" s="10">
        <f t="shared" si="122"/>
        <v>14.594834341548401</v>
      </c>
      <c r="F113" s="7" t="s">
        <v>83</v>
      </c>
      <c r="G113" s="1">
        <v>9</v>
      </c>
      <c r="H113" s="9">
        <f t="shared" si="103"/>
        <v>13.113842085032299</v>
      </c>
      <c r="I113" s="9">
        <f t="shared" si="104"/>
        <v>286.26384208503225</v>
      </c>
      <c r="J113" s="9">
        <f t="shared" si="105"/>
        <v>8.9206519380447907E-2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2.8990555237710591</v>
      </c>
      <c r="P113" s="9">
        <f t="shared" si="108"/>
        <v>0.25861465276627754</v>
      </c>
      <c r="Q113" s="12">
        <f t="shared" si="109"/>
        <v>7.758439582988326E-2</v>
      </c>
      <c r="R113" s="9">
        <f t="shared" si="110"/>
        <v>0.19436706250000002</v>
      </c>
      <c r="S113" s="13">
        <f t="shared" si="111"/>
        <v>0.3991643174104319</v>
      </c>
      <c r="T113" s="2">
        <f t="shared" si="112"/>
        <v>0.01</v>
      </c>
      <c r="U113" s="14">
        <f t="shared" si="113"/>
        <v>3.9916431741043191E-3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1.3941643174104318E-2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6200</v>
      </c>
      <c r="AX113" s="1">
        <f t="shared" si="120"/>
        <v>11256493.5401421</v>
      </c>
    </row>
    <row r="114" spans="1:53" x14ac:dyDescent="0.15">
      <c r="C114" s="7">
        <v>9</v>
      </c>
      <c r="D114" s="7">
        <f t="shared" si="121"/>
        <v>8.4944691115333306</v>
      </c>
      <c r="E114" s="10">
        <f t="shared" si="122"/>
        <v>13.113842085032299</v>
      </c>
      <c r="F114" s="7" t="s">
        <v>83</v>
      </c>
      <c r="G114" s="1">
        <v>10</v>
      </c>
      <c r="H114" s="9">
        <f t="shared" si="103"/>
        <v>8.4944691115333306</v>
      </c>
      <c r="I114" s="9">
        <f t="shared" si="104"/>
        <v>281.64446911153328</v>
      </c>
      <c r="J114" s="9">
        <f t="shared" si="105"/>
        <v>5.1064350501745404E-2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3.2883310793381151</v>
      </c>
      <c r="P114" s="9">
        <f t="shared" si="108"/>
        <v>0.16791649080110427</v>
      </c>
      <c r="Q114" s="12">
        <f t="shared" si="109"/>
        <v>5.0374947240331279E-2</v>
      </c>
      <c r="R114" s="9">
        <f t="shared" si="110"/>
        <v>0.19436706250000002</v>
      </c>
      <c r="S114" s="13">
        <f t="shared" si="111"/>
        <v>0.25917429935090608</v>
      </c>
      <c r="T114" s="2">
        <f t="shared" si="112"/>
        <v>0.01</v>
      </c>
      <c r="U114" s="14">
        <f t="shared" si="113"/>
        <v>2.5917429935090608E-3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1.2541742993509061E-2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6200</v>
      </c>
      <c r="AX114" s="1">
        <f t="shared" si="120"/>
        <v>10126213.045732113</v>
      </c>
    </row>
    <row r="115" spans="1:53" x14ac:dyDescent="0.15">
      <c r="C115" s="7">
        <v>10</v>
      </c>
      <c r="D115" s="7">
        <f t="shared" si="121"/>
        <v>2.4447877769677402</v>
      </c>
      <c r="E115" s="10">
        <f t="shared" si="122"/>
        <v>8.4944691115333306</v>
      </c>
      <c r="F115" s="7" t="s">
        <v>83</v>
      </c>
      <c r="G115" s="1">
        <v>11</v>
      </c>
      <c r="H115" s="9">
        <f t="shared" si="103"/>
        <v>2.4447877769677402</v>
      </c>
      <c r="I115" s="9">
        <f t="shared" si="104"/>
        <v>275.59478777696773</v>
      </c>
      <c r="J115" s="9">
        <f t="shared" si="105"/>
        <v>2.3907721762107252E-2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2.9643938591101602</v>
      </c>
      <c r="O115" s="9">
        <f t="shared" si="123"/>
        <v>0.8039109377601843</v>
      </c>
      <c r="P115" s="9">
        <f t="shared" si="108"/>
        <v>1.9219679021485206E-2</v>
      </c>
      <c r="Q115" s="12">
        <f t="shared" si="109"/>
        <v>5.7659037064455619E-3</v>
      </c>
      <c r="R115" s="9">
        <f t="shared" si="110"/>
        <v>0.19436706250000002</v>
      </c>
      <c r="S115" s="13">
        <f t="shared" si="111"/>
        <v>2.9665024682078329E-2</v>
      </c>
      <c r="T115" s="2">
        <f t="shared" si="112"/>
        <v>0.01</v>
      </c>
      <c r="U115" s="14">
        <f t="shared" si="113"/>
        <v>2.9665024682078329E-4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5.7866502468207834E-3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6200</v>
      </c>
      <c r="AX115" s="1">
        <f t="shared" si="120"/>
        <v>4672145.9091269998</v>
      </c>
    </row>
    <row r="116" spans="1:53" x14ac:dyDescent="0.15">
      <c r="C116" s="7">
        <v>11</v>
      </c>
      <c r="D116" s="7">
        <f t="shared" si="121"/>
        <v>-1.5506592578</v>
      </c>
      <c r="E116" s="10">
        <f t="shared" si="122"/>
        <v>2.4447877769677402</v>
      </c>
      <c r="F116" s="7" t="s">
        <v>85</v>
      </c>
      <c r="G116" s="1">
        <v>12</v>
      </c>
      <c r="H116" s="9">
        <f t="shared" si="103"/>
        <v>-1.5506592578</v>
      </c>
      <c r="I116" s="9">
        <f t="shared" si="104"/>
        <v>271.59934074219996</v>
      </c>
      <c r="J116" s="9">
        <f t="shared" si="105"/>
        <v>1.4217408018965611E-2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1.4325814670720327</v>
      </c>
      <c r="P116" s="9">
        <f t="shared" si="108"/>
        <v>2.0367595237771437E-2</v>
      </c>
      <c r="Q116" s="12">
        <f t="shared" si="109"/>
        <v>6.1102785713314312E-3</v>
      </c>
      <c r="R116" s="9">
        <f t="shared" si="110"/>
        <v>0.19436706250000002</v>
      </c>
      <c r="S116" s="13">
        <f t="shared" si="111"/>
        <v>3.1436800519282583E-2</v>
      </c>
      <c r="T116" s="2">
        <f t="shared" si="112"/>
        <v>0.01</v>
      </c>
      <c r="U116" s="14">
        <f t="shared" si="113"/>
        <v>3.1436800519282586E-4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5.8043680051928261E-3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6200</v>
      </c>
      <c r="AX116" s="1">
        <f t="shared" si="120"/>
        <v>4686451.2410143586</v>
      </c>
      <c r="AY116" s="1">
        <f>SUM(AX105:AX116)</f>
        <v>79998860.345178902</v>
      </c>
    </row>
    <row r="117" spans="1:53" x14ac:dyDescent="0.15">
      <c r="C117" s="7">
        <v>12</v>
      </c>
      <c r="D117" s="7">
        <f t="shared" si="121"/>
        <v>-4.4815019479677396</v>
      </c>
      <c r="E117" s="10">
        <f t="shared" si="122"/>
        <v>-1.5506592578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-1.24950380780645</v>
      </c>
      <c r="E121" s="7"/>
      <c r="F121" s="7"/>
      <c r="G121" s="1">
        <v>1</v>
      </c>
      <c r="H121" s="9">
        <f t="shared" ref="H121:H132" si="124">E122</f>
        <v>-1.24950380780645</v>
      </c>
      <c r="I121" s="9">
        <f t="shared" ref="I121:I132" si="125">H121+273.15</f>
        <v>271.90049619219354</v>
      </c>
      <c r="J121" s="9">
        <f t="shared" ref="J121:J132" si="126">EXP(($C$15*(I121-$C$13))/($C$16*I121*$C$13))</f>
        <v>1.4793297328637761E-2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4.2116517494631706E-3</v>
      </c>
      <c r="Q121" s="12">
        <f t="shared" ref="Q121:Q132" si="130">P121*$B$123</f>
        <v>1.3898450773228463E-3</v>
      </c>
      <c r="R121" s="9">
        <f t="shared" ref="R121:R132" si="131">L121*$B$123</f>
        <v>9.3951000000000007E-2</v>
      </c>
      <c r="S121" s="13">
        <f t="shared" ref="S121:S132" si="132">Q121/R121</f>
        <v>1.479329732863776E-2</v>
      </c>
      <c r="T121" s="2">
        <f t="shared" ref="T121:T132" si="133">$B$122/100</f>
        <v>0.01</v>
      </c>
      <c r="U121" s="14">
        <f t="shared" ref="U121:U132" si="134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5.6379329732863777E-3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-6.38472228503226</v>
      </c>
      <c r="E122" s="10">
        <f t="shared" ref="E122:E133" si="145">D121</f>
        <v>-1.24950380780645</v>
      </c>
      <c r="F122" s="7" t="s">
        <v>83</v>
      </c>
      <c r="G122" s="1">
        <v>2</v>
      </c>
      <c r="H122" s="9">
        <f t="shared" si="124"/>
        <v>-6.38472228503226</v>
      </c>
      <c r="I122" s="9">
        <f t="shared" si="125"/>
        <v>266.76527771496774</v>
      </c>
      <c r="J122" s="9">
        <f t="shared" si="126"/>
        <v>7.424840217731472E-3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0.56518834825053688</v>
      </c>
      <c r="P122" s="9">
        <f t="shared" si="129"/>
        <v>4.1964331786838076E-3</v>
      </c>
      <c r="Q122" s="12">
        <f t="shared" si="130"/>
        <v>1.3848229489656567E-3</v>
      </c>
      <c r="R122" s="9">
        <f t="shared" si="131"/>
        <v>9.3951000000000007E-2</v>
      </c>
      <c r="S122" s="13">
        <f t="shared" si="132"/>
        <v>1.4739842566504418E-2</v>
      </c>
      <c r="T122" s="2">
        <f t="shared" si="133"/>
        <v>0.01</v>
      </c>
      <c r="U122" s="14">
        <f t="shared" si="134"/>
        <v>1.4739842566504417E-4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5.6373984256650441E-3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-7.2569380639285699</v>
      </c>
      <c r="E123" s="10">
        <f t="shared" si="145"/>
        <v>-6.38472228503226</v>
      </c>
      <c r="F123" s="7" t="s">
        <v>83</v>
      </c>
      <c r="G123" s="1">
        <v>3</v>
      </c>
      <c r="H123" s="9">
        <f t="shared" si="124"/>
        <v>-7.2569380639285699</v>
      </c>
      <c r="I123" s="9">
        <f t="shared" si="125"/>
        <v>265.89306193607143</v>
      </c>
      <c r="J123" s="9">
        <f t="shared" si="126"/>
        <v>6.5870200305803983E-3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0.84569191507185304</v>
      </c>
      <c r="P123" s="9">
        <f t="shared" si="129"/>
        <v>5.5705895842781926E-3</v>
      </c>
      <c r="Q123" s="12">
        <f t="shared" si="130"/>
        <v>1.8382945628118035E-3</v>
      </c>
      <c r="R123" s="9">
        <f t="shared" si="131"/>
        <v>9.3951000000000007E-2</v>
      </c>
      <c r="S123" s="13">
        <f t="shared" si="132"/>
        <v>1.9566524707685957E-2</v>
      </c>
      <c r="T123" s="2">
        <f t="shared" si="133"/>
        <v>0.01</v>
      </c>
      <c r="U123" s="14">
        <f t="shared" si="134"/>
        <v>1.9566524707685957E-4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5.6856652470768593E-3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-2.8825463830967801</v>
      </c>
      <c r="E124" s="10">
        <f t="shared" si="145"/>
        <v>-7.2569380639285699</v>
      </c>
      <c r="F124" s="7" t="s">
        <v>83</v>
      </c>
      <c r="G124" s="1">
        <v>4</v>
      </c>
      <c r="H124" s="9">
        <f t="shared" si="124"/>
        <v>-2.8825463830967801</v>
      </c>
      <c r="I124" s="9">
        <f t="shared" si="125"/>
        <v>270.2674536169032</v>
      </c>
      <c r="J124" s="9">
        <f t="shared" si="126"/>
        <v>1.1914998429826249E-2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1.124821325487575</v>
      </c>
      <c r="P124" s="9">
        <f t="shared" si="129"/>
        <v>1.3402244327019535E-2</v>
      </c>
      <c r="Q124" s="12">
        <f t="shared" si="130"/>
        <v>4.4227406279164468E-3</v>
      </c>
      <c r="R124" s="9">
        <f t="shared" si="131"/>
        <v>9.3951000000000007E-2</v>
      </c>
      <c r="S124" s="13">
        <f t="shared" si="132"/>
        <v>4.7074971292657308E-2</v>
      </c>
      <c r="T124" s="2">
        <f t="shared" si="133"/>
        <v>0.01</v>
      </c>
      <c r="U124" s="14">
        <f t="shared" si="134"/>
        <v>4.707497129265731E-4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5.9607497129265732E-3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-0.86420241153333299</v>
      </c>
      <c r="E125" s="10">
        <f t="shared" si="145"/>
        <v>-2.8825463830967801</v>
      </c>
      <c r="F125" s="7" t="s">
        <v>83</v>
      </c>
      <c r="G125" s="1">
        <v>5</v>
      </c>
      <c r="H125" s="9">
        <f t="shared" si="124"/>
        <v>-0.86420241153333299</v>
      </c>
      <c r="I125" s="9">
        <f t="shared" si="125"/>
        <v>272.28579758846666</v>
      </c>
      <c r="J125" s="9">
        <f t="shared" si="126"/>
        <v>1.5562244372354657E-2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1.0558481271025275</v>
      </c>
      <c r="O125" s="9">
        <f t="shared" si="146"/>
        <v>0.34027095405802776</v>
      </c>
      <c r="P125" s="9">
        <f t="shared" si="129"/>
        <v>5.2953797398652925E-3</v>
      </c>
      <c r="Q125" s="12">
        <f t="shared" si="130"/>
        <v>1.7474753141555467E-3</v>
      </c>
      <c r="R125" s="9">
        <f t="shared" si="131"/>
        <v>9.3951000000000007E-2</v>
      </c>
      <c r="S125" s="13">
        <f t="shared" si="132"/>
        <v>1.8599858587514201E-2</v>
      </c>
      <c r="T125" s="2">
        <f t="shared" si="133"/>
        <v>0.01</v>
      </c>
      <c r="U125" s="14">
        <f t="shared" si="134"/>
        <v>1.8599858587514201E-4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5.6759985858751425E-3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4.6493548712903197</v>
      </c>
      <c r="E126" s="10">
        <f t="shared" si="145"/>
        <v>-0.86420241153333299</v>
      </c>
      <c r="F126" s="7" t="s">
        <v>85</v>
      </c>
      <c r="G126" s="1">
        <v>6</v>
      </c>
      <c r="H126" s="9">
        <f t="shared" si="124"/>
        <v>4.6493548712903197</v>
      </c>
      <c r="I126" s="9">
        <f t="shared" si="125"/>
        <v>277.79935487129029</v>
      </c>
      <c r="J126" s="9">
        <f t="shared" si="126"/>
        <v>3.1644834294706818E-2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0.61967557431816245</v>
      </c>
      <c r="P126" s="9">
        <f t="shared" si="129"/>
        <v>1.9609530865775531E-2</v>
      </c>
      <c r="Q126" s="12">
        <f t="shared" si="130"/>
        <v>6.4711451857059257E-3</v>
      </c>
      <c r="R126" s="9">
        <f t="shared" si="131"/>
        <v>9.3951000000000007E-2</v>
      </c>
      <c r="S126" s="13">
        <f t="shared" si="132"/>
        <v>6.887787448463481E-2</v>
      </c>
      <c r="T126" s="2">
        <f t="shared" si="133"/>
        <v>0.01</v>
      </c>
      <c r="U126" s="14">
        <f t="shared" si="134"/>
        <v>6.8877874484634814E-4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6.178778744846348E-3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11.1786198264333</v>
      </c>
      <c r="E127" s="10">
        <f t="shared" si="145"/>
        <v>4.6493548712903197</v>
      </c>
      <c r="F127" s="7" t="s">
        <v>83</v>
      </c>
      <c r="G127" s="1">
        <v>7</v>
      </c>
      <c r="H127" s="9">
        <f t="shared" si="124"/>
        <v>11.1786198264333</v>
      </c>
      <c r="I127" s="9">
        <f t="shared" si="125"/>
        <v>284.32861982643328</v>
      </c>
      <c r="J127" s="9">
        <f t="shared" si="126"/>
        <v>7.0771018108125278E-2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0.88476604345238696</v>
      </c>
      <c r="P127" s="9">
        <f t="shared" si="129"/>
        <v>6.2615793682623239E-2</v>
      </c>
      <c r="Q127" s="12">
        <f t="shared" si="130"/>
        <v>2.066321191526567E-2</v>
      </c>
      <c r="R127" s="9">
        <f t="shared" si="131"/>
        <v>9.3951000000000007E-2</v>
      </c>
      <c r="S127" s="13">
        <f t="shared" si="132"/>
        <v>0.219936050869769</v>
      </c>
      <c r="T127" s="2">
        <f t="shared" si="133"/>
        <v>0.01</v>
      </c>
      <c r="U127" s="14">
        <f t="shared" si="134"/>
        <v>2.1993605086976899E-3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1.214936050869769E-2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14.594834341548401</v>
      </c>
      <c r="E128" s="10">
        <f t="shared" si="145"/>
        <v>11.1786198264333</v>
      </c>
      <c r="F128" s="7" t="s">
        <v>83</v>
      </c>
      <c r="G128" s="1">
        <v>8</v>
      </c>
      <c r="H128" s="9">
        <f t="shared" si="124"/>
        <v>14.594834341548401</v>
      </c>
      <c r="I128" s="9">
        <f t="shared" si="125"/>
        <v>287.74483434154837</v>
      </c>
      <c r="J128" s="9">
        <f t="shared" si="126"/>
        <v>0.1062736303374438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1.1068502497697636</v>
      </c>
      <c r="P128" s="9">
        <f t="shared" si="129"/>
        <v>0.1176289942829392</v>
      </c>
      <c r="Q128" s="12">
        <f t="shared" si="130"/>
        <v>3.8817568113369935E-2</v>
      </c>
      <c r="R128" s="9">
        <f t="shared" si="131"/>
        <v>9.3951000000000007E-2</v>
      </c>
      <c r="S128" s="13">
        <f t="shared" si="132"/>
        <v>0.41316822719683594</v>
      </c>
      <c r="T128" s="2">
        <f t="shared" si="133"/>
        <v>0.01</v>
      </c>
      <c r="U128" s="14">
        <f t="shared" si="134"/>
        <v>4.1316822719683595E-3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1.4081682271968359E-2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13.113842085032299</v>
      </c>
      <c r="E129" s="10">
        <f t="shared" si="145"/>
        <v>14.594834341548401</v>
      </c>
      <c r="F129" s="7" t="s">
        <v>83</v>
      </c>
      <c r="G129" s="1">
        <v>9</v>
      </c>
      <c r="H129" s="9">
        <f t="shared" si="124"/>
        <v>13.113842085032299</v>
      </c>
      <c r="I129" s="9">
        <f t="shared" si="125"/>
        <v>286.26384208503225</v>
      </c>
      <c r="J129" s="9">
        <f t="shared" si="126"/>
        <v>8.9206519380447907E-2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1.2739212554868244</v>
      </c>
      <c r="P129" s="9">
        <f t="shared" si="129"/>
        <v>0.11364208116674994</v>
      </c>
      <c r="Q129" s="12">
        <f t="shared" si="130"/>
        <v>3.7501886785027479E-2</v>
      </c>
      <c r="R129" s="9">
        <f t="shared" si="131"/>
        <v>9.3951000000000007E-2</v>
      </c>
      <c r="S129" s="13">
        <f t="shared" si="132"/>
        <v>0.39916431741043179</v>
      </c>
      <c r="T129" s="2">
        <f t="shared" si="133"/>
        <v>0.01</v>
      </c>
      <c r="U129" s="14">
        <f t="shared" si="134"/>
        <v>3.9916431741043182E-3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1.3941643174104318E-2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8.4944691115333306</v>
      </c>
      <c r="E130" s="10">
        <f t="shared" si="145"/>
        <v>13.113842085032299</v>
      </c>
      <c r="F130" s="7" t="s">
        <v>83</v>
      </c>
      <c r="G130" s="1">
        <v>10</v>
      </c>
      <c r="H130" s="9">
        <f t="shared" si="124"/>
        <v>8.4944691115333306</v>
      </c>
      <c r="I130" s="9">
        <f t="shared" si="125"/>
        <v>281.64446911153328</v>
      </c>
      <c r="J130" s="9">
        <f t="shared" si="126"/>
        <v>5.1064350501745404E-2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1.4449791743200744</v>
      </c>
      <c r="P130" s="9">
        <f t="shared" si="129"/>
        <v>7.3786923025202955E-2</v>
      </c>
      <c r="Q130" s="12">
        <f t="shared" si="130"/>
        <v>2.4349684598316976E-2</v>
      </c>
      <c r="R130" s="9">
        <f t="shared" si="131"/>
        <v>9.3951000000000007E-2</v>
      </c>
      <c r="S130" s="13">
        <f t="shared" si="132"/>
        <v>0.25917429935090602</v>
      </c>
      <c r="T130" s="2">
        <f t="shared" si="133"/>
        <v>0.01</v>
      </c>
      <c r="U130" s="14">
        <f t="shared" si="134"/>
        <v>2.5917429935090604E-3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1.2541742993509061E-2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2.4447877769677402</v>
      </c>
      <c r="E131" s="10">
        <f t="shared" si="145"/>
        <v>8.4944691115333306</v>
      </c>
      <c r="F131" s="7" t="s">
        <v>83</v>
      </c>
      <c r="G131" s="1">
        <v>11</v>
      </c>
      <c r="H131" s="9">
        <f t="shared" si="124"/>
        <v>2.4447877769677402</v>
      </c>
      <c r="I131" s="9">
        <f t="shared" si="125"/>
        <v>275.59478777696773</v>
      </c>
      <c r="J131" s="9">
        <f t="shared" si="126"/>
        <v>2.3907721762107252E-2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1.3026326387301279</v>
      </c>
      <c r="O131" s="9">
        <f t="shared" si="146"/>
        <v>0.35325961256474336</v>
      </c>
      <c r="P131" s="9">
        <f t="shared" si="129"/>
        <v>8.4456325269876911E-3</v>
      </c>
      <c r="Q131" s="12">
        <f t="shared" si="130"/>
        <v>2.787058733905938E-3</v>
      </c>
      <c r="R131" s="9">
        <f t="shared" si="131"/>
        <v>9.3951000000000007E-2</v>
      </c>
      <c r="S131" s="13">
        <f t="shared" si="132"/>
        <v>2.9665024682078295E-2</v>
      </c>
      <c r="T131" s="2">
        <f t="shared" si="133"/>
        <v>0.01</v>
      </c>
      <c r="U131" s="14">
        <f t="shared" si="134"/>
        <v>2.9665024682078297E-4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5.7866502468207834E-3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-1.5506592578</v>
      </c>
      <c r="E132" s="10">
        <f t="shared" si="145"/>
        <v>2.4447877769677402</v>
      </c>
      <c r="F132" s="7" t="s">
        <v>85</v>
      </c>
      <c r="G132" s="1">
        <v>12</v>
      </c>
      <c r="H132" s="9">
        <f t="shared" si="124"/>
        <v>-1.5506592578</v>
      </c>
      <c r="I132" s="9">
        <f t="shared" si="125"/>
        <v>271.59934074219996</v>
      </c>
      <c r="J132" s="9">
        <f t="shared" si="126"/>
        <v>1.4217408018965611E-2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0.6295139800377556</v>
      </c>
      <c r="P132" s="9">
        <f t="shared" si="129"/>
        <v>8.9500571078397449E-3</v>
      </c>
      <c r="Q132" s="12">
        <f t="shared" si="130"/>
        <v>2.953518845587116E-3</v>
      </c>
      <c r="R132" s="9">
        <f t="shared" si="131"/>
        <v>9.3951000000000007E-2</v>
      </c>
      <c r="S132" s="13">
        <f t="shared" si="132"/>
        <v>3.1436800519282562E-2</v>
      </c>
      <c r="T132" s="2">
        <f t="shared" si="133"/>
        <v>0.01</v>
      </c>
      <c r="U132" s="14">
        <f t="shared" si="134"/>
        <v>3.1436800519282564E-4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5.8043680051928261E-3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-4.4815019479677396</v>
      </c>
      <c r="E133" s="10">
        <f t="shared" si="145"/>
        <v>-1.5506592578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-1.24950380780645</v>
      </c>
      <c r="E136" s="7"/>
      <c r="F136" s="7"/>
      <c r="G136" s="1">
        <v>1</v>
      </c>
      <c r="H136" s="9">
        <f t="shared" ref="H136:H147" si="147">E137</f>
        <v>-1.24950380780645</v>
      </c>
      <c r="I136" s="9">
        <f t="shared" ref="I136:I147" si="148">H136+273.15</f>
        <v>271.90049619219354</v>
      </c>
      <c r="J136" s="9">
        <f t="shared" ref="J136:J147" si="149">EXP(($C$15*(I136-$C$13))/($C$16*I136*$C$13))</f>
        <v>1.4793297328637761E-2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1.1228821517933059E-2</v>
      </c>
      <c r="Q136" s="12">
        <f t="shared" ref="Q136:Q147" si="153">P136*$B$138</f>
        <v>2.9194935946625956E-3</v>
      </c>
      <c r="R136" s="9">
        <f t="shared" ref="R136:R147" si="154">L136*$B$138</f>
        <v>0.19735245833333334</v>
      </c>
      <c r="S136" s="13">
        <f t="shared" ref="S136:S147" si="155">Q136/R136</f>
        <v>1.4793297328637763E-2</v>
      </c>
      <c r="T136" s="2">
        <f t="shared" ref="T136:T147" si="156">$B$137/100</f>
        <v>0.01</v>
      </c>
      <c r="U136" s="14">
        <f t="shared" ref="U136:U147" si="157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5.6379329732863777E-3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-6.38472228503226</v>
      </c>
      <c r="E137" s="10">
        <f t="shared" ref="E137:E148" si="166">D136</f>
        <v>-1.24950380780645</v>
      </c>
      <c r="F137" s="7" t="s">
        <v>83</v>
      </c>
      <c r="G137" s="1">
        <v>2</v>
      </c>
      <c r="H137" s="9">
        <f t="shared" si="147"/>
        <v>-6.38472228503226</v>
      </c>
      <c r="I137" s="9">
        <f t="shared" si="148"/>
        <v>266.76527771496774</v>
      </c>
      <c r="J137" s="9">
        <f t="shared" si="149"/>
        <v>7.424840217731472E-3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1.5068670118154004</v>
      </c>
      <c r="P137" s="9">
        <f t="shared" si="152"/>
        <v>1.1188246792099831E-2</v>
      </c>
      <c r="Q137" s="12">
        <f t="shared" si="153"/>
        <v>2.9089441659459563E-3</v>
      </c>
      <c r="R137" s="9">
        <f t="shared" si="154"/>
        <v>0.19735245833333334</v>
      </c>
      <c r="S137" s="13">
        <f t="shared" si="155"/>
        <v>1.4739842566504418E-2</v>
      </c>
      <c r="T137" s="2">
        <f t="shared" si="156"/>
        <v>0.01</v>
      </c>
      <c r="U137" s="14">
        <f t="shared" si="157"/>
        <v>1.4739842566504417E-4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5.6373984256650441E-3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-7.2569380639285699</v>
      </c>
      <c r="E138" s="10">
        <f t="shared" si="166"/>
        <v>-6.38472228503226</v>
      </c>
      <c r="F138" s="7" t="s">
        <v>83</v>
      </c>
      <c r="G138" s="1">
        <v>3</v>
      </c>
      <c r="H138" s="9">
        <f t="shared" si="147"/>
        <v>-7.2569380639285699</v>
      </c>
      <c r="I138" s="9">
        <f t="shared" si="148"/>
        <v>265.89306193607143</v>
      </c>
      <c r="J138" s="9">
        <f t="shared" si="149"/>
        <v>6.5870200305803983E-3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2.2547266816899674</v>
      </c>
      <c r="P138" s="9">
        <f t="shared" si="152"/>
        <v>1.4851929815775889E-2</v>
      </c>
      <c r="Q138" s="12">
        <f t="shared" si="153"/>
        <v>3.8615017521017314E-3</v>
      </c>
      <c r="R138" s="9">
        <f t="shared" si="154"/>
        <v>0.19735245833333334</v>
      </c>
      <c r="S138" s="13">
        <f t="shared" si="155"/>
        <v>1.9566524707685964E-2</v>
      </c>
      <c r="T138" s="2">
        <f t="shared" si="156"/>
        <v>0.01</v>
      </c>
      <c r="U138" s="14">
        <f t="shared" si="157"/>
        <v>1.9566524707685965E-4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5.6856652470768593E-3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-2.8825463830967801</v>
      </c>
      <c r="E139" s="10">
        <f t="shared" si="166"/>
        <v>-7.2569380639285699</v>
      </c>
      <c r="F139" s="7" t="s">
        <v>83</v>
      </c>
      <c r="G139" s="1">
        <v>4</v>
      </c>
      <c r="H139" s="9">
        <f t="shared" si="147"/>
        <v>-2.8825463830967801</v>
      </c>
      <c r="I139" s="9">
        <f t="shared" si="148"/>
        <v>270.2674536169032</v>
      </c>
      <c r="J139" s="9">
        <f t="shared" si="149"/>
        <v>1.1914998429826249E-2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2.9989226685408581</v>
      </c>
      <c r="P139" s="9">
        <f t="shared" si="152"/>
        <v>3.5732158886834668E-2</v>
      </c>
      <c r="Q139" s="12">
        <f t="shared" si="153"/>
        <v>9.2903613105770142E-3</v>
      </c>
      <c r="R139" s="9">
        <f t="shared" si="154"/>
        <v>0.19735245833333334</v>
      </c>
      <c r="S139" s="13">
        <f t="shared" si="155"/>
        <v>4.7074971292657308E-2</v>
      </c>
      <c r="T139" s="2">
        <f t="shared" si="156"/>
        <v>0.01</v>
      </c>
      <c r="U139" s="14">
        <f t="shared" si="157"/>
        <v>4.707497129265731E-4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5.9607497129265732E-3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-0.86420241153333299</v>
      </c>
      <c r="E140" s="10">
        <f t="shared" si="166"/>
        <v>-2.8825463830967801</v>
      </c>
      <c r="F140" s="7" t="s">
        <v>83</v>
      </c>
      <c r="G140" s="1">
        <v>5</v>
      </c>
      <c r="H140" s="9">
        <f t="shared" si="147"/>
        <v>-0.86420241153333299</v>
      </c>
      <c r="I140" s="9">
        <f t="shared" si="148"/>
        <v>272.28579758846666</v>
      </c>
      <c r="J140" s="9">
        <f t="shared" si="149"/>
        <v>1.5562244372354657E-2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3.7222384263206902</v>
      </c>
      <c r="P140" s="9">
        <f t="shared" si="152"/>
        <v>5.7926384002571413E-2</v>
      </c>
      <c r="Q140" s="12">
        <f t="shared" si="153"/>
        <v>1.5060859840668567E-2</v>
      </c>
      <c r="R140" s="9">
        <f t="shared" si="154"/>
        <v>0.19735245833333334</v>
      </c>
      <c r="S140" s="13">
        <f t="shared" si="155"/>
        <v>7.6314528675545501E-2</v>
      </c>
      <c r="T140" s="2">
        <f t="shared" si="156"/>
        <v>0.01</v>
      </c>
      <c r="U140" s="14">
        <f t="shared" si="157"/>
        <v>7.6314528675545501E-4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6.2531452867554552E-3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4.6493548712903197</v>
      </c>
      <c r="E141" s="10">
        <f t="shared" si="166"/>
        <v>-0.86420241153333299</v>
      </c>
      <c r="F141" s="7" t="s">
        <v>85</v>
      </c>
      <c r="G141" s="1">
        <v>6</v>
      </c>
      <c r="H141" s="9">
        <f t="shared" si="147"/>
        <v>4.6493548712903197</v>
      </c>
      <c r="I141" s="9">
        <f t="shared" si="148"/>
        <v>277.79935487129029</v>
      </c>
      <c r="J141" s="9">
        <f t="shared" si="149"/>
        <v>3.1644834294706818E-2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4.4233599589847854</v>
      </c>
      <c r="P141" s="9">
        <f t="shared" si="152"/>
        <v>0.13997649292791467</v>
      </c>
      <c r="Q141" s="12">
        <f t="shared" si="153"/>
        <v>3.6393888161257812E-2</v>
      </c>
      <c r="R141" s="9">
        <f t="shared" si="154"/>
        <v>0.19735245833333334</v>
      </c>
      <c r="S141" s="13">
        <f t="shared" si="155"/>
        <v>0.18441061473775819</v>
      </c>
      <c r="T141" s="2">
        <f t="shared" si="156"/>
        <v>0.01</v>
      </c>
      <c r="U141" s="14">
        <f t="shared" si="157"/>
        <v>1.844106147377582E-3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7.3341061473775823E-3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11.1786198264333</v>
      </c>
      <c r="E142" s="10">
        <f t="shared" si="166"/>
        <v>4.6493548712903197</v>
      </c>
      <c r="F142" s="7" t="s">
        <v>83</v>
      </c>
      <c r="G142" s="1">
        <v>7</v>
      </c>
      <c r="H142" s="9">
        <f t="shared" si="147"/>
        <v>11.1786198264333</v>
      </c>
      <c r="I142" s="9">
        <f t="shared" si="148"/>
        <v>284.32861982643328</v>
      </c>
      <c r="J142" s="9">
        <f t="shared" si="149"/>
        <v>7.0771018108125278E-2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5.0424313827235379</v>
      </c>
      <c r="P142" s="9">
        <f t="shared" si="152"/>
        <v>0.35685800269570667</v>
      </c>
      <c r="Q142" s="12">
        <f t="shared" si="153"/>
        <v>9.278308070088373E-2</v>
      </c>
      <c r="R142" s="9">
        <f t="shared" si="154"/>
        <v>0.19735245833333334</v>
      </c>
      <c r="S142" s="13">
        <f t="shared" si="155"/>
        <v>0.47013896601262872</v>
      </c>
      <c r="T142" s="2">
        <f t="shared" si="156"/>
        <v>0.01</v>
      </c>
      <c r="U142" s="14">
        <f t="shared" si="157"/>
        <v>4.7013896601262872E-3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1.4651389660126288E-2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14.594834341548401</v>
      </c>
      <c r="E143" s="10">
        <f t="shared" si="166"/>
        <v>11.1786198264333</v>
      </c>
      <c r="F143" s="7" t="s">
        <v>83</v>
      </c>
      <c r="G143" s="1">
        <v>8</v>
      </c>
      <c r="H143" s="9">
        <f t="shared" si="147"/>
        <v>14.594834341548401</v>
      </c>
      <c r="I143" s="9">
        <f t="shared" si="148"/>
        <v>287.74483434154837</v>
      </c>
      <c r="J143" s="9">
        <f t="shared" si="149"/>
        <v>0.1062736303374438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5.444621296694498</v>
      </c>
      <c r="P143" s="9">
        <f t="shared" si="152"/>
        <v>0.57861967101228506</v>
      </c>
      <c r="Q143" s="12">
        <f t="shared" si="153"/>
        <v>0.15044111446319411</v>
      </c>
      <c r="R143" s="9">
        <f t="shared" si="154"/>
        <v>0.19735245833333334</v>
      </c>
      <c r="S143" s="13">
        <f t="shared" si="155"/>
        <v>0.76229663280451887</v>
      </c>
      <c r="T143" s="2">
        <f t="shared" si="156"/>
        <v>0.01</v>
      </c>
      <c r="U143" s="14">
        <f t="shared" si="157"/>
        <v>7.6229663280451892E-3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1.7572966328045191E-2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13.113842085032299</v>
      </c>
      <c r="E144" s="10">
        <f t="shared" si="166"/>
        <v>14.594834341548401</v>
      </c>
      <c r="F144" s="7" t="s">
        <v>83</v>
      </c>
      <c r="G144" s="1">
        <v>9</v>
      </c>
      <c r="H144" s="9">
        <f t="shared" si="147"/>
        <v>13.113842085032299</v>
      </c>
      <c r="I144" s="9">
        <f t="shared" si="148"/>
        <v>286.26384208503225</v>
      </c>
      <c r="J144" s="9">
        <f t="shared" si="149"/>
        <v>8.9206519380447907E-2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5.6250495423488793</v>
      </c>
      <c r="P144" s="9">
        <f t="shared" si="152"/>
        <v>0.50179109101552488</v>
      </c>
      <c r="Q144" s="12">
        <f t="shared" si="153"/>
        <v>0.13046568366403646</v>
      </c>
      <c r="R144" s="9">
        <f t="shared" si="154"/>
        <v>0.19735245833333334</v>
      </c>
      <c r="S144" s="13">
        <f t="shared" si="155"/>
        <v>0.66107959721320819</v>
      </c>
      <c r="T144" s="2">
        <f t="shared" si="156"/>
        <v>0.01</v>
      </c>
      <c r="U144" s="14">
        <f t="shared" si="157"/>
        <v>6.6107959721320823E-3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1.6560795972132083E-2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8.4944691115333306</v>
      </c>
      <c r="E145" s="10">
        <f t="shared" si="166"/>
        <v>13.113842085032299</v>
      </c>
      <c r="F145" s="7" t="s">
        <v>83</v>
      </c>
      <c r="G145" s="1">
        <v>10</v>
      </c>
      <c r="H145" s="9">
        <f t="shared" si="147"/>
        <v>8.4944691115333306</v>
      </c>
      <c r="I145" s="9">
        <f t="shared" si="148"/>
        <v>281.64446911153328</v>
      </c>
      <c r="J145" s="9">
        <f t="shared" si="149"/>
        <v>5.1064350501745404E-2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5.8823063680000214</v>
      </c>
      <c r="P145" s="9">
        <f t="shared" si="152"/>
        <v>0.3003761541342021</v>
      </c>
      <c r="Q145" s="12">
        <f t="shared" si="153"/>
        <v>7.8097800074892545E-2</v>
      </c>
      <c r="R145" s="9">
        <f t="shared" si="154"/>
        <v>0.19735245833333334</v>
      </c>
      <c r="S145" s="13">
        <f t="shared" si="155"/>
        <v>0.39572752594235927</v>
      </c>
      <c r="T145" s="2">
        <f t="shared" si="156"/>
        <v>0.01</v>
      </c>
      <c r="U145" s="14">
        <f t="shared" si="157"/>
        <v>3.9572752594235925E-3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1.3907275259423594E-2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2.4447877769677402</v>
      </c>
      <c r="E146" s="10">
        <f t="shared" si="166"/>
        <v>8.4944691115333306</v>
      </c>
      <c r="F146" s="7" t="s">
        <v>83</v>
      </c>
      <c r="G146" s="1">
        <v>11</v>
      </c>
      <c r="H146" s="9">
        <f t="shared" si="147"/>
        <v>2.4447877769677402</v>
      </c>
      <c r="I146" s="9">
        <f t="shared" si="148"/>
        <v>275.59478777696773</v>
      </c>
      <c r="J146" s="9">
        <f t="shared" si="149"/>
        <v>2.3907721762107252E-2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6.3409781305324859</v>
      </c>
      <c r="P146" s="9">
        <f t="shared" si="152"/>
        <v>0.15159834084437768</v>
      </c>
      <c r="Q146" s="12">
        <f t="shared" si="153"/>
        <v>3.9415568619538197E-2</v>
      </c>
      <c r="R146" s="9">
        <f t="shared" si="154"/>
        <v>0.19735245833333334</v>
      </c>
      <c r="S146" s="13">
        <f t="shared" si="155"/>
        <v>0.19972170071965506</v>
      </c>
      <c r="T146" s="2">
        <f t="shared" si="156"/>
        <v>0.01</v>
      </c>
      <c r="U146" s="14">
        <f t="shared" si="157"/>
        <v>1.9972170071965506E-3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7.4872170071965507E-3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-1.5506592578</v>
      </c>
      <c r="E147" s="10">
        <f t="shared" si="166"/>
        <v>2.4447877769677402</v>
      </c>
      <c r="F147" s="7" t="s">
        <v>85</v>
      </c>
      <c r="G147" s="1">
        <v>12</v>
      </c>
      <c r="H147" s="9">
        <f t="shared" si="147"/>
        <v>-1.5506592578</v>
      </c>
      <c r="I147" s="9">
        <f t="shared" si="148"/>
        <v>271.59934074219996</v>
      </c>
      <c r="J147" s="9">
        <f t="shared" si="149"/>
        <v>1.4217408018965611E-2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6.9484277063547752</v>
      </c>
      <c r="P147" s="9">
        <f t="shared" si="152"/>
        <v>9.8788631791531217E-2</v>
      </c>
      <c r="Q147" s="12">
        <f t="shared" si="153"/>
        <v>2.5685044265798117E-2</v>
      </c>
      <c r="R147" s="9">
        <f t="shared" si="154"/>
        <v>0.19735245833333334</v>
      </c>
      <c r="S147" s="13">
        <f t="shared" si="155"/>
        <v>0.1301480837011689</v>
      </c>
      <c r="T147" s="2">
        <f t="shared" si="156"/>
        <v>0.01</v>
      </c>
      <c r="U147" s="14">
        <f t="shared" si="157"/>
        <v>1.3014808370116889E-3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6.791480837011689E-3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-4.4815019479677396</v>
      </c>
      <c r="E148" s="10">
        <f t="shared" si="166"/>
        <v>-1.5506592578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18953568</v>
      </c>
      <c r="F3" s="2">
        <v>1642.5</v>
      </c>
      <c r="G3" s="2">
        <v>0.24</v>
      </c>
      <c r="H3" s="2">
        <v>43</v>
      </c>
      <c r="I3"/>
      <c r="J3"/>
      <c r="K3"/>
      <c r="L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1270737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6901456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12930857</v>
      </c>
      <c r="F6" s="2">
        <v>124.83</v>
      </c>
      <c r="G6" s="2">
        <v>0.45</v>
      </c>
      <c r="H6" s="2">
        <v>51</v>
      </c>
      <c r="I6"/>
      <c r="J6"/>
      <c r="K6"/>
      <c r="L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375266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27001</v>
      </c>
      <c r="F9" s="2">
        <v>341.64</v>
      </c>
      <c r="G9" s="2">
        <v>0.33</v>
      </c>
      <c r="H9" s="2">
        <v>1</v>
      </c>
      <c r="I9"/>
      <c r="J9"/>
      <c r="K9"/>
      <c r="L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63572391.783729844</v>
      </c>
      <c r="J13" s="6" t="s">
        <v>37</v>
      </c>
      <c r="K13" s="6">
        <f>I13/(10000*1000)</f>
        <v>6.3572391783729847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1.5588862910000001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1.5588862910000001</v>
      </c>
      <c r="I27" s="9">
        <f t="shared" si="1"/>
        <v>274.708886291</v>
      </c>
      <c r="J27" s="9">
        <f t="shared" si="2"/>
        <v>2.1333239717163596E-2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1.6943058348733002</v>
      </c>
      <c r="Q27" s="12">
        <f t="shared" si="6"/>
        <v>0.16943058348733003</v>
      </c>
      <c r="R27" s="9">
        <f t="shared" si="7"/>
        <v>4.0532094166666672</v>
      </c>
      <c r="S27" s="13">
        <f t="shared" si="8"/>
        <v>4.1801586365273133E-2</v>
      </c>
      <c r="T27" s="2">
        <f t="shared" si="9"/>
        <v>0.34</v>
      </c>
      <c r="U27" s="14">
        <f t="shared" si="10"/>
        <v>1.4212539364192867E-2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2.7112539364192868E-2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6.7367493469999999</v>
      </c>
      <c r="E28" s="10">
        <f t="shared" si="18"/>
        <v>1.5588862910000001</v>
      </c>
      <c r="F28" s="7" t="s">
        <v>83</v>
      </c>
      <c r="G28" s="1">
        <v>3</v>
      </c>
      <c r="H28" s="9">
        <f t="shared" si="0"/>
        <v>6.7367493469999999</v>
      </c>
      <c r="I28" s="9">
        <f t="shared" si="1"/>
        <v>279.88674934699998</v>
      </c>
      <c r="J28" s="9">
        <f t="shared" si="2"/>
        <v>4.1098663717486737E-2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118.25872286102717</v>
      </c>
      <c r="P28" s="9">
        <f t="shared" si="5"/>
        <v>4.8602754825248162</v>
      </c>
      <c r="Q28" s="12">
        <f t="shared" si="6"/>
        <v>0.48602754825248162</v>
      </c>
      <c r="R28" s="9">
        <f t="shared" si="7"/>
        <v>4.0532094166666672</v>
      </c>
      <c r="S28" s="13">
        <f t="shared" si="8"/>
        <v>0.11991177812178959</v>
      </c>
      <c r="T28" s="2">
        <f t="shared" si="9"/>
        <v>0.34</v>
      </c>
      <c r="U28" s="14">
        <f t="shared" si="10"/>
        <v>4.077000456140846E-2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5.3670004561408462E-2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9.5979867318064507</v>
      </c>
      <c r="E29" s="10">
        <f t="shared" si="18"/>
        <v>6.7367493469999999</v>
      </c>
      <c r="F29" s="7" t="s">
        <v>83</v>
      </c>
      <c r="G29" s="1">
        <v>4</v>
      </c>
      <c r="H29" s="9">
        <f t="shared" si="0"/>
        <v>9.5979867318064507</v>
      </c>
      <c r="I29" s="9">
        <f t="shared" si="1"/>
        <v>282.74798673180641</v>
      </c>
      <c r="J29" s="9">
        <f t="shared" si="2"/>
        <v>5.8440678104695304E-2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153.93054154516901</v>
      </c>
      <c r="P29" s="9">
        <f t="shared" si="5"/>
        <v>8.9958052289226487</v>
      </c>
      <c r="Q29" s="12">
        <f t="shared" si="6"/>
        <v>0.89958052289226487</v>
      </c>
      <c r="R29" s="9">
        <f t="shared" si="7"/>
        <v>4.0532094166666672</v>
      </c>
      <c r="S29" s="13">
        <f t="shared" si="8"/>
        <v>0.2219427693997795</v>
      </c>
      <c r="T29" s="2">
        <f t="shared" si="9"/>
        <v>0.34</v>
      </c>
      <c r="U29" s="14">
        <f t="shared" si="10"/>
        <v>7.5460541595925038E-2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8.8360541595925032E-2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10.0451956861667</v>
      </c>
      <c r="E30" s="10">
        <f t="shared" si="18"/>
        <v>9.5979867318064507</v>
      </c>
      <c r="F30" s="7" t="s">
        <v>83</v>
      </c>
      <c r="G30" s="1">
        <v>5</v>
      </c>
      <c r="H30" s="9">
        <f t="shared" si="0"/>
        <v>10.0451956861667</v>
      </c>
      <c r="I30" s="9">
        <f t="shared" si="1"/>
        <v>283.1951956861667</v>
      </c>
      <c r="J30" s="9">
        <f t="shared" si="2"/>
        <v>6.1706692706567062E-2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137.68799950043405</v>
      </c>
      <c r="O30" s="9">
        <f t="shared" si="19"/>
        <v>47.778830982478979</v>
      </c>
      <c r="P30" s="9">
        <f t="shared" si="5"/>
        <v>2.9482736413148358</v>
      </c>
      <c r="Q30" s="12">
        <f t="shared" si="6"/>
        <v>0.29482736413148358</v>
      </c>
      <c r="R30" s="9">
        <f t="shared" si="7"/>
        <v>4.0532094166666672</v>
      </c>
      <c r="S30" s="13">
        <f t="shared" si="8"/>
        <v>7.2739237928137371E-2</v>
      </c>
      <c r="T30" s="2">
        <f t="shared" si="9"/>
        <v>0.34</v>
      </c>
      <c r="U30" s="14">
        <f t="shared" si="10"/>
        <v>2.4731340895566709E-2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3.763134089556671E-2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15.2158275159032</v>
      </c>
      <c r="E31" s="10">
        <f t="shared" si="18"/>
        <v>10.0451956861667</v>
      </c>
      <c r="F31" s="7" t="s">
        <v>85</v>
      </c>
      <c r="G31" s="1">
        <v>6</v>
      </c>
      <c r="H31" s="9">
        <f t="shared" si="0"/>
        <v>15.2158275159032</v>
      </c>
      <c r="I31" s="9">
        <f t="shared" si="1"/>
        <v>288.36582751590316</v>
      </c>
      <c r="J31" s="9">
        <f t="shared" si="2"/>
        <v>0.11430697635852076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85.362651507830805</v>
      </c>
      <c r="P31" s="9">
        <f t="shared" si="5"/>
        <v>9.7575465878062619</v>
      </c>
      <c r="Q31" s="12">
        <f t="shared" si="6"/>
        <v>0.97575465878062628</v>
      </c>
      <c r="R31" s="9">
        <f t="shared" si="7"/>
        <v>4.0532094166666672</v>
      </c>
      <c r="S31" s="13">
        <f t="shared" si="8"/>
        <v>0.24073630510388988</v>
      </c>
      <c r="T31" s="2">
        <f t="shared" si="9"/>
        <v>0.34</v>
      </c>
      <c r="U31" s="14">
        <f t="shared" si="10"/>
        <v>8.1850343735322559E-2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9.4750343735322554E-2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19.646547230666702</v>
      </c>
      <c r="E32" s="10">
        <f t="shared" si="18"/>
        <v>15.2158275159032</v>
      </c>
      <c r="F32" s="7" t="s">
        <v>83</v>
      </c>
      <c r="G32" s="1">
        <v>7</v>
      </c>
      <c r="H32" s="9">
        <f t="shared" si="0"/>
        <v>19.646547230666702</v>
      </c>
      <c r="I32" s="9">
        <f t="shared" si="1"/>
        <v>292.7965472306667</v>
      </c>
      <c r="J32" s="9">
        <f t="shared" si="2"/>
        <v>0.1905357484626205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116.13719908669121</v>
      </c>
      <c r="P32" s="9">
        <f t="shared" si="5"/>
        <v>22.128288152335077</v>
      </c>
      <c r="Q32" s="12">
        <f t="shared" si="6"/>
        <v>2.2128288152335078</v>
      </c>
      <c r="R32" s="9">
        <f t="shared" si="7"/>
        <v>4.0532094166666672</v>
      </c>
      <c r="S32" s="13">
        <f t="shared" si="8"/>
        <v>0.54594485203118959</v>
      </c>
      <c r="T32" s="2">
        <f t="shared" si="9"/>
        <v>0.34</v>
      </c>
      <c r="U32" s="14">
        <f t="shared" si="10"/>
        <v>0.18562124969060448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0.21127124969060448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20.004602741612899</v>
      </c>
      <c r="E33" s="10">
        <f t="shared" si="18"/>
        <v>19.646547230666702</v>
      </c>
      <c r="F33" s="7" t="s">
        <v>83</v>
      </c>
      <c r="G33" s="1">
        <v>8</v>
      </c>
      <c r="H33" s="9">
        <f t="shared" si="0"/>
        <v>20.004602741612899</v>
      </c>
      <c r="I33" s="9">
        <f t="shared" si="1"/>
        <v>293.15460274161285</v>
      </c>
      <c r="J33" s="9">
        <f t="shared" si="2"/>
        <v>0.19843397455315326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134.54100510102279</v>
      </c>
      <c r="P33" s="9">
        <f t="shared" si="5"/>
        <v>26.697506382572019</v>
      </c>
      <c r="Q33" s="12">
        <f t="shared" si="6"/>
        <v>2.6697506382572023</v>
      </c>
      <c r="R33" s="9">
        <f t="shared" si="7"/>
        <v>4.0532094166666672</v>
      </c>
      <c r="S33" s="13">
        <f t="shared" si="8"/>
        <v>0.65867572183151291</v>
      </c>
      <c r="T33" s="2">
        <f t="shared" si="9"/>
        <v>0.34</v>
      </c>
      <c r="U33" s="14">
        <f t="shared" si="10"/>
        <v>0.2239497454227144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0.2495997454227144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19.635903055483901</v>
      </c>
      <c r="E34" s="10">
        <f t="shared" si="18"/>
        <v>20.004602741612899</v>
      </c>
      <c r="F34" s="7" t="s">
        <v>83</v>
      </c>
      <c r="G34" s="1">
        <v>9</v>
      </c>
      <c r="H34" s="9">
        <f t="shared" si="0"/>
        <v>19.635903055483901</v>
      </c>
      <c r="I34" s="9">
        <f t="shared" si="1"/>
        <v>292.78590305548386</v>
      </c>
      <c r="J34" s="9">
        <f t="shared" si="2"/>
        <v>0.19030553769177705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148.37559288511744</v>
      </c>
      <c r="P34" s="9">
        <f t="shared" si="5"/>
        <v>28.236696984338483</v>
      </c>
      <c r="Q34" s="12">
        <f t="shared" si="6"/>
        <v>2.8236696984338483</v>
      </c>
      <c r="R34" s="9">
        <f t="shared" si="7"/>
        <v>4.0532094166666672</v>
      </c>
      <c r="S34" s="13">
        <f t="shared" si="8"/>
        <v>0.69665033512036389</v>
      </c>
      <c r="T34" s="2">
        <f t="shared" si="9"/>
        <v>0.34</v>
      </c>
      <c r="U34" s="14">
        <f t="shared" si="10"/>
        <v>0.23686111394092374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0.26251111394092375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14.5690330543333</v>
      </c>
      <c r="E35" s="10">
        <f t="shared" si="18"/>
        <v>19.635903055483901</v>
      </c>
      <c r="F35" s="7" t="s">
        <v>83</v>
      </c>
      <c r="G35" s="1">
        <v>10</v>
      </c>
      <c r="H35" s="9">
        <f t="shared" si="0"/>
        <v>14.5690330543333</v>
      </c>
      <c r="I35" s="9">
        <f t="shared" si="1"/>
        <v>287.71903305433329</v>
      </c>
      <c r="J35" s="9">
        <f t="shared" si="2"/>
        <v>0.10595163634499852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160.67099006744562</v>
      </c>
      <c r="P35" s="9">
        <f t="shared" si="5"/>
        <v>17.023354310816867</v>
      </c>
      <c r="Q35" s="12">
        <f t="shared" si="6"/>
        <v>1.7023354310816867</v>
      </c>
      <c r="R35" s="9">
        <f t="shared" si="7"/>
        <v>4.0532094166666672</v>
      </c>
      <c r="S35" s="13">
        <f t="shared" si="8"/>
        <v>0.41999691012305901</v>
      </c>
      <c r="T35" s="2">
        <f t="shared" si="9"/>
        <v>0.34</v>
      </c>
      <c r="U35" s="14">
        <f t="shared" si="10"/>
        <v>0.14279894944184007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0.16844894944184008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13.2110758871613</v>
      </c>
      <c r="E36" s="10">
        <f t="shared" si="18"/>
        <v>14.5690330543333</v>
      </c>
      <c r="F36" s="7" t="s">
        <v>83</v>
      </c>
      <c r="G36" s="1">
        <v>11</v>
      </c>
      <c r="H36" s="9">
        <f t="shared" si="0"/>
        <v>13.2110758871613</v>
      </c>
      <c r="I36" s="9">
        <f t="shared" si="1"/>
        <v>286.36107588716129</v>
      </c>
      <c r="J36" s="9">
        <f t="shared" si="2"/>
        <v>9.0242757204260574E-2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136.46525396879733</v>
      </c>
      <c r="O36" s="9">
        <f t="shared" si="19"/>
        <v>47.714475954498084</v>
      </c>
      <c r="P36" s="9">
        <f t="shared" si="5"/>
        <v>4.3058858686903001</v>
      </c>
      <c r="Q36" s="12">
        <f t="shared" si="6"/>
        <v>0.43058858686903001</v>
      </c>
      <c r="R36" s="9">
        <f t="shared" si="7"/>
        <v>4.0532094166666672</v>
      </c>
      <c r="S36" s="13">
        <f t="shared" si="8"/>
        <v>0.10623398462918386</v>
      </c>
      <c r="T36" s="2">
        <f t="shared" si="9"/>
        <v>0.34</v>
      </c>
      <c r="U36" s="14">
        <f t="shared" si="10"/>
        <v>3.6119554773922515E-2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4.9019554773922516E-2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6.7488994464333301</v>
      </c>
      <c r="E37" s="10">
        <f t="shared" si="18"/>
        <v>13.2110758871613</v>
      </c>
      <c r="F37" s="7" t="s">
        <v>85</v>
      </c>
      <c r="G37" s="1">
        <v>12</v>
      </c>
      <c r="H37" s="9">
        <f t="shared" si="0"/>
        <v>6.7488994464333301</v>
      </c>
      <c r="I37" s="9">
        <f t="shared" si="1"/>
        <v>279.89889944643329</v>
      </c>
      <c r="J37" s="9">
        <f t="shared" si="2"/>
        <v>4.1160774604169392E-2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83.940684252474455</v>
      </c>
      <c r="P37" s="9">
        <f t="shared" si="5"/>
        <v>3.4550635846358522</v>
      </c>
      <c r="Q37" s="12">
        <f t="shared" si="6"/>
        <v>0.34550635846358524</v>
      </c>
      <c r="R37" s="9">
        <f t="shared" si="7"/>
        <v>4.0532094166666672</v>
      </c>
      <c r="S37" s="13">
        <f t="shared" si="8"/>
        <v>8.5242661541955908E-2</v>
      </c>
      <c r="T37" s="2">
        <f t="shared" si="9"/>
        <v>0.34</v>
      </c>
      <c r="U37" s="14">
        <f t="shared" si="10"/>
        <v>2.8982504924265011E-2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4.1882504924265013E-2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4.5693963915483904</v>
      </c>
      <c r="E38" s="10">
        <f t="shared" si="18"/>
        <v>6.7488994464333301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1579464</v>
      </c>
      <c r="AU42" s="1">
        <f t="shared" ref="AU42:AU53" si="37">AT42*10000*AS42*0.67*AR42*AQ42</f>
        <v>8987360348.161808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1.5588862910000001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1.5588862910000001</v>
      </c>
      <c r="I43" s="9">
        <f t="shared" si="21"/>
        <v>274.708886291</v>
      </c>
      <c r="J43" s="9">
        <f t="shared" si="22"/>
        <v>2.1333239717163596E-2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2.4602846175111073</v>
      </c>
      <c r="Q43" s="12">
        <f t="shared" si="26"/>
        <v>0.59046830820266571</v>
      </c>
      <c r="R43" s="9">
        <f t="shared" si="27"/>
        <v>14.125500000000001</v>
      </c>
      <c r="S43" s="13">
        <f t="shared" si="28"/>
        <v>4.180158636527314E-2</v>
      </c>
      <c r="T43" s="2">
        <f t="shared" si="29"/>
        <v>0.43</v>
      </c>
      <c r="U43" s="14">
        <f t="shared" si="30"/>
        <v>1.797468213706745E-2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2.639468213706745E-2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1579464</v>
      </c>
      <c r="AU43" s="1">
        <f t="shared" si="37"/>
        <v>9175639547.6986027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6.7367493469999999</v>
      </c>
      <c r="E44" s="10">
        <f t="shared" si="39"/>
        <v>1.5588862910000001</v>
      </c>
      <c r="F44" s="7" t="s">
        <v>83</v>
      </c>
      <c r="G44" s="1">
        <v>3</v>
      </c>
      <c r="H44" s="9">
        <f t="shared" si="20"/>
        <v>6.7367493469999999</v>
      </c>
      <c r="I44" s="9">
        <f t="shared" si="21"/>
        <v>279.88674934699998</v>
      </c>
      <c r="J44" s="9">
        <f t="shared" si="22"/>
        <v>4.1098663717486737E-2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171.72231291008416</v>
      </c>
      <c r="P44" s="9">
        <f t="shared" si="25"/>
        <v>7.0575575910805801</v>
      </c>
      <c r="Q44" s="12">
        <f t="shared" si="26"/>
        <v>1.6938138218593393</v>
      </c>
      <c r="R44" s="9">
        <f t="shared" si="27"/>
        <v>14.125500000000001</v>
      </c>
      <c r="S44" s="13">
        <f t="shared" si="28"/>
        <v>0.11991177812178962</v>
      </c>
      <c r="T44" s="2">
        <f t="shared" si="29"/>
        <v>0.43</v>
      </c>
      <c r="U44" s="14">
        <f t="shared" si="30"/>
        <v>5.1562064592369533E-2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5.998206459236953E-2</v>
      </c>
      <c r="AR44" s="9">
        <f t="shared" si="35"/>
        <v>136.875</v>
      </c>
      <c r="AS44" s="1">
        <f t="shared" si="36"/>
        <v>0.24</v>
      </c>
      <c r="AT44" s="1">
        <f t="shared" si="41"/>
        <v>1579464</v>
      </c>
      <c r="AU44" s="1">
        <f t="shared" si="37"/>
        <v>20851692820.859501</v>
      </c>
    </row>
    <row r="45" spans="1:48" x14ac:dyDescent="0.15">
      <c r="C45" s="7">
        <v>3</v>
      </c>
      <c r="D45" s="7">
        <f t="shared" si="38"/>
        <v>9.5979867318064507</v>
      </c>
      <c r="E45" s="10">
        <f t="shared" si="39"/>
        <v>6.7367493469999999</v>
      </c>
      <c r="F45" s="7" t="s">
        <v>83</v>
      </c>
      <c r="G45" s="1">
        <v>4</v>
      </c>
      <c r="H45" s="9">
        <f t="shared" si="20"/>
        <v>9.5979867318064507</v>
      </c>
      <c r="I45" s="9">
        <f t="shared" si="21"/>
        <v>282.74798673180641</v>
      </c>
      <c r="J45" s="9">
        <f t="shared" si="22"/>
        <v>5.8440678104695304E-2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223.52100531900356</v>
      </c>
      <c r="P45" s="9">
        <f t="shared" si="25"/>
        <v>13.062719121485774</v>
      </c>
      <c r="Q45" s="12">
        <f t="shared" si="26"/>
        <v>3.1350525891565857</v>
      </c>
      <c r="R45" s="9">
        <f t="shared" si="27"/>
        <v>14.125500000000001</v>
      </c>
      <c r="S45" s="13">
        <f t="shared" si="28"/>
        <v>0.22194276939977953</v>
      </c>
      <c r="T45" s="2">
        <f t="shared" si="29"/>
        <v>0.43</v>
      </c>
      <c r="U45" s="14">
        <f t="shared" si="30"/>
        <v>9.5435390841905193E-2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0.1038553908419052</v>
      </c>
      <c r="AR45" s="9">
        <f t="shared" si="35"/>
        <v>136.875</v>
      </c>
      <c r="AS45" s="1">
        <f t="shared" si="36"/>
        <v>0.24</v>
      </c>
      <c r="AT45" s="1">
        <f t="shared" si="41"/>
        <v>1579464</v>
      </c>
      <c r="AU45" s="1">
        <f t="shared" si="37"/>
        <v>36103470634.807037</v>
      </c>
    </row>
    <row r="46" spans="1:48" x14ac:dyDescent="0.15">
      <c r="C46" s="7">
        <v>4</v>
      </c>
      <c r="D46" s="7">
        <f t="shared" si="38"/>
        <v>10.0451956861667</v>
      </c>
      <c r="E46" s="10">
        <f t="shared" si="39"/>
        <v>9.5979867318064507</v>
      </c>
      <c r="F46" s="7" t="s">
        <v>83</v>
      </c>
      <c r="G46" s="1">
        <v>5</v>
      </c>
      <c r="H46" s="9">
        <f t="shared" si="20"/>
        <v>10.0451956861667</v>
      </c>
      <c r="I46" s="9">
        <f t="shared" si="21"/>
        <v>283.1951956861667</v>
      </c>
      <c r="J46" s="9">
        <f t="shared" si="22"/>
        <v>6.1706692706567062E-2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199.93537188764188</v>
      </c>
      <c r="O46" s="9">
        <f t="shared" si="40"/>
        <v>69.379164309875904</v>
      </c>
      <c r="P46" s="9">
        <f t="shared" si="25"/>
        <v>4.2811587723079372</v>
      </c>
      <c r="Q46" s="12">
        <f t="shared" si="26"/>
        <v>1.0274781053539048</v>
      </c>
      <c r="R46" s="9">
        <f t="shared" si="27"/>
        <v>14.125500000000001</v>
      </c>
      <c r="S46" s="13">
        <f t="shared" si="28"/>
        <v>7.2739237928137399E-2</v>
      </c>
      <c r="T46" s="2">
        <f t="shared" si="29"/>
        <v>0.43</v>
      </c>
      <c r="U46" s="14">
        <f t="shared" si="30"/>
        <v>3.1277872309099078E-2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3.9697872309099075E-2</v>
      </c>
      <c r="AR46" s="9">
        <f t="shared" si="35"/>
        <v>136.875</v>
      </c>
      <c r="AS46" s="1">
        <f t="shared" si="36"/>
        <v>0.24</v>
      </c>
      <c r="AT46" s="1">
        <f t="shared" si="41"/>
        <v>1579464</v>
      </c>
      <c r="AU46" s="1">
        <f t="shared" si="37"/>
        <v>13800255870.758087</v>
      </c>
    </row>
    <row r="47" spans="1:48" x14ac:dyDescent="0.15">
      <c r="C47" s="7">
        <v>5</v>
      </c>
      <c r="D47" s="7">
        <f t="shared" si="38"/>
        <v>15.2158275159032</v>
      </c>
      <c r="E47" s="10">
        <f t="shared" si="39"/>
        <v>10.0451956861667</v>
      </c>
      <c r="F47" s="7" t="s">
        <v>85</v>
      </c>
      <c r="G47" s="1">
        <v>6</v>
      </c>
      <c r="H47" s="9">
        <f t="shared" si="20"/>
        <v>15.2158275159032</v>
      </c>
      <c r="I47" s="9">
        <f t="shared" si="21"/>
        <v>288.36582751590316</v>
      </c>
      <c r="J47" s="9">
        <f t="shared" si="22"/>
        <v>0.11430697635852076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123.95425553756799</v>
      </c>
      <c r="P47" s="9">
        <f t="shared" si="25"/>
        <v>14.168836157270825</v>
      </c>
      <c r="Q47" s="12">
        <f t="shared" si="26"/>
        <v>3.4005206777449977</v>
      </c>
      <c r="R47" s="9">
        <f t="shared" si="27"/>
        <v>14.125500000000001</v>
      </c>
      <c r="S47" s="13">
        <f t="shared" si="28"/>
        <v>0.24073630510388996</v>
      </c>
      <c r="T47" s="2">
        <f t="shared" si="29"/>
        <v>0.43</v>
      </c>
      <c r="U47" s="14">
        <f t="shared" si="30"/>
        <v>0.10351661119467269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0.1119366111946727</v>
      </c>
      <c r="AR47" s="9">
        <f t="shared" si="35"/>
        <v>136.875</v>
      </c>
      <c r="AS47" s="1">
        <f t="shared" si="36"/>
        <v>0.24</v>
      </c>
      <c r="AT47" s="1">
        <f t="shared" si="41"/>
        <v>1579464</v>
      </c>
      <c r="AU47" s="1">
        <f t="shared" si="37"/>
        <v>38912762471.604233</v>
      </c>
    </row>
    <row r="48" spans="1:48" x14ac:dyDescent="0.15">
      <c r="C48" s="7">
        <v>6</v>
      </c>
      <c r="D48" s="7">
        <f t="shared" si="38"/>
        <v>19.646547230666702</v>
      </c>
      <c r="E48" s="10">
        <f t="shared" si="39"/>
        <v>15.2158275159032</v>
      </c>
      <c r="F48" s="7" t="s">
        <v>83</v>
      </c>
      <c r="G48" s="1">
        <v>7</v>
      </c>
      <c r="H48" s="9">
        <f t="shared" si="20"/>
        <v>19.646547230666702</v>
      </c>
      <c r="I48" s="9">
        <f t="shared" si="21"/>
        <v>292.7965472306667</v>
      </c>
      <c r="J48" s="9">
        <f t="shared" si="22"/>
        <v>0.1905357484626205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168.64166938029717</v>
      </c>
      <c r="P48" s="9">
        <f t="shared" si="25"/>
        <v>32.132266697360713</v>
      </c>
      <c r="Q48" s="12">
        <f t="shared" si="26"/>
        <v>7.7117440073665708</v>
      </c>
      <c r="R48" s="9">
        <f t="shared" si="27"/>
        <v>14.125500000000001</v>
      </c>
      <c r="S48" s="13">
        <f t="shared" si="28"/>
        <v>0.5459448520311897</v>
      </c>
      <c r="T48" s="2">
        <f t="shared" si="29"/>
        <v>0.43</v>
      </c>
      <c r="U48" s="14">
        <f t="shared" si="30"/>
        <v>0.23475628637341156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0.25035628637341156</v>
      </c>
      <c r="AR48" s="9">
        <f t="shared" si="35"/>
        <v>136.875</v>
      </c>
      <c r="AS48" s="1">
        <f t="shared" si="36"/>
        <v>0.24</v>
      </c>
      <c r="AT48" s="1">
        <f t="shared" si="41"/>
        <v>1579464</v>
      </c>
      <c r="AU48" s="1">
        <f t="shared" si="37"/>
        <v>87031888860.551254</v>
      </c>
    </row>
    <row r="49" spans="1:48" x14ac:dyDescent="0.15">
      <c r="C49" s="7">
        <v>7</v>
      </c>
      <c r="D49" s="7">
        <f t="shared" si="38"/>
        <v>20.004602741612899</v>
      </c>
      <c r="E49" s="10">
        <f t="shared" si="39"/>
        <v>19.646547230666702</v>
      </c>
      <c r="F49" s="7" t="s">
        <v>83</v>
      </c>
      <c r="G49" s="1">
        <v>8</v>
      </c>
      <c r="H49" s="9">
        <f t="shared" si="20"/>
        <v>20.004602741612899</v>
      </c>
      <c r="I49" s="9">
        <f t="shared" si="21"/>
        <v>293.15460274161285</v>
      </c>
      <c r="J49" s="9">
        <f t="shared" si="22"/>
        <v>0.19843397455315326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195.36565268293646</v>
      </c>
      <c r="P49" s="9">
        <f t="shared" si="25"/>
        <v>38.767182953045989</v>
      </c>
      <c r="Q49" s="12">
        <f t="shared" si="26"/>
        <v>9.3041239087310377</v>
      </c>
      <c r="R49" s="9">
        <f t="shared" si="27"/>
        <v>14.125500000000001</v>
      </c>
      <c r="S49" s="13">
        <f t="shared" si="28"/>
        <v>0.65867572183151302</v>
      </c>
      <c r="T49" s="2">
        <f t="shared" si="29"/>
        <v>0.43</v>
      </c>
      <c r="U49" s="14">
        <f t="shared" si="30"/>
        <v>0.28323056038755057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0.29883056038755057</v>
      </c>
      <c r="AR49" s="9">
        <f t="shared" si="35"/>
        <v>136.875</v>
      </c>
      <c r="AS49" s="1">
        <f t="shared" si="36"/>
        <v>0.24</v>
      </c>
      <c r="AT49" s="1">
        <f t="shared" si="41"/>
        <v>1579464</v>
      </c>
      <c r="AU49" s="1">
        <f t="shared" si="37"/>
        <v>103883103941.69371</v>
      </c>
    </row>
    <row r="50" spans="1:48" x14ac:dyDescent="0.15">
      <c r="C50" s="7">
        <v>8</v>
      </c>
      <c r="D50" s="7">
        <f t="shared" si="38"/>
        <v>19.635903055483901</v>
      </c>
      <c r="E50" s="10">
        <f t="shared" si="39"/>
        <v>20.004602741612899</v>
      </c>
      <c r="F50" s="7" t="s">
        <v>83</v>
      </c>
      <c r="G50" s="1">
        <v>9</v>
      </c>
      <c r="H50" s="9">
        <f t="shared" si="20"/>
        <v>19.635903055483901</v>
      </c>
      <c r="I50" s="9">
        <f t="shared" si="21"/>
        <v>292.78590305548386</v>
      </c>
      <c r="J50" s="9">
        <f t="shared" si="22"/>
        <v>0.19030553769177705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215.45471972989046</v>
      </c>
      <c r="P50" s="9">
        <f t="shared" si="25"/>
        <v>41.002226286427927</v>
      </c>
      <c r="Q50" s="12">
        <f t="shared" si="26"/>
        <v>9.8405343087427024</v>
      </c>
      <c r="R50" s="9">
        <f t="shared" si="27"/>
        <v>14.125500000000001</v>
      </c>
      <c r="S50" s="13">
        <f t="shared" si="28"/>
        <v>0.69665033512036401</v>
      </c>
      <c r="T50" s="2">
        <f t="shared" si="29"/>
        <v>0.43</v>
      </c>
      <c r="U50" s="14">
        <f t="shared" si="30"/>
        <v>0.29955964410175651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0.31515964410175651</v>
      </c>
      <c r="AR50" s="9">
        <f t="shared" si="35"/>
        <v>136.875</v>
      </c>
      <c r="AS50" s="1">
        <f t="shared" si="36"/>
        <v>0.24</v>
      </c>
      <c r="AT50" s="1">
        <f t="shared" si="41"/>
        <v>1579464</v>
      </c>
      <c r="AU50" s="1">
        <f t="shared" si="37"/>
        <v>109559618079.18867</v>
      </c>
    </row>
    <row r="51" spans="1:48" x14ac:dyDescent="0.15">
      <c r="C51" s="7">
        <v>9</v>
      </c>
      <c r="D51" s="7">
        <f t="shared" si="38"/>
        <v>14.5690330543333</v>
      </c>
      <c r="E51" s="10">
        <f t="shared" si="39"/>
        <v>19.635903055483901</v>
      </c>
      <c r="F51" s="7" t="s">
        <v>83</v>
      </c>
      <c r="G51" s="1">
        <v>10</v>
      </c>
      <c r="H51" s="9">
        <f t="shared" si="20"/>
        <v>14.5690330543333</v>
      </c>
      <c r="I51" s="9">
        <f t="shared" si="21"/>
        <v>287.71903305433329</v>
      </c>
      <c r="J51" s="9">
        <f t="shared" si="22"/>
        <v>0.10595163634499852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233.30874344346256</v>
      </c>
      <c r="P51" s="9">
        <f t="shared" si="25"/>
        <v>24.719443141430304</v>
      </c>
      <c r="Q51" s="12">
        <f t="shared" si="26"/>
        <v>5.9326663539432731</v>
      </c>
      <c r="R51" s="9">
        <f t="shared" si="27"/>
        <v>14.125500000000001</v>
      </c>
      <c r="S51" s="13">
        <f t="shared" si="28"/>
        <v>0.41999691012305923</v>
      </c>
      <c r="T51" s="2">
        <f t="shared" si="29"/>
        <v>0.43</v>
      </c>
      <c r="U51" s="14">
        <f t="shared" si="30"/>
        <v>0.18059867135291546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0.19619867135291547</v>
      </c>
      <c r="AR51" s="9">
        <f t="shared" si="35"/>
        <v>136.875</v>
      </c>
      <c r="AS51" s="1">
        <f t="shared" si="36"/>
        <v>0.24</v>
      </c>
      <c r="AT51" s="1">
        <f t="shared" si="41"/>
        <v>1579464</v>
      </c>
      <c r="AU51" s="1">
        <f t="shared" si="37"/>
        <v>68204961845.081207</v>
      </c>
    </row>
    <row r="52" spans="1:48" x14ac:dyDescent="0.15">
      <c r="C52" s="7">
        <v>10</v>
      </c>
      <c r="D52" s="7">
        <f t="shared" si="38"/>
        <v>13.2110758871613</v>
      </c>
      <c r="E52" s="10">
        <f t="shared" si="39"/>
        <v>14.5690330543333</v>
      </c>
      <c r="F52" s="7" t="s">
        <v>83</v>
      </c>
      <c r="G52" s="1">
        <v>11</v>
      </c>
      <c r="H52" s="9">
        <f t="shared" si="20"/>
        <v>13.2110758871613</v>
      </c>
      <c r="I52" s="9">
        <f t="shared" si="21"/>
        <v>286.36107588716129</v>
      </c>
      <c r="J52" s="9">
        <f t="shared" si="22"/>
        <v>9.0242757204260574E-2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198.15983528693064</v>
      </c>
      <c r="O52" s="9">
        <f t="shared" si="40"/>
        <v>69.285715015101601</v>
      </c>
      <c r="P52" s="9">
        <f t="shared" si="25"/>
        <v>6.252533957831405</v>
      </c>
      <c r="Q52" s="12">
        <f t="shared" si="26"/>
        <v>1.5006081498795372</v>
      </c>
      <c r="R52" s="9">
        <f t="shared" si="27"/>
        <v>14.125500000000001</v>
      </c>
      <c r="S52" s="13">
        <f t="shared" si="28"/>
        <v>0.10623398462918389</v>
      </c>
      <c r="T52" s="2">
        <f t="shared" si="29"/>
        <v>0.43</v>
      </c>
      <c r="U52" s="14">
        <f t="shared" si="30"/>
        <v>4.5680613390549074E-2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5.4100613390549071E-2</v>
      </c>
      <c r="AR52" s="9">
        <f t="shared" si="35"/>
        <v>136.875</v>
      </c>
      <c r="AS52" s="1">
        <f t="shared" si="36"/>
        <v>0.24</v>
      </c>
      <c r="AT52" s="1">
        <f t="shared" si="41"/>
        <v>1579464</v>
      </c>
      <c r="AU52" s="1">
        <f t="shared" si="37"/>
        <v>18807111417.490532</v>
      </c>
    </row>
    <row r="53" spans="1:48" x14ac:dyDescent="0.15">
      <c r="C53" s="7">
        <v>11</v>
      </c>
      <c r="D53" s="7">
        <f t="shared" si="38"/>
        <v>6.7488994464333301</v>
      </c>
      <c r="E53" s="10">
        <f t="shared" si="39"/>
        <v>13.2110758871613</v>
      </c>
      <c r="F53" s="7" t="s">
        <v>85</v>
      </c>
      <c r="G53" s="1">
        <v>12</v>
      </c>
      <c r="H53" s="9">
        <f t="shared" si="20"/>
        <v>6.7488994464333301</v>
      </c>
      <c r="I53" s="9">
        <f t="shared" si="21"/>
        <v>279.89889944643329</v>
      </c>
      <c r="J53" s="9">
        <f t="shared" si="22"/>
        <v>4.1160774604169392E-2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121.88943105727022</v>
      </c>
      <c r="P53" s="9">
        <f t="shared" si="25"/>
        <v>5.0170633983787436</v>
      </c>
      <c r="Q53" s="12">
        <f t="shared" si="26"/>
        <v>1.2040952156108984</v>
      </c>
      <c r="R53" s="9">
        <f t="shared" si="27"/>
        <v>14.125500000000001</v>
      </c>
      <c r="S53" s="13">
        <f t="shared" si="28"/>
        <v>8.5242661541955922E-2</v>
      </c>
      <c r="T53" s="2">
        <f t="shared" si="29"/>
        <v>0.43</v>
      </c>
      <c r="U53" s="14">
        <f t="shared" si="30"/>
        <v>3.6654344463041048E-2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4.5074344463041045E-2</v>
      </c>
      <c r="AR53" s="9">
        <f t="shared" si="35"/>
        <v>136.875</v>
      </c>
      <c r="AS53" s="1">
        <f t="shared" si="36"/>
        <v>0.24</v>
      </c>
      <c r="AT53" s="1">
        <f t="shared" si="41"/>
        <v>1579464</v>
      </c>
      <c r="AU53" s="1">
        <f t="shared" si="37"/>
        <v>15669290332.572268</v>
      </c>
      <c r="AV53" s="1">
        <f>SUM(AU42:AU53)</f>
        <v>530987156170.46686</v>
      </c>
    </row>
    <row r="54" spans="1:48" x14ac:dyDescent="0.15">
      <c r="C54" s="7">
        <v>12</v>
      </c>
      <c r="D54" s="7">
        <f t="shared" si="38"/>
        <v>4.5693963915483904</v>
      </c>
      <c r="E54" s="10">
        <f t="shared" si="39"/>
        <v>6.7488994464333301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6.6270838536451597</v>
      </c>
      <c r="E58" s="7"/>
      <c r="F58" s="7"/>
      <c r="G58" s="1">
        <v>1</v>
      </c>
      <c r="H58" s="9">
        <f t="shared" ref="H58:H69" si="42">E59</f>
        <v>6.6270838536451597</v>
      </c>
      <c r="I58" s="9">
        <f t="shared" ref="I58:I69" si="43">H58+273.15</f>
        <v>279.77708385364514</v>
      </c>
      <c r="J58" s="9">
        <f t="shared" ref="J58:J69" si="44">EXP(($C$15*(I58-$C$13))/($C$16*I58*$C$13))</f>
        <v>4.0542040520840636E-2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4.0447442426292009E-3</v>
      </c>
      <c r="Q58" s="12">
        <f t="shared" ref="Q58:Q69" si="48">P58*$B$60</f>
        <v>7.6850140609954819E-4</v>
      </c>
      <c r="R58" s="9">
        <f t="shared" ref="R58:R69" si="49">L58*$B$60</f>
        <v>1.8955666666666669E-2</v>
      </c>
      <c r="S58" s="13">
        <f t="shared" ref="S58:S69" si="50">Q58/R58</f>
        <v>4.0542040520840636E-2</v>
      </c>
      <c r="T58" s="2">
        <f t="shared" ref="T58:T69" si="51">$B$59/100</f>
        <v>0.01</v>
      </c>
      <c r="U58" s="14">
        <f t="shared" ref="U58:U69" si="52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1.2405420405208407E-2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575121.33333333337</v>
      </c>
      <c r="AU58" s="1">
        <f t="shared" ref="AU58:AU69" si="58">AT58*10000*AS58*0.67*AR58*AQ58</f>
        <v>90611815.039354935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1.5588862910000001</v>
      </c>
      <c r="E59" s="10">
        <f t="shared" ref="E59:E70" si="60">D58</f>
        <v>6.6270838536451597</v>
      </c>
      <c r="F59" s="7" t="s">
        <v>83</v>
      </c>
      <c r="G59" s="1">
        <v>2</v>
      </c>
      <c r="H59" s="9">
        <f t="shared" si="42"/>
        <v>1.5588862910000001</v>
      </c>
      <c r="I59" s="9">
        <f t="shared" si="43"/>
        <v>274.708886291</v>
      </c>
      <c r="J59" s="9">
        <f t="shared" si="44"/>
        <v>2.1333239717163596E-2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0.19548858909070413</v>
      </c>
      <c r="P59" s="9">
        <f t="shared" si="47"/>
        <v>4.1704049330420837E-3</v>
      </c>
      <c r="Q59" s="12">
        <f t="shared" si="48"/>
        <v>7.923769372779959E-4</v>
      </c>
      <c r="R59" s="9">
        <f t="shared" si="49"/>
        <v>1.8955666666666669E-2</v>
      </c>
      <c r="S59" s="13">
        <f t="shared" si="50"/>
        <v>4.1801586365273133E-2</v>
      </c>
      <c r="T59" s="2">
        <f t="shared" si="51"/>
        <v>0.01</v>
      </c>
      <c r="U59" s="14">
        <f t="shared" si="52"/>
        <v>4.1801586365273135E-4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1.2418015863652732E-2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575121.33333333337</v>
      </c>
      <c r="AU59" s="1">
        <f t="shared" si="58"/>
        <v>90703814.932435051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6.7367493469999999</v>
      </c>
      <c r="E60" s="10">
        <f t="shared" si="60"/>
        <v>1.5588862910000001</v>
      </c>
      <c r="F60" s="7" t="s">
        <v>83</v>
      </c>
      <c r="G60" s="1">
        <v>3</v>
      </c>
      <c r="H60" s="9">
        <f t="shared" si="42"/>
        <v>6.7367493469999999</v>
      </c>
      <c r="I60" s="9">
        <f t="shared" si="43"/>
        <v>279.88674934699998</v>
      </c>
      <c r="J60" s="9">
        <f t="shared" si="44"/>
        <v>4.1098663717486737E-2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0.29108485082432867</v>
      </c>
      <c r="P60" s="9">
        <f t="shared" si="47"/>
        <v>1.1963198397283875E-2</v>
      </c>
      <c r="Q60" s="12">
        <f t="shared" si="48"/>
        <v>2.2730076954839366E-3</v>
      </c>
      <c r="R60" s="9">
        <f t="shared" si="49"/>
        <v>1.8955666666666669E-2</v>
      </c>
      <c r="S60" s="13">
        <f t="shared" si="50"/>
        <v>0.11991177812178959</v>
      </c>
      <c r="T60" s="2">
        <f t="shared" si="51"/>
        <v>0.01</v>
      </c>
      <c r="U60" s="14">
        <f t="shared" si="52"/>
        <v>1.1991177812178959E-3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1.3199117781217896E-2</v>
      </c>
      <c r="AR60" s="9">
        <f t="shared" si="56"/>
        <v>9.9766666666666666</v>
      </c>
      <c r="AS60" s="1">
        <f t="shared" si="57"/>
        <v>0.19</v>
      </c>
      <c r="AT60" s="1">
        <f t="shared" si="62"/>
        <v>575121.33333333337</v>
      </c>
      <c r="AU60" s="1">
        <f t="shared" si="58"/>
        <v>96409148.582521126</v>
      </c>
    </row>
    <row r="61" spans="1:48" x14ac:dyDescent="0.15">
      <c r="C61" s="7">
        <v>3</v>
      </c>
      <c r="D61" s="7">
        <f t="shared" si="59"/>
        <v>9.5979867318064507</v>
      </c>
      <c r="E61" s="10">
        <f t="shared" si="60"/>
        <v>6.7367493469999999</v>
      </c>
      <c r="F61" s="7" t="s">
        <v>83</v>
      </c>
      <c r="G61" s="1">
        <v>4</v>
      </c>
      <c r="H61" s="9">
        <f t="shared" si="42"/>
        <v>9.5979867318064507</v>
      </c>
      <c r="I61" s="9">
        <f t="shared" si="43"/>
        <v>282.74798673180641</v>
      </c>
      <c r="J61" s="9">
        <f t="shared" si="44"/>
        <v>5.8440678104695304E-2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0.37888831909371146</v>
      </c>
      <c r="P61" s="9">
        <f t="shared" si="47"/>
        <v>2.2142490293784671E-2</v>
      </c>
      <c r="Q61" s="12">
        <f t="shared" si="48"/>
        <v>4.2070731558190872E-3</v>
      </c>
      <c r="R61" s="9">
        <f t="shared" si="49"/>
        <v>1.8955666666666669E-2</v>
      </c>
      <c r="S61" s="13">
        <f t="shared" si="50"/>
        <v>0.22194276939977947</v>
      </c>
      <c r="T61" s="2">
        <f t="shared" si="51"/>
        <v>0.01</v>
      </c>
      <c r="U61" s="14">
        <f t="shared" si="52"/>
        <v>2.2194276939977949E-3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1.4219427693997795E-2</v>
      </c>
      <c r="AR61" s="9">
        <f t="shared" si="56"/>
        <v>9.9766666666666666</v>
      </c>
      <c r="AS61" s="1">
        <f t="shared" si="57"/>
        <v>0.19</v>
      </c>
      <c r="AT61" s="1">
        <f t="shared" si="62"/>
        <v>575121.33333333337</v>
      </c>
      <c r="AU61" s="1">
        <f t="shared" si="58"/>
        <v>103861708.03474386</v>
      </c>
    </row>
    <row r="62" spans="1:48" x14ac:dyDescent="0.15">
      <c r="C62" s="7">
        <v>4</v>
      </c>
      <c r="D62" s="7">
        <f t="shared" si="59"/>
        <v>10.0451956861667</v>
      </c>
      <c r="E62" s="10">
        <f t="shared" si="60"/>
        <v>9.5979867318064507</v>
      </c>
      <c r="F62" s="7" t="s">
        <v>83</v>
      </c>
      <c r="G62" s="1">
        <v>5</v>
      </c>
      <c r="H62" s="9">
        <f t="shared" si="42"/>
        <v>10.0451956861667</v>
      </c>
      <c r="I62" s="9">
        <f t="shared" si="43"/>
        <v>283.1951956861667</v>
      </c>
      <c r="J62" s="9">
        <f t="shared" si="44"/>
        <v>6.1706692706567062E-2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0.33890853735993043</v>
      </c>
      <c r="O62" s="9">
        <f t="shared" si="61"/>
        <v>0.11760395810666302</v>
      </c>
      <c r="P62" s="9">
        <f t="shared" si="47"/>
        <v>7.2569513039638413E-3</v>
      </c>
      <c r="Q62" s="12">
        <f t="shared" si="48"/>
        <v>1.3788207477531298E-3</v>
      </c>
      <c r="R62" s="9">
        <f t="shared" si="49"/>
        <v>1.8955666666666669E-2</v>
      </c>
      <c r="S62" s="13">
        <f t="shared" si="50"/>
        <v>7.2739237928137385E-2</v>
      </c>
      <c r="T62" s="2">
        <f t="shared" si="51"/>
        <v>0.01</v>
      </c>
      <c r="U62" s="14">
        <f t="shared" si="52"/>
        <v>7.2739237928137388E-4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1.2727392379281374E-2</v>
      </c>
      <c r="AR62" s="9">
        <f t="shared" si="56"/>
        <v>9.9766666666666666</v>
      </c>
      <c r="AS62" s="1">
        <f t="shared" si="57"/>
        <v>0.19</v>
      </c>
      <c r="AT62" s="1">
        <f t="shared" si="62"/>
        <v>575121.33333333337</v>
      </c>
      <c r="AU62" s="1">
        <f t="shared" si="58"/>
        <v>92963566.452012166</v>
      </c>
    </row>
    <row r="63" spans="1:48" x14ac:dyDescent="0.15">
      <c r="C63" s="7">
        <v>5</v>
      </c>
      <c r="D63" s="7">
        <f t="shared" si="59"/>
        <v>15.2158275159032</v>
      </c>
      <c r="E63" s="10">
        <f t="shared" si="60"/>
        <v>10.0451956861667</v>
      </c>
      <c r="F63" s="7" t="s">
        <v>85</v>
      </c>
      <c r="G63" s="1">
        <v>6</v>
      </c>
      <c r="H63" s="9">
        <f t="shared" si="42"/>
        <v>15.2158275159032</v>
      </c>
      <c r="I63" s="9">
        <f t="shared" si="43"/>
        <v>288.36582751590316</v>
      </c>
      <c r="J63" s="9">
        <f t="shared" si="44"/>
        <v>0.11430697635852076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0.21011367346936585</v>
      </c>
      <c r="P63" s="9">
        <f t="shared" si="47"/>
        <v>2.4017458705864754E-2</v>
      </c>
      <c r="Q63" s="12">
        <f t="shared" si="48"/>
        <v>4.5633171541143037E-3</v>
      </c>
      <c r="R63" s="9">
        <f t="shared" si="49"/>
        <v>1.8955666666666669E-2</v>
      </c>
      <c r="S63" s="13">
        <f t="shared" si="50"/>
        <v>0.24073630510388994</v>
      </c>
      <c r="T63" s="2">
        <f t="shared" si="51"/>
        <v>0.01</v>
      </c>
      <c r="U63" s="14">
        <f t="shared" si="52"/>
        <v>2.4073630510388993E-3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1.44073630510389E-2</v>
      </c>
      <c r="AR63" s="9">
        <f t="shared" si="56"/>
        <v>9.9766666666666666</v>
      </c>
      <c r="AS63" s="1">
        <f t="shared" si="57"/>
        <v>0.19</v>
      </c>
      <c r="AT63" s="1">
        <f t="shared" si="62"/>
        <v>575121.33333333337</v>
      </c>
      <c r="AU63" s="1">
        <f t="shared" si="58"/>
        <v>105234427.6407972</v>
      </c>
    </row>
    <row r="64" spans="1:48" x14ac:dyDescent="0.15">
      <c r="C64" s="7">
        <v>6</v>
      </c>
      <c r="D64" s="7">
        <f t="shared" si="59"/>
        <v>19.646547230666702</v>
      </c>
      <c r="E64" s="10">
        <f t="shared" si="60"/>
        <v>15.2158275159032</v>
      </c>
      <c r="F64" s="7" t="s">
        <v>83</v>
      </c>
      <c r="G64" s="1">
        <v>7</v>
      </c>
      <c r="H64" s="9">
        <f t="shared" si="42"/>
        <v>19.646547230666702</v>
      </c>
      <c r="I64" s="9">
        <f t="shared" si="43"/>
        <v>292.7965472306667</v>
      </c>
      <c r="J64" s="9">
        <f t="shared" si="44"/>
        <v>0.1905357484626205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0.28586288143016775</v>
      </c>
      <c r="P64" s="9">
        <f t="shared" si="47"/>
        <v>5.4467098070978354E-2</v>
      </c>
      <c r="Q64" s="12">
        <f t="shared" si="48"/>
        <v>1.0348748633485887E-2</v>
      </c>
      <c r="R64" s="9">
        <f t="shared" si="49"/>
        <v>1.8955666666666669E-2</v>
      </c>
      <c r="S64" s="13">
        <f t="shared" si="50"/>
        <v>0.54594485203118959</v>
      </c>
      <c r="T64" s="2">
        <f t="shared" si="51"/>
        <v>0.01</v>
      </c>
      <c r="U64" s="14">
        <f t="shared" si="52"/>
        <v>5.4594485203118956E-3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2.5559448520311896E-2</v>
      </c>
      <c r="AR64" s="9">
        <f t="shared" si="56"/>
        <v>9.9766666666666666</v>
      </c>
      <c r="AS64" s="1">
        <f t="shared" si="57"/>
        <v>0.19</v>
      </c>
      <c r="AT64" s="1">
        <f t="shared" si="62"/>
        <v>575121.33333333337</v>
      </c>
      <c r="AU64" s="1">
        <f t="shared" si="58"/>
        <v>186691619.16173753</v>
      </c>
    </row>
    <row r="65" spans="1:48" x14ac:dyDescent="0.15">
      <c r="C65" s="7">
        <v>7</v>
      </c>
      <c r="D65" s="7">
        <f t="shared" si="59"/>
        <v>20.004602741612899</v>
      </c>
      <c r="E65" s="10">
        <f t="shared" si="60"/>
        <v>19.646547230666702</v>
      </c>
      <c r="F65" s="7" t="s">
        <v>83</v>
      </c>
      <c r="G65" s="1">
        <v>8</v>
      </c>
      <c r="H65" s="9">
        <f t="shared" si="42"/>
        <v>20.004602741612899</v>
      </c>
      <c r="I65" s="9">
        <f t="shared" si="43"/>
        <v>293.15460274161285</v>
      </c>
      <c r="J65" s="9">
        <f t="shared" si="44"/>
        <v>0.19843397455315326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0.33116245002585609</v>
      </c>
      <c r="P65" s="9">
        <f t="shared" si="47"/>
        <v>6.5713881181390613E-2</v>
      </c>
      <c r="Q65" s="12">
        <f t="shared" si="48"/>
        <v>1.2485637424464216E-2</v>
      </c>
      <c r="R65" s="9">
        <f t="shared" si="49"/>
        <v>1.8955666666666669E-2</v>
      </c>
      <c r="S65" s="13">
        <f t="shared" si="50"/>
        <v>0.65867572183151291</v>
      </c>
      <c r="T65" s="2">
        <f t="shared" si="51"/>
        <v>0.01</v>
      </c>
      <c r="U65" s="14">
        <f t="shared" si="52"/>
        <v>6.5867572183151294E-3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2.6686757218315128E-2</v>
      </c>
      <c r="AR65" s="9">
        <f t="shared" si="56"/>
        <v>9.9766666666666666</v>
      </c>
      <c r="AS65" s="1">
        <f t="shared" si="57"/>
        <v>0.19</v>
      </c>
      <c r="AT65" s="1">
        <f t="shared" si="62"/>
        <v>575121.33333333337</v>
      </c>
      <c r="AU65" s="1">
        <f t="shared" si="58"/>
        <v>194925720.37710935</v>
      </c>
    </row>
    <row r="66" spans="1:48" x14ac:dyDescent="0.15">
      <c r="C66" s="7">
        <v>8</v>
      </c>
      <c r="D66" s="7">
        <f t="shared" si="59"/>
        <v>19.635903055483901</v>
      </c>
      <c r="E66" s="10">
        <f t="shared" si="60"/>
        <v>20.004602741612899</v>
      </c>
      <c r="F66" s="7" t="s">
        <v>83</v>
      </c>
      <c r="G66" s="1">
        <v>9</v>
      </c>
      <c r="H66" s="9">
        <f t="shared" si="42"/>
        <v>19.635903055483901</v>
      </c>
      <c r="I66" s="9">
        <f t="shared" si="43"/>
        <v>292.78590305548386</v>
      </c>
      <c r="J66" s="9">
        <f t="shared" si="44"/>
        <v>0.19030553769177705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0.36521523551113216</v>
      </c>
      <c r="P66" s="9">
        <f t="shared" si="47"/>
        <v>6.9502481767174995E-2</v>
      </c>
      <c r="Q66" s="12">
        <f t="shared" si="48"/>
        <v>1.320547153576325E-2</v>
      </c>
      <c r="R66" s="9">
        <f t="shared" si="49"/>
        <v>1.8955666666666669E-2</v>
      </c>
      <c r="S66" s="13">
        <f t="shared" si="50"/>
        <v>0.69665033512036412</v>
      </c>
      <c r="T66" s="2">
        <f t="shared" si="51"/>
        <v>0.01</v>
      </c>
      <c r="U66" s="14">
        <f t="shared" si="52"/>
        <v>6.9665033512036414E-3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2.7066503351203641E-2</v>
      </c>
      <c r="AR66" s="9">
        <f t="shared" si="56"/>
        <v>9.9766666666666666</v>
      </c>
      <c r="AS66" s="1">
        <f t="shared" si="57"/>
        <v>0.19</v>
      </c>
      <c r="AT66" s="1">
        <f t="shared" si="62"/>
        <v>575121.33333333337</v>
      </c>
      <c r="AU66" s="1">
        <f t="shared" si="58"/>
        <v>197699466.46803242</v>
      </c>
    </row>
    <row r="67" spans="1:48" x14ac:dyDescent="0.15">
      <c r="C67" s="7">
        <v>9</v>
      </c>
      <c r="D67" s="7">
        <f t="shared" si="59"/>
        <v>14.5690330543333</v>
      </c>
      <c r="E67" s="10">
        <f t="shared" si="60"/>
        <v>19.635903055483901</v>
      </c>
      <c r="F67" s="7" t="s">
        <v>83</v>
      </c>
      <c r="G67" s="1">
        <v>10</v>
      </c>
      <c r="H67" s="9">
        <f t="shared" si="42"/>
        <v>14.5690330543333</v>
      </c>
      <c r="I67" s="9">
        <f t="shared" si="43"/>
        <v>287.71903305433329</v>
      </c>
      <c r="J67" s="9">
        <f t="shared" si="44"/>
        <v>0.10595163634499852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0.39547942041062384</v>
      </c>
      <c r="P67" s="9">
        <f t="shared" si="47"/>
        <v>4.1901691733277201E-2</v>
      </c>
      <c r="Q67" s="12">
        <f t="shared" si="48"/>
        <v>7.9613214293226681E-3</v>
      </c>
      <c r="R67" s="9">
        <f t="shared" si="49"/>
        <v>1.8955666666666669E-2</v>
      </c>
      <c r="S67" s="13">
        <f t="shared" si="50"/>
        <v>0.41999691012305906</v>
      </c>
      <c r="T67" s="2">
        <f t="shared" si="51"/>
        <v>0.01</v>
      </c>
      <c r="U67" s="14">
        <f t="shared" si="52"/>
        <v>4.1999691012305903E-3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2.4299969101230591E-2</v>
      </c>
      <c r="AR67" s="9">
        <f t="shared" si="56"/>
        <v>9.9766666666666666</v>
      </c>
      <c r="AS67" s="1">
        <f t="shared" si="57"/>
        <v>0.19</v>
      </c>
      <c r="AT67" s="1">
        <f t="shared" si="62"/>
        <v>575121.33333333337</v>
      </c>
      <c r="AU67" s="1">
        <f t="shared" si="58"/>
        <v>177492115.03854355</v>
      </c>
    </row>
    <row r="68" spans="1:48" x14ac:dyDescent="0.15">
      <c r="C68" s="7">
        <v>10</v>
      </c>
      <c r="D68" s="7">
        <f t="shared" si="59"/>
        <v>13.2110758871613</v>
      </c>
      <c r="E68" s="10">
        <f t="shared" si="60"/>
        <v>14.5690330543333</v>
      </c>
      <c r="F68" s="7" t="s">
        <v>83</v>
      </c>
      <c r="G68" s="1">
        <v>11</v>
      </c>
      <c r="H68" s="9">
        <f t="shared" si="42"/>
        <v>13.2110758871613</v>
      </c>
      <c r="I68" s="9">
        <f t="shared" si="43"/>
        <v>286.36107588716129</v>
      </c>
      <c r="J68" s="9">
        <f t="shared" si="44"/>
        <v>9.0242757204260574E-2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0.33589884224347932</v>
      </c>
      <c r="O68" s="9">
        <f t="shared" si="61"/>
        <v>0.11744555310053401</v>
      </c>
      <c r="P68" s="9">
        <f t="shared" si="47"/>
        <v>1.0598610533171583E-2</v>
      </c>
      <c r="Q68" s="12">
        <f t="shared" si="48"/>
        <v>2.0137360013026007E-3</v>
      </c>
      <c r="R68" s="9">
        <f t="shared" si="49"/>
        <v>1.8955666666666669E-2</v>
      </c>
      <c r="S68" s="13">
        <f t="shared" si="50"/>
        <v>0.1062339846291839</v>
      </c>
      <c r="T68" s="2">
        <f t="shared" si="51"/>
        <v>0.01</v>
      </c>
      <c r="U68" s="14">
        <f t="shared" si="52"/>
        <v>1.0623398462918392E-3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1.306233984629184E-2</v>
      </c>
      <c r="AR68" s="9">
        <f t="shared" si="56"/>
        <v>9.9766666666666666</v>
      </c>
      <c r="AS68" s="1">
        <f t="shared" si="57"/>
        <v>0.19</v>
      </c>
      <c r="AT68" s="1">
        <f t="shared" si="62"/>
        <v>575121.33333333337</v>
      </c>
      <c r="AU68" s="1">
        <f t="shared" si="58"/>
        <v>95410093.610084951</v>
      </c>
    </row>
    <row r="69" spans="1:48" x14ac:dyDescent="0.15">
      <c r="C69" s="7">
        <v>11</v>
      </c>
      <c r="D69" s="7">
        <f t="shared" si="59"/>
        <v>6.7488994464333301</v>
      </c>
      <c r="E69" s="10">
        <f t="shared" si="60"/>
        <v>13.2110758871613</v>
      </c>
      <c r="F69" s="7" t="s">
        <v>85</v>
      </c>
      <c r="G69" s="1">
        <v>12</v>
      </c>
      <c r="H69" s="9">
        <f t="shared" si="42"/>
        <v>6.7488994464333301</v>
      </c>
      <c r="I69" s="9">
        <f t="shared" si="43"/>
        <v>279.89889944643329</v>
      </c>
      <c r="J69" s="9">
        <f t="shared" si="44"/>
        <v>4.1160774604169392E-2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0.20661360923402911</v>
      </c>
      <c r="P69" s="9">
        <f t="shared" si="47"/>
        <v>8.5043761998358034E-3</v>
      </c>
      <c r="Q69" s="12">
        <f t="shared" si="48"/>
        <v>1.6158314779688026E-3</v>
      </c>
      <c r="R69" s="9">
        <f t="shared" si="49"/>
        <v>1.8955666666666669E-2</v>
      </c>
      <c r="S69" s="13">
        <f t="shared" si="50"/>
        <v>8.5242661541955922E-2</v>
      </c>
      <c r="T69" s="2">
        <f t="shared" si="51"/>
        <v>0.01</v>
      </c>
      <c r="U69" s="14">
        <f t="shared" si="52"/>
        <v>8.5242661541955927E-4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1.2852426615419559E-2</v>
      </c>
      <c r="AR69" s="9">
        <f t="shared" si="56"/>
        <v>9.9766666666666666</v>
      </c>
      <c r="AS69" s="1">
        <f t="shared" si="57"/>
        <v>0.19</v>
      </c>
      <c r="AT69" s="1">
        <f t="shared" si="62"/>
        <v>575121.33333333337</v>
      </c>
      <c r="AU69" s="1">
        <f t="shared" si="58"/>
        <v>93876842.964090988</v>
      </c>
      <c r="AV69" s="1">
        <f>SUM(AU58:AU69)</f>
        <v>1525880338.3014631</v>
      </c>
    </row>
    <row r="70" spans="1:48" x14ac:dyDescent="0.15">
      <c r="C70" s="7">
        <v>12</v>
      </c>
      <c r="D70" s="7">
        <f t="shared" si="59"/>
        <v>4.5693963915483904</v>
      </c>
      <c r="E70" s="10">
        <f t="shared" si="60"/>
        <v>6.7488994464333301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6.6270838536451597</v>
      </c>
      <c r="E73" s="7"/>
      <c r="F73" s="7"/>
      <c r="G73" s="1">
        <v>1</v>
      </c>
      <c r="H73" s="9">
        <f t="shared" ref="H73:H84" si="63">E74</f>
        <v>6.6270838536451597</v>
      </c>
      <c r="I73" s="9">
        <f t="shared" ref="I73:I84" si="64">H73+273.15</f>
        <v>279.77708385364514</v>
      </c>
      <c r="J73" s="9">
        <f t="shared" ref="J73:J84" si="65">EXP(($C$15*(I73-$C$13))/($C$16*I73*$C$13))</f>
        <v>4.0542040520840636E-2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4.4393534370320504E-3</v>
      </c>
      <c r="Q73" s="12">
        <f t="shared" ref="Q73:Q84" si="69">P73*$B$75</f>
        <v>7.9908361866576902E-4</v>
      </c>
      <c r="R73" s="9">
        <f t="shared" ref="R73:R84" si="70">L73*$B$75</f>
        <v>1.9710000000000002E-2</v>
      </c>
      <c r="S73" s="13">
        <f t="shared" ref="S73:S84" si="71">Q73/R73</f>
        <v>4.0542040520840636E-2</v>
      </c>
      <c r="T73" s="2">
        <f t="shared" ref="T73:T84" si="72">$B$74/100</f>
        <v>0.01</v>
      </c>
      <c r="U73" s="14">
        <f t="shared" ref="U73:U84" si="73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1.3005420405208407E-2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105894.75</v>
      </c>
      <c r="AU73" s="1">
        <f t="shared" ref="AU73:AU84" si="79">AT73*10000*AS73*0.67*AR73*AQ73</f>
        <v>18186965.873130642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1.5588862910000001</v>
      </c>
      <c r="E74" s="10">
        <f t="shared" ref="E74:E85" si="81">D73</f>
        <v>6.6270838536451597</v>
      </c>
      <c r="F74" s="7" t="s">
        <v>83</v>
      </c>
      <c r="G74" s="1">
        <v>2</v>
      </c>
      <c r="H74" s="9">
        <f t="shared" si="63"/>
        <v>1.5588862910000001</v>
      </c>
      <c r="I74" s="9">
        <f t="shared" si="64"/>
        <v>274.708886291</v>
      </c>
      <c r="J74" s="9">
        <f t="shared" si="65"/>
        <v>2.1333239717163596E-2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0.21456064656296797</v>
      </c>
      <c r="P74" s="9">
        <f t="shared" si="68"/>
        <v>4.5772737069974092E-3</v>
      </c>
      <c r="Q74" s="12">
        <f t="shared" si="69"/>
        <v>8.2390926725953357E-4</v>
      </c>
      <c r="R74" s="9">
        <f t="shared" si="70"/>
        <v>1.9710000000000002E-2</v>
      </c>
      <c r="S74" s="13">
        <f t="shared" si="71"/>
        <v>4.1801586365273133E-2</v>
      </c>
      <c r="T74" s="2">
        <f t="shared" si="72"/>
        <v>0.01</v>
      </c>
      <c r="U74" s="14">
        <f t="shared" si="73"/>
        <v>4.1801586365273135E-4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1.3018015863652732E-2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105894.75</v>
      </c>
      <c r="AU74" s="1">
        <f t="shared" si="79"/>
        <v>18204579.542335186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6.7367493469999999</v>
      </c>
      <c r="E75" s="10">
        <f t="shared" si="81"/>
        <v>1.5588862910000001</v>
      </c>
      <c r="F75" s="7" t="s">
        <v>83</v>
      </c>
      <c r="G75" s="1">
        <v>3</v>
      </c>
      <c r="H75" s="9">
        <f t="shared" si="63"/>
        <v>6.7367493469999999</v>
      </c>
      <c r="I75" s="9">
        <f t="shared" si="64"/>
        <v>279.88674934699998</v>
      </c>
      <c r="J75" s="9">
        <f t="shared" si="65"/>
        <v>4.1098663717486737E-2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0.31948337285597056</v>
      </c>
      <c r="P75" s="9">
        <f t="shared" si="68"/>
        <v>1.3130339704335964E-2</v>
      </c>
      <c r="Q75" s="12">
        <f t="shared" si="69"/>
        <v>2.3634611467804735E-3</v>
      </c>
      <c r="R75" s="9">
        <f t="shared" si="70"/>
        <v>1.9710000000000002E-2</v>
      </c>
      <c r="S75" s="13">
        <f t="shared" si="71"/>
        <v>0.11991177812178962</v>
      </c>
      <c r="T75" s="2">
        <f t="shared" si="72"/>
        <v>0.01</v>
      </c>
      <c r="U75" s="14">
        <f t="shared" si="73"/>
        <v>1.1991177812178961E-3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1.3799117781217896E-2</v>
      </c>
      <c r="AR75" s="9">
        <f t="shared" si="77"/>
        <v>10.950000000000001</v>
      </c>
      <c r="AS75" s="1">
        <f t="shared" si="78"/>
        <v>0.18</v>
      </c>
      <c r="AT75" s="1">
        <f t="shared" si="83"/>
        <v>105894.75</v>
      </c>
      <c r="AU75" s="1">
        <f t="shared" si="79"/>
        <v>19296883.633674316</v>
      </c>
    </row>
    <row r="76" spans="1:48" x14ac:dyDescent="0.15">
      <c r="C76" s="7">
        <v>3</v>
      </c>
      <c r="D76" s="7">
        <f t="shared" si="80"/>
        <v>9.5979867318064507</v>
      </c>
      <c r="E76" s="10">
        <f t="shared" si="81"/>
        <v>6.7367493469999999</v>
      </c>
      <c r="F76" s="7" t="s">
        <v>83</v>
      </c>
      <c r="G76" s="1">
        <v>4</v>
      </c>
      <c r="H76" s="9">
        <f t="shared" si="63"/>
        <v>9.5979867318064507</v>
      </c>
      <c r="I76" s="9">
        <f t="shared" si="64"/>
        <v>282.74798673180641</v>
      </c>
      <c r="J76" s="9">
        <f t="shared" si="65"/>
        <v>5.8440678104695304E-2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0.41585303315163458</v>
      </c>
      <c r="P76" s="9">
        <f t="shared" si="68"/>
        <v>2.430273324927586E-2</v>
      </c>
      <c r="Q76" s="12">
        <f t="shared" si="69"/>
        <v>4.3744919848696549E-3</v>
      </c>
      <c r="R76" s="9">
        <f t="shared" si="70"/>
        <v>1.9710000000000002E-2</v>
      </c>
      <c r="S76" s="13">
        <f t="shared" si="71"/>
        <v>0.22194276939977953</v>
      </c>
      <c r="T76" s="2">
        <f t="shared" si="72"/>
        <v>0.01</v>
      </c>
      <c r="U76" s="14">
        <f t="shared" si="73"/>
        <v>2.2194276939977954E-3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1.4819427693997796E-2</v>
      </c>
      <c r="AR76" s="9">
        <f t="shared" si="77"/>
        <v>10.950000000000001</v>
      </c>
      <c r="AS76" s="1">
        <f t="shared" si="78"/>
        <v>0.18</v>
      </c>
      <c r="AT76" s="1">
        <f t="shared" si="83"/>
        <v>105894.75</v>
      </c>
      <c r="AU76" s="1">
        <f t="shared" si="79"/>
        <v>20723699.606214006</v>
      </c>
    </row>
    <row r="77" spans="1:48" x14ac:dyDescent="0.15">
      <c r="C77" s="7">
        <v>4</v>
      </c>
      <c r="D77" s="7">
        <f t="shared" si="80"/>
        <v>10.0451956861667</v>
      </c>
      <c r="E77" s="10">
        <f t="shared" si="81"/>
        <v>9.5979867318064507</v>
      </c>
      <c r="F77" s="7" t="s">
        <v>83</v>
      </c>
      <c r="G77" s="1">
        <v>5</v>
      </c>
      <c r="H77" s="9">
        <f t="shared" si="63"/>
        <v>10.0451956861667</v>
      </c>
      <c r="I77" s="9">
        <f t="shared" si="64"/>
        <v>283.1951956861667</v>
      </c>
      <c r="J77" s="9">
        <f t="shared" si="65"/>
        <v>6.1706692706567062E-2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0.37197278490724078</v>
      </c>
      <c r="O77" s="9">
        <f t="shared" si="82"/>
        <v>0.12907751499511794</v>
      </c>
      <c r="P77" s="9">
        <f t="shared" si="68"/>
        <v>7.964946553131045E-3</v>
      </c>
      <c r="Q77" s="12">
        <f t="shared" si="69"/>
        <v>1.4336903795635881E-3</v>
      </c>
      <c r="R77" s="9">
        <f t="shared" si="70"/>
        <v>1.9710000000000002E-2</v>
      </c>
      <c r="S77" s="13">
        <f t="shared" si="71"/>
        <v>7.2739237928137385E-2</v>
      </c>
      <c r="T77" s="2">
        <f t="shared" si="72"/>
        <v>0.01</v>
      </c>
      <c r="U77" s="14">
        <f t="shared" si="73"/>
        <v>7.2739237928137388E-4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1.3327392379281374E-2</v>
      </c>
      <c r="AR77" s="9">
        <f t="shared" si="77"/>
        <v>10.950000000000001</v>
      </c>
      <c r="AS77" s="1">
        <f t="shared" si="78"/>
        <v>0.18</v>
      </c>
      <c r="AT77" s="1">
        <f t="shared" si="83"/>
        <v>105894.75</v>
      </c>
      <c r="AU77" s="1">
        <f t="shared" si="79"/>
        <v>18637216.085897654</v>
      </c>
    </row>
    <row r="78" spans="1:48" x14ac:dyDescent="0.15">
      <c r="C78" s="7">
        <v>5</v>
      </c>
      <c r="D78" s="7">
        <f t="shared" si="80"/>
        <v>15.2158275159032</v>
      </c>
      <c r="E78" s="10">
        <f t="shared" si="81"/>
        <v>10.0451956861667</v>
      </c>
      <c r="F78" s="7" t="s">
        <v>85</v>
      </c>
      <c r="G78" s="1">
        <v>6</v>
      </c>
      <c r="H78" s="9">
        <f t="shared" si="63"/>
        <v>15.2158275159032</v>
      </c>
      <c r="I78" s="9">
        <f t="shared" si="64"/>
        <v>288.36582751590316</v>
      </c>
      <c r="J78" s="9">
        <f t="shared" si="65"/>
        <v>0.11430697635852076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0.23061256844198691</v>
      </c>
      <c r="P78" s="9">
        <f t="shared" si="68"/>
        <v>2.6360625408875949E-2</v>
      </c>
      <c r="Q78" s="12">
        <f t="shared" si="69"/>
        <v>4.7449125735976707E-3</v>
      </c>
      <c r="R78" s="9">
        <f t="shared" si="70"/>
        <v>1.9710000000000002E-2</v>
      </c>
      <c r="S78" s="13">
        <f t="shared" si="71"/>
        <v>0.24073630510388991</v>
      </c>
      <c r="T78" s="2">
        <f t="shared" si="72"/>
        <v>0.01</v>
      </c>
      <c r="U78" s="14">
        <f t="shared" si="73"/>
        <v>2.4073630510388993E-3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1.50073630510389E-2</v>
      </c>
      <c r="AR78" s="9">
        <f t="shared" si="77"/>
        <v>10.950000000000001</v>
      </c>
      <c r="AS78" s="1">
        <f t="shared" si="78"/>
        <v>0.18</v>
      </c>
      <c r="AT78" s="1">
        <f t="shared" si="83"/>
        <v>105894.75</v>
      </c>
      <c r="AU78" s="1">
        <f t="shared" si="79"/>
        <v>20986511.096989986</v>
      </c>
    </row>
    <row r="79" spans="1:48" x14ac:dyDescent="0.15">
      <c r="C79" s="7">
        <v>6</v>
      </c>
      <c r="D79" s="7">
        <f t="shared" si="80"/>
        <v>19.646547230666702</v>
      </c>
      <c r="E79" s="10">
        <f t="shared" si="81"/>
        <v>15.2158275159032</v>
      </c>
      <c r="F79" s="7" t="s">
        <v>83</v>
      </c>
      <c r="G79" s="1">
        <v>7</v>
      </c>
      <c r="H79" s="9">
        <f t="shared" si="63"/>
        <v>19.646547230666702</v>
      </c>
      <c r="I79" s="9">
        <f t="shared" si="64"/>
        <v>292.7965472306667</v>
      </c>
      <c r="J79" s="9">
        <f t="shared" si="65"/>
        <v>0.1905357484626205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0.31375194303311094</v>
      </c>
      <c r="P79" s="9">
        <f t="shared" si="68"/>
        <v>5.978096129741526E-2</v>
      </c>
      <c r="Q79" s="12">
        <f t="shared" si="69"/>
        <v>1.0760573033534747E-2</v>
      </c>
      <c r="R79" s="9">
        <f t="shared" si="70"/>
        <v>1.9710000000000002E-2</v>
      </c>
      <c r="S79" s="13">
        <f t="shared" si="71"/>
        <v>0.54594485203118959</v>
      </c>
      <c r="T79" s="2">
        <f t="shared" si="72"/>
        <v>0.01</v>
      </c>
      <c r="U79" s="14">
        <f t="shared" si="73"/>
        <v>5.4594485203118956E-3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2.7059448520311898E-2</v>
      </c>
      <c r="AR79" s="9">
        <f t="shared" si="77"/>
        <v>10.950000000000001</v>
      </c>
      <c r="AS79" s="1">
        <f t="shared" si="78"/>
        <v>0.18</v>
      </c>
      <c r="AT79" s="1">
        <f t="shared" si="83"/>
        <v>105894.75</v>
      </c>
      <c r="AU79" s="1">
        <f t="shared" si="79"/>
        <v>37840319.762947462</v>
      </c>
    </row>
    <row r="80" spans="1:48" x14ac:dyDescent="0.15">
      <c r="C80" s="7">
        <v>7</v>
      </c>
      <c r="D80" s="7">
        <f t="shared" si="80"/>
        <v>20.004602741612899</v>
      </c>
      <c r="E80" s="10">
        <f t="shared" si="81"/>
        <v>19.646547230666702</v>
      </c>
      <c r="F80" s="7" t="s">
        <v>83</v>
      </c>
      <c r="G80" s="1">
        <v>8</v>
      </c>
      <c r="H80" s="9">
        <f t="shared" si="63"/>
        <v>20.004602741612899</v>
      </c>
      <c r="I80" s="9">
        <f t="shared" si="64"/>
        <v>293.15460274161285</v>
      </c>
      <c r="J80" s="9">
        <f t="shared" si="65"/>
        <v>0.19843397455315326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0.3634709817356957</v>
      </c>
      <c r="P80" s="9">
        <f t="shared" si="68"/>
        <v>7.2124991540550673E-2</v>
      </c>
      <c r="Q80" s="12">
        <f t="shared" si="69"/>
        <v>1.2982498477299121E-2</v>
      </c>
      <c r="R80" s="9">
        <f t="shared" si="70"/>
        <v>1.9710000000000002E-2</v>
      </c>
      <c r="S80" s="13">
        <f t="shared" si="71"/>
        <v>0.65867572183151291</v>
      </c>
      <c r="T80" s="2">
        <f t="shared" si="72"/>
        <v>0.01</v>
      </c>
      <c r="U80" s="14">
        <f t="shared" si="73"/>
        <v>6.5867572183151294E-3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2.818675721831513E-2</v>
      </c>
      <c r="AR80" s="9">
        <f t="shared" si="77"/>
        <v>10.950000000000001</v>
      </c>
      <c r="AS80" s="1">
        <f t="shared" si="78"/>
        <v>0.18</v>
      </c>
      <c r="AT80" s="1">
        <f t="shared" si="83"/>
        <v>105894.75</v>
      </c>
      <c r="AU80" s="1">
        <f t="shared" si="79"/>
        <v>39416764.366834112</v>
      </c>
    </row>
    <row r="81" spans="1:48" x14ac:dyDescent="0.15">
      <c r="C81" s="7">
        <v>8</v>
      </c>
      <c r="D81" s="7">
        <f t="shared" si="80"/>
        <v>19.635903055483901</v>
      </c>
      <c r="E81" s="10">
        <f t="shared" si="81"/>
        <v>20.004602741612899</v>
      </c>
      <c r="F81" s="7" t="s">
        <v>83</v>
      </c>
      <c r="G81" s="1">
        <v>9</v>
      </c>
      <c r="H81" s="9">
        <f t="shared" si="63"/>
        <v>19.635903055483901</v>
      </c>
      <c r="I81" s="9">
        <f t="shared" si="64"/>
        <v>292.78590305548386</v>
      </c>
      <c r="J81" s="9">
        <f t="shared" si="65"/>
        <v>0.19030553769177705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0.40084599019514505</v>
      </c>
      <c r="P81" s="9">
        <f t="shared" si="68"/>
        <v>7.6283211695679864E-2</v>
      </c>
      <c r="Q81" s="12">
        <f t="shared" si="69"/>
        <v>1.3730978105222376E-2</v>
      </c>
      <c r="R81" s="9">
        <f t="shared" si="70"/>
        <v>1.9710000000000002E-2</v>
      </c>
      <c r="S81" s="13">
        <f t="shared" si="71"/>
        <v>0.69665033512036401</v>
      </c>
      <c r="T81" s="2">
        <f t="shared" si="72"/>
        <v>0.01</v>
      </c>
      <c r="U81" s="14">
        <f t="shared" si="73"/>
        <v>6.9665033512036406E-3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2.8566503351203643E-2</v>
      </c>
      <c r="AR81" s="9">
        <f t="shared" si="77"/>
        <v>10.950000000000001</v>
      </c>
      <c r="AS81" s="1">
        <f t="shared" si="78"/>
        <v>0.18</v>
      </c>
      <c r="AT81" s="1">
        <f t="shared" si="83"/>
        <v>105894.75</v>
      </c>
      <c r="AU81" s="1">
        <f t="shared" si="79"/>
        <v>39947806.789463595</v>
      </c>
    </row>
    <row r="82" spans="1:48" x14ac:dyDescent="0.15">
      <c r="C82" s="7">
        <v>9</v>
      </c>
      <c r="D82" s="7">
        <f t="shared" si="80"/>
        <v>14.5690330543333</v>
      </c>
      <c r="E82" s="10">
        <f t="shared" si="81"/>
        <v>19.635903055483901</v>
      </c>
      <c r="F82" s="7" t="s">
        <v>83</v>
      </c>
      <c r="G82" s="1">
        <v>10</v>
      </c>
      <c r="H82" s="9">
        <f t="shared" si="63"/>
        <v>14.5690330543333</v>
      </c>
      <c r="I82" s="9">
        <f t="shared" si="64"/>
        <v>287.71903305433329</v>
      </c>
      <c r="J82" s="9">
        <f t="shared" si="65"/>
        <v>0.10595163634499852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0.43406277849946517</v>
      </c>
      <c r="P82" s="9">
        <f t="shared" si="68"/>
        <v>4.5989661658474977E-2</v>
      </c>
      <c r="Q82" s="12">
        <f t="shared" si="69"/>
        <v>8.2781390985254954E-3</v>
      </c>
      <c r="R82" s="9">
        <f t="shared" si="70"/>
        <v>1.9710000000000002E-2</v>
      </c>
      <c r="S82" s="13">
        <f t="shared" si="71"/>
        <v>0.41999691012305906</v>
      </c>
      <c r="T82" s="2">
        <f t="shared" si="72"/>
        <v>0.01</v>
      </c>
      <c r="U82" s="14">
        <f t="shared" si="73"/>
        <v>4.1999691012305903E-3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2.5799969101230592E-2</v>
      </c>
      <c r="AR82" s="9">
        <f t="shared" si="77"/>
        <v>10.950000000000001</v>
      </c>
      <c r="AS82" s="1">
        <f t="shared" si="78"/>
        <v>0.18</v>
      </c>
      <c r="AT82" s="1">
        <f t="shared" si="83"/>
        <v>105894.75</v>
      </c>
      <c r="AU82" s="1">
        <f t="shared" si="79"/>
        <v>36079045.732654013</v>
      </c>
    </row>
    <row r="83" spans="1:48" x14ac:dyDescent="0.15">
      <c r="C83" s="7">
        <v>10</v>
      </c>
      <c r="D83" s="7">
        <f t="shared" si="80"/>
        <v>13.2110758871613</v>
      </c>
      <c r="E83" s="10">
        <f t="shared" si="81"/>
        <v>14.5690330543333</v>
      </c>
      <c r="F83" s="7" t="s">
        <v>83</v>
      </c>
      <c r="G83" s="1">
        <v>11</v>
      </c>
      <c r="H83" s="9">
        <f t="shared" si="63"/>
        <v>13.2110758871613</v>
      </c>
      <c r="I83" s="9">
        <f t="shared" si="64"/>
        <v>286.36107588716129</v>
      </c>
      <c r="J83" s="9">
        <f t="shared" si="65"/>
        <v>9.0242757204260574E-2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0.36866946099894071</v>
      </c>
      <c r="O83" s="9">
        <f t="shared" si="82"/>
        <v>0.12890365584204955</v>
      </c>
      <c r="P83" s="9">
        <f t="shared" si="68"/>
        <v>1.1632621316895643E-2</v>
      </c>
      <c r="Q83" s="12">
        <f t="shared" si="69"/>
        <v>2.0938718370412156E-3</v>
      </c>
      <c r="R83" s="9">
        <f t="shared" si="70"/>
        <v>1.9710000000000002E-2</v>
      </c>
      <c r="S83" s="13">
        <f t="shared" si="71"/>
        <v>0.10623398462918394</v>
      </c>
      <c r="T83" s="2">
        <f t="shared" si="72"/>
        <v>0.01</v>
      </c>
      <c r="U83" s="14">
        <f t="shared" si="73"/>
        <v>1.0623398462918394E-3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1.3662339846291839E-2</v>
      </c>
      <c r="AR83" s="9">
        <f t="shared" si="77"/>
        <v>10.950000000000001</v>
      </c>
      <c r="AS83" s="1">
        <f t="shared" si="78"/>
        <v>0.18</v>
      </c>
      <c r="AT83" s="1">
        <f t="shared" si="83"/>
        <v>105894.75</v>
      </c>
      <c r="AU83" s="1">
        <f t="shared" si="79"/>
        <v>19105611.413538989</v>
      </c>
    </row>
    <row r="84" spans="1:48" x14ac:dyDescent="0.15">
      <c r="C84" s="7">
        <v>11</v>
      </c>
      <c r="D84" s="7">
        <f t="shared" si="80"/>
        <v>6.7488994464333301</v>
      </c>
      <c r="E84" s="10">
        <f t="shared" si="81"/>
        <v>13.2110758871613</v>
      </c>
      <c r="F84" s="7" t="s">
        <v>85</v>
      </c>
      <c r="G84" s="1">
        <v>12</v>
      </c>
      <c r="H84" s="9">
        <f t="shared" si="63"/>
        <v>6.7488994464333301</v>
      </c>
      <c r="I84" s="9">
        <f t="shared" si="64"/>
        <v>279.89889944643329</v>
      </c>
      <c r="J84" s="9">
        <f t="shared" si="65"/>
        <v>4.1160774604169392E-2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0.22677103452515393</v>
      </c>
      <c r="P84" s="9">
        <f t="shared" si="68"/>
        <v>9.3340714388441756E-3</v>
      </c>
      <c r="Q84" s="12">
        <f t="shared" si="69"/>
        <v>1.6801328589919516E-3</v>
      </c>
      <c r="R84" s="9">
        <f t="shared" si="70"/>
        <v>1.9710000000000002E-2</v>
      </c>
      <c r="S84" s="13">
        <f t="shared" si="71"/>
        <v>8.5242661541955936E-2</v>
      </c>
      <c r="T84" s="2">
        <f t="shared" si="72"/>
        <v>0.01</v>
      </c>
      <c r="U84" s="14">
        <f t="shared" si="73"/>
        <v>8.5242661541955938E-4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1.3452426615419559E-2</v>
      </c>
      <c r="AR84" s="9">
        <f t="shared" si="77"/>
        <v>10.950000000000001</v>
      </c>
      <c r="AS84" s="1">
        <f t="shared" si="78"/>
        <v>0.18</v>
      </c>
      <c r="AT84" s="1">
        <f t="shared" si="83"/>
        <v>105894.75</v>
      </c>
      <c r="AU84" s="1">
        <f t="shared" si="79"/>
        <v>18812065.749712247</v>
      </c>
      <c r="AV84" s="1">
        <f>SUM(AU73:AU84)</f>
        <v>307237469.6533922</v>
      </c>
    </row>
    <row r="85" spans="1:48" x14ac:dyDescent="0.15">
      <c r="C85" s="7">
        <v>12</v>
      </c>
      <c r="D85" s="7">
        <f t="shared" si="80"/>
        <v>4.5693963915483904</v>
      </c>
      <c r="E85" s="10">
        <f t="shared" si="81"/>
        <v>6.7488994464333301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6.6270838536451597</v>
      </c>
      <c r="E89" s="7"/>
      <c r="F89" s="7"/>
      <c r="G89" s="1">
        <v>1</v>
      </c>
      <c r="H89" s="9">
        <f t="shared" ref="H89:H100" si="84">E90</f>
        <v>6.6270838536451597</v>
      </c>
      <c r="I89" s="9">
        <f t="shared" ref="I89:I100" si="85">H89+273.15</f>
        <v>279.77708385364514</v>
      </c>
      <c r="J89" s="9">
        <f t="shared" ref="J89:J100" si="86">EXP(($C$15*(I89-$C$13))/($C$16*I89*$C$13))</f>
        <v>4.0542040520840636E-2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0.21508667402420281</v>
      </c>
      <c r="Q89" s="12">
        <f t="shared" ref="Q89:Q100" si="90">P89*$B$91</f>
        <v>9.678900331089127E-2</v>
      </c>
      <c r="R89" s="9">
        <f t="shared" ref="R89:R100" si="91">L89*$B$91</f>
        <v>2.3873737500000001</v>
      </c>
      <c r="S89" s="13">
        <f t="shared" ref="S89:S100" si="92">Q89/R89</f>
        <v>4.0542040520840636E-2</v>
      </c>
      <c r="T89" s="2">
        <f t="shared" ref="T89:T100" si="93">$B$90/100</f>
        <v>0.51</v>
      </c>
      <c r="U89" s="14">
        <f t="shared" ref="U89:U100" si="94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3.6570946860687056E-2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1077571.4166666667</v>
      </c>
      <c r="AN89" s="1">
        <f t="shared" ref="AN89:AN100" si="98">AM89*10000*AK89*AJ89</f>
        <v>4099397124.9966798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1.5588862910000001</v>
      </c>
      <c r="E90" s="10">
        <f t="shared" ref="E90:E101" si="100">D89</f>
        <v>6.6270838536451597</v>
      </c>
      <c r="F90" s="7" t="s">
        <v>83</v>
      </c>
      <c r="G90" s="1">
        <v>2</v>
      </c>
      <c r="H90" s="9">
        <f t="shared" si="84"/>
        <v>1.5588862910000001</v>
      </c>
      <c r="I90" s="9">
        <f t="shared" si="85"/>
        <v>274.708886291</v>
      </c>
      <c r="J90" s="9">
        <f t="shared" si="86"/>
        <v>2.1333239717163596E-2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10.395463325975797</v>
      </c>
      <c r="P90" s="9">
        <f t="shared" si="89"/>
        <v>0.22176891110402444</v>
      </c>
      <c r="Q90" s="12">
        <f t="shared" si="90"/>
        <v>9.9796009996811E-2</v>
      </c>
      <c r="R90" s="9">
        <f t="shared" si="91"/>
        <v>2.3873737500000001</v>
      </c>
      <c r="S90" s="13">
        <f t="shared" si="92"/>
        <v>4.1801586365273133E-2</v>
      </c>
      <c r="T90" s="2">
        <f t="shared" si="93"/>
        <v>0.51</v>
      </c>
      <c r="U90" s="14">
        <f t="shared" si="94"/>
        <v>2.13188090462893E-2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3.6764620927456221E-2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1077571.4166666667</v>
      </c>
      <c r="AN90" s="1">
        <f t="shared" si="98"/>
        <v>4121106896.8416467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6.7367493469999999</v>
      </c>
      <c r="E91" s="10">
        <f t="shared" si="100"/>
        <v>1.5588862910000001</v>
      </c>
      <c r="F91" s="7" t="s">
        <v>83</v>
      </c>
      <c r="G91" s="1">
        <v>3</v>
      </c>
      <c r="H91" s="9">
        <f t="shared" si="84"/>
        <v>6.7367493469999999</v>
      </c>
      <c r="I91" s="9">
        <f t="shared" si="85"/>
        <v>279.88674934699998</v>
      </c>
      <c r="J91" s="9">
        <f t="shared" si="86"/>
        <v>4.1098663717486737E-2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15.478969414871772</v>
      </c>
      <c r="P91" s="9">
        <f t="shared" si="89"/>
        <v>0.63616495867507739</v>
      </c>
      <c r="Q91" s="12">
        <f t="shared" si="90"/>
        <v>0.28627423140378483</v>
      </c>
      <c r="R91" s="9">
        <f t="shared" si="91"/>
        <v>2.3873737500000001</v>
      </c>
      <c r="S91" s="13">
        <f t="shared" si="92"/>
        <v>0.11991177812178962</v>
      </c>
      <c r="T91" s="2">
        <f t="shared" si="93"/>
        <v>0.51</v>
      </c>
      <c r="U91" s="14">
        <f t="shared" si="94"/>
        <v>6.1155006842112704E-2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4.877523456289698E-2</v>
      </c>
      <c r="AK91" s="9">
        <f t="shared" si="96"/>
        <v>10.4025</v>
      </c>
      <c r="AL91" s="1">
        <f t="shared" si="97"/>
        <v>0.45</v>
      </c>
      <c r="AM91" s="17">
        <f t="shared" si="102"/>
        <v>1077571.4166666667</v>
      </c>
      <c r="AN91" s="1">
        <f t="shared" si="98"/>
        <v>5467429025.0089016</v>
      </c>
    </row>
    <row r="92" spans="1:48" x14ac:dyDescent="0.15">
      <c r="C92" s="7">
        <v>3</v>
      </c>
      <c r="D92" s="7">
        <f t="shared" si="99"/>
        <v>9.5979867318064507</v>
      </c>
      <c r="E92" s="10">
        <f t="shared" si="100"/>
        <v>6.7367493469999999</v>
      </c>
      <c r="F92" s="7" t="s">
        <v>83</v>
      </c>
      <c r="G92" s="1">
        <v>4</v>
      </c>
      <c r="H92" s="9">
        <f t="shared" si="84"/>
        <v>9.5979867318064507</v>
      </c>
      <c r="I92" s="9">
        <f t="shared" si="85"/>
        <v>282.74798673180641</v>
      </c>
      <c r="J92" s="9">
        <f t="shared" si="86"/>
        <v>5.8440678104695304E-2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20.148079456196694</v>
      </c>
      <c r="P92" s="9">
        <f t="shared" si="89"/>
        <v>1.1774674259274154</v>
      </c>
      <c r="Q92" s="12">
        <f t="shared" si="90"/>
        <v>0.52986034166733698</v>
      </c>
      <c r="R92" s="9">
        <f t="shared" si="91"/>
        <v>2.3873737500000001</v>
      </c>
      <c r="S92" s="13">
        <f t="shared" si="92"/>
        <v>0.22194276939977955</v>
      </c>
      <c r="T92" s="2">
        <f t="shared" si="93"/>
        <v>0.51</v>
      </c>
      <c r="U92" s="14">
        <f t="shared" si="94"/>
        <v>0.11319081239388758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6.4464029936757108E-2</v>
      </c>
      <c r="AK92" s="9">
        <f t="shared" si="96"/>
        <v>10.4025</v>
      </c>
      <c r="AL92" s="1">
        <f t="shared" si="97"/>
        <v>0.45</v>
      </c>
      <c r="AM92" s="17">
        <f t="shared" si="102"/>
        <v>1077571.4166666667</v>
      </c>
      <c r="AN92" s="1">
        <f t="shared" si="98"/>
        <v>7226054605.4529276</v>
      </c>
    </row>
    <row r="93" spans="1:48" x14ac:dyDescent="0.15">
      <c r="C93" s="7">
        <v>4</v>
      </c>
      <c r="D93" s="7">
        <f t="shared" si="99"/>
        <v>10.0451956861667</v>
      </c>
      <c r="E93" s="10">
        <f t="shared" si="100"/>
        <v>9.5979867318064507</v>
      </c>
      <c r="F93" s="7" t="s">
        <v>83</v>
      </c>
      <c r="G93" s="1">
        <v>5</v>
      </c>
      <c r="H93" s="9">
        <f t="shared" si="84"/>
        <v>10.0451956861667</v>
      </c>
      <c r="I93" s="9">
        <f t="shared" si="85"/>
        <v>283.1951956861667</v>
      </c>
      <c r="J93" s="9">
        <f t="shared" si="86"/>
        <v>6.1706692706567062E-2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18.022081428755815</v>
      </c>
      <c r="O93" s="9">
        <f t="shared" si="101"/>
        <v>6.2538056015134629</v>
      </c>
      <c r="P93" s="9">
        <f t="shared" si="89"/>
        <v>0.38590166049919905</v>
      </c>
      <c r="Q93" s="12">
        <f t="shared" si="90"/>
        <v>0.17365574722463958</v>
      </c>
      <c r="R93" s="9">
        <f t="shared" si="91"/>
        <v>2.3873737500000001</v>
      </c>
      <c r="S93" s="13">
        <f t="shared" si="92"/>
        <v>7.2739237928137385E-2</v>
      </c>
      <c r="T93" s="2">
        <f t="shared" si="93"/>
        <v>0.51</v>
      </c>
      <c r="U93" s="14">
        <f t="shared" si="94"/>
        <v>3.709701134335007E-2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3.4095748920020048E-2</v>
      </c>
      <c r="AK93" s="9">
        <f t="shared" si="96"/>
        <v>10.4025</v>
      </c>
      <c r="AL93" s="1">
        <f t="shared" si="97"/>
        <v>0.45</v>
      </c>
      <c r="AM93" s="17">
        <f t="shared" si="102"/>
        <v>1077571.4166666667</v>
      </c>
      <c r="AN93" s="1">
        <f t="shared" si="98"/>
        <v>3821941379.5815773</v>
      </c>
    </row>
    <row r="94" spans="1:48" x14ac:dyDescent="0.15">
      <c r="C94" s="7">
        <v>5</v>
      </c>
      <c r="D94" s="7">
        <f t="shared" si="99"/>
        <v>15.2158275159032</v>
      </c>
      <c r="E94" s="10">
        <f t="shared" si="100"/>
        <v>10.0451956861667</v>
      </c>
      <c r="F94" s="7" t="s">
        <v>85</v>
      </c>
      <c r="G94" s="1">
        <v>6</v>
      </c>
      <c r="H94" s="9">
        <f t="shared" si="84"/>
        <v>15.2158275159032</v>
      </c>
      <c r="I94" s="9">
        <f t="shared" si="85"/>
        <v>288.36582751590316</v>
      </c>
      <c r="J94" s="9">
        <f t="shared" si="86"/>
        <v>0.11430697635852076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11.173178941014264</v>
      </c>
      <c r="P94" s="9">
        <f t="shared" si="89"/>
        <v>1.2771723010600395</v>
      </c>
      <c r="Q94" s="12">
        <f t="shared" si="90"/>
        <v>0.57472753547701783</v>
      </c>
      <c r="R94" s="9">
        <f t="shared" si="91"/>
        <v>2.3873737500000001</v>
      </c>
      <c r="S94" s="13">
        <f t="shared" si="92"/>
        <v>0.24073630510388991</v>
      </c>
      <c r="T94" s="2">
        <f t="shared" si="93"/>
        <v>0.51</v>
      </c>
      <c r="U94" s="14">
        <f t="shared" si="94"/>
        <v>0.12277551560298386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6.3145817954299646E-2</v>
      </c>
      <c r="AK94" s="9">
        <f t="shared" si="96"/>
        <v>10.4025</v>
      </c>
      <c r="AL94" s="1">
        <f t="shared" si="97"/>
        <v>0.45</v>
      </c>
      <c r="AM94" s="17">
        <f t="shared" si="102"/>
        <v>1077571.4166666667</v>
      </c>
      <c r="AN94" s="1">
        <f t="shared" si="98"/>
        <v>7078290468.2101116</v>
      </c>
    </row>
    <row r="95" spans="1:48" x14ac:dyDescent="0.15">
      <c r="C95" s="7">
        <v>6</v>
      </c>
      <c r="D95" s="7">
        <f t="shared" si="99"/>
        <v>19.646547230666702</v>
      </c>
      <c r="E95" s="10">
        <f t="shared" si="100"/>
        <v>15.2158275159032</v>
      </c>
      <c r="F95" s="7" t="s">
        <v>83</v>
      </c>
      <c r="G95" s="1">
        <v>7</v>
      </c>
      <c r="H95" s="9">
        <f t="shared" si="84"/>
        <v>19.646547230666702</v>
      </c>
      <c r="I95" s="9">
        <f t="shared" si="85"/>
        <v>292.7965472306667</v>
      </c>
      <c r="J95" s="9">
        <f t="shared" si="86"/>
        <v>0.1905357484626205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15.201281639954226</v>
      </c>
      <c r="P95" s="9">
        <f t="shared" si="89"/>
        <v>2.8963875748597698</v>
      </c>
      <c r="Q95" s="12">
        <f t="shared" si="90"/>
        <v>1.3033744086868964</v>
      </c>
      <c r="R95" s="9">
        <f t="shared" si="91"/>
        <v>2.3873737500000001</v>
      </c>
      <c r="S95" s="13">
        <f t="shared" si="92"/>
        <v>0.54594485203118959</v>
      </c>
      <c r="T95" s="2">
        <f t="shared" si="93"/>
        <v>0.51</v>
      </c>
      <c r="U95" s="14">
        <f t="shared" si="94"/>
        <v>0.27843187453590668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0.13040221017257586</v>
      </c>
      <c r="AK95" s="9">
        <f t="shared" si="96"/>
        <v>10.4025</v>
      </c>
      <c r="AL95" s="1">
        <f t="shared" si="97"/>
        <v>0.45</v>
      </c>
      <c r="AM95" s="17">
        <f t="shared" si="102"/>
        <v>1077571.4166666667</v>
      </c>
      <c r="AN95" s="1">
        <f t="shared" si="98"/>
        <v>14617353154.980011</v>
      </c>
    </row>
    <row r="96" spans="1:48" x14ac:dyDescent="0.15">
      <c r="C96" s="7">
        <v>7</v>
      </c>
      <c r="D96" s="7">
        <f t="shared" si="99"/>
        <v>20.004602741612899</v>
      </c>
      <c r="E96" s="10">
        <f t="shared" si="100"/>
        <v>19.646547230666702</v>
      </c>
      <c r="F96" s="7" t="s">
        <v>83</v>
      </c>
      <c r="G96" s="1">
        <v>8</v>
      </c>
      <c r="H96" s="9">
        <f t="shared" si="84"/>
        <v>20.004602741612899</v>
      </c>
      <c r="I96" s="9">
        <f t="shared" si="85"/>
        <v>293.15460274161285</v>
      </c>
      <c r="J96" s="9">
        <f t="shared" si="86"/>
        <v>0.19843397455315326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17.610169065094457</v>
      </c>
      <c r="P96" s="9">
        <f t="shared" si="89"/>
        <v>3.4944558401396804</v>
      </c>
      <c r="Q96" s="12">
        <f t="shared" si="90"/>
        <v>1.5725051280628561</v>
      </c>
      <c r="R96" s="9">
        <f t="shared" si="91"/>
        <v>2.3873737500000001</v>
      </c>
      <c r="S96" s="13">
        <f t="shared" si="92"/>
        <v>0.65867572183151302</v>
      </c>
      <c r="T96" s="2">
        <f t="shared" si="93"/>
        <v>0.51</v>
      </c>
      <c r="U96" s="14">
        <f t="shared" si="94"/>
        <v>0.33592461813407165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0.14773627236742259</v>
      </c>
      <c r="AK96" s="9">
        <f t="shared" si="96"/>
        <v>10.4025</v>
      </c>
      <c r="AL96" s="1">
        <f t="shared" si="97"/>
        <v>0.45</v>
      </c>
      <c r="AM96" s="17">
        <f t="shared" si="102"/>
        <v>1077571.4166666667</v>
      </c>
      <c r="AN96" s="1">
        <f t="shared" si="98"/>
        <v>16560403877.641375</v>
      </c>
    </row>
    <row r="97" spans="1:50" x14ac:dyDescent="0.15">
      <c r="C97" s="7">
        <v>8</v>
      </c>
      <c r="D97" s="7">
        <f t="shared" si="99"/>
        <v>19.635903055483901</v>
      </c>
      <c r="E97" s="10">
        <f t="shared" si="100"/>
        <v>20.004602741612899</v>
      </c>
      <c r="F97" s="7" t="s">
        <v>83</v>
      </c>
      <c r="G97" s="1">
        <v>9</v>
      </c>
      <c r="H97" s="9">
        <f t="shared" si="84"/>
        <v>19.635903055483901</v>
      </c>
      <c r="I97" s="9">
        <f t="shared" si="85"/>
        <v>292.78590305548386</v>
      </c>
      <c r="J97" s="9">
        <f t="shared" si="86"/>
        <v>0.19030553769177705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19.420988224954776</v>
      </c>
      <c r="P97" s="9">
        <f t="shared" si="89"/>
        <v>3.6959216066556895</v>
      </c>
      <c r="Q97" s="12">
        <f t="shared" si="90"/>
        <v>1.6631647229950604</v>
      </c>
      <c r="R97" s="9">
        <f t="shared" si="91"/>
        <v>2.3873737500000001</v>
      </c>
      <c r="S97" s="13">
        <f t="shared" si="92"/>
        <v>0.69665033512036412</v>
      </c>
      <c r="T97" s="2">
        <f t="shared" si="93"/>
        <v>0.51</v>
      </c>
      <c r="U97" s="14">
        <f t="shared" si="94"/>
        <v>0.35529167091138569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0.1535754387797828</v>
      </c>
      <c r="AK97" s="9">
        <f t="shared" si="96"/>
        <v>10.4025</v>
      </c>
      <c r="AL97" s="1">
        <f t="shared" si="97"/>
        <v>0.45</v>
      </c>
      <c r="AM97" s="17">
        <f t="shared" si="102"/>
        <v>1077571.4166666667</v>
      </c>
      <c r="AN97" s="1">
        <f t="shared" si="98"/>
        <v>17214941538.216373</v>
      </c>
    </row>
    <row r="98" spans="1:50" x14ac:dyDescent="0.15">
      <c r="C98" s="7">
        <v>9</v>
      </c>
      <c r="D98" s="7">
        <f t="shared" si="99"/>
        <v>14.5690330543333</v>
      </c>
      <c r="E98" s="10">
        <f t="shared" si="100"/>
        <v>19.635903055483901</v>
      </c>
      <c r="F98" s="7" t="s">
        <v>83</v>
      </c>
      <c r="G98" s="1">
        <v>10</v>
      </c>
      <c r="H98" s="9">
        <f t="shared" si="84"/>
        <v>14.5690330543333</v>
      </c>
      <c r="I98" s="9">
        <f t="shared" si="85"/>
        <v>287.71903305433329</v>
      </c>
      <c r="J98" s="9">
        <f t="shared" si="86"/>
        <v>0.10595163634499852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21.03034161829909</v>
      </c>
      <c r="P98" s="9">
        <f t="shared" si="89"/>
        <v>2.2281991073531127</v>
      </c>
      <c r="Q98" s="12">
        <f t="shared" si="90"/>
        <v>1.0026895983089008</v>
      </c>
      <c r="R98" s="9">
        <f t="shared" si="91"/>
        <v>2.3873737500000001</v>
      </c>
      <c r="S98" s="13">
        <f t="shared" si="92"/>
        <v>0.41999691012305918</v>
      </c>
      <c r="T98" s="2">
        <f t="shared" si="93"/>
        <v>0.51</v>
      </c>
      <c r="U98" s="14">
        <f t="shared" si="94"/>
        <v>0.21419842416276019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0.1078298248850722</v>
      </c>
      <c r="AK98" s="9">
        <f t="shared" si="96"/>
        <v>10.4025</v>
      </c>
      <c r="AL98" s="1">
        <f t="shared" si="97"/>
        <v>0.45</v>
      </c>
      <c r="AM98" s="17">
        <f t="shared" si="102"/>
        <v>1077571.4166666667</v>
      </c>
      <c r="AN98" s="1">
        <f t="shared" si="98"/>
        <v>12087115923.102898</v>
      </c>
    </row>
    <row r="99" spans="1:50" x14ac:dyDescent="0.15">
      <c r="C99" s="7">
        <v>10</v>
      </c>
      <c r="D99" s="7">
        <f t="shared" si="99"/>
        <v>13.2110758871613</v>
      </c>
      <c r="E99" s="10">
        <f t="shared" si="100"/>
        <v>14.5690330543333</v>
      </c>
      <c r="F99" s="7" t="s">
        <v>83</v>
      </c>
      <c r="G99" s="1">
        <v>11</v>
      </c>
      <c r="H99" s="9">
        <f t="shared" si="84"/>
        <v>13.2110758871613</v>
      </c>
      <c r="I99" s="9">
        <f t="shared" si="85"/>
        <v>286.36107588716129</v>
      </c>
      <c r="J99" s="9">
        <f t="shared" si="86"/>
        <v>9.0242757204260574E-2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17.862035385398677</v>
      </c>
      <c r="O99" s="9">
        <f t="shared" si="101"/>
        <v>6.2453821255473017</v>
      </c>
      <c r="P99" s="9">
        <f t="shared" si="89"/>
        <v>0.56360050280359397</v>
      </c>
      <c r="Q99" s="12">
        <f t="shared" si="90"/>
        <v>0.25362022626161729</v>
      </c>
      <c r="R99" s="9">
        <f t="shared" si="91"/>
        <v>2.3873737500000001</v>
      </c>
      <c r="S99" s="13">
        <f t="shared" si="92"/>
        <v>0.10623398462918396</v>
      </c>
      <c r="T99" s="2">
        <f t="shared" si="93"/>
        <v>0.51</v>
      </c>
      <c r="U99" s="14">
        <f t="shared" si="94"/>
        <v>5.4179332160883817E-2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4.667206864650647E-2</v>
      </c>
      <c r="AK99" s="9">
        <f t="shared" si="96"/>
        <v>10.4025</v>
      </c>
      <c r="AL99" s="1">
        <f t="shared" si="97"/>
        <v>0.45</v>
      </c>
      <c r="AM99" s="17">
        <f t="shared" si="102"/>
        <v>1077571.4166666667</v>
      </c>
      <c r="AN99" s="1">
        <f t="shared" si="98"/>
        <v>5231675973.7169638</v>
      </c>
    </row>
    <row r="100" spans="1:50" x14ac:dyDescent="0.15">
      <c r="C100" s="7">
        <v>11</v>
      </c>
      <c r="D100" s="7">
        <f t="shared" si="99"/>
        <v>6.7488994464333301</v>
      </c>
      <c r="E100" s="10">
        <f t="shared" si="100"/>
        <v>13.2110758871613</v>
      </c>
      <c r="F100" s="7" t="s">
        <v>85</v>
      </c>
      <c r="G100" s="1">
        <v>12</v>
      </c>
      <c r="H100" s="9">
        <f t="shared" si="84"/>
        <v>6.7488994464333301</v>
      </c>
      <c r="I100" s="9">
        <f t="shared" si="85"/>
        <v>279.89889944643329</v>
      </c>
      <c r="J100" s="9">
        <f t="shared" si="86"/>
        <v>4.1160774604169392E-2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10.987056622743708</v>
      </c>
      <c r="P100" s="9">
        <f t="shared" si="89"/>
        <v>0.45223576121200038</v>
      </c>
      <c r="Q100" s="12">
        <f t="shared" si="90"/>
        <v>0.20350609254540017</v>
      </c>
      <c r="R100" s="9">
        <f t="shared" si="91"/>
        <v>2.3873737500000001</v>
      </c>
      <c r="S100" s="13">
        <f t="shared" si="92"/>
        <v>8.524266154195595E-2</v>
      </c>
      <c r="T100" s="2">
        <f t="shared" si="93"/>
        <v>0.51</v>
      </c>
      <c r="U100" s="14">
        <f t="shared" si="94"/>
        <v>4.3473757386397534E-2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4.344433785199886E-2</v>
      </c>
      <c r="AK100" s="9">
        <f t="shared" si="96"/>
        <v>10.4025</v>
      </c>
      <c r="AL100" s="1">
        <f t="shared" si="97"/>
        <v>0.45</v>
      </c>
      <c r="AM100" s="17">
        <f t="shared" si="102"/>
        <v>1077571.4166666667</v>
      </c>
      <c r="AN100" s="1">
        <f t="shared" si="98"/>
        <v>4869865534.6907988</v>
      </c>
      <c r="AO100" s="1">
        <f>SUM(AN89:AN100)</f>
        <v>102395575502.44026</v>
      </c>
    </row>
    <row r="101" spans="1:50" x14ac:dyDescent="0.15">
      <c r="C101" s="7">
        <v>12</v>
      </c>
      <c r="D101" s="7">
        <f t="shared" si="99"/>
        <v>4.5693963915483904</v>
      </c>
      <c r="E101" s="10">
        <f t="shared" si="100"/>
        <v>6.7488994464333301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6.6270838536451597</v>
      </c>
      <c r="E105" s="7"/>
      <c r="F105" s="7"/>
      <c r="G105" s="1">
        <v>1</v>
      </c>
      <c r="H105" s="9">
        <f t="shared" ref="H105:H116" si="103">E106</f>
        <v>6.6270838536451597</v>
      </c>
      <c r="I105" s="9">
        <f t="shared" ref="I105:I116" si="104">H105+273.15</f>
        <v>279.77708385364514</v>
      </c>
      <c r="J105" s="9">
        <f t="shared" ref="J105:J116" si="105">EXP(($C$15*(I105-$C$13))/($C$16*I105*$C$13))</f>
        <v>4.0542040520840636E-2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2.6266791079305886E-2</v>
      </c>
      <c r="Q105" s="12">
        <f t="shared" ref="Q105:Q116" si="109">P105*$B$107</f>
        <v>7.8800373237917654E-3</v>
      </c>
      <c r="R105" s="9">
        <f t="shared" ref="R105:R116" si="110">L105*$B$107</f>
        <v>0.19436706250000002</v>
      </c>
      <c r="S105" s="13">
        <f t="shared" ref="S105:S116" si="111">Q105/R105</f>
        <v>4.0542040520840636E-2</v>
      </c>
      <c r="T105" s="2">
        <f t="shared" ref="T105:T116" si="112">$B$106/100</f>
        <v>0.01</v>
      </c>
      <c r="U105" s="14">
        <f t="shared" ref="U105:U116" si="113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5.8954204052084061E-3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31272.166666666668</v>
      </c>
      <c r="AX105" s="1">
        <f t="shared" ref="AX105:AX116" si="119">AW105*10000*AV105*0.67*AU105*AT105</f>
        <v>24008787.413629659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1.5588862910000001</v>
      </c>
      <c r="E106" s="10">
        <f t="shared" ref="E106:E117" si="121">D105</f>
        <v>6.6270838536451597</v>
      </c>
      <c r="F106" s="7" t="s">
        <v>83</v>
      </c>
      <c r="G106" s="1">
        <v>2</v>
      </c>
      <c r="H106" s="9">
        <f t="shared" si="103"/>
        <v>1.5588862910000001</v>
      </c>
      <c r="I106" s="9">
        <f t="shared" si="104"/>
        <v>274.708886291</v>
      </c>
      <c r="J106" s="9">
        <f t="shared" si="105"/>
        <v>2.1333239717163596E-2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1.2695136255873609</v>
      </c>
      <c r="P106" s="9">
        <f t="shared" si="108"/>
        <v>2.7082838498860642E-2</v>
      </c>
      <c r="Q106" s="12">
        <f t="shared" si="109"/>
        <v>8.1248515496581929E-3</v>
      </c>
      <c r="R106" s="9">
        <f t="shared" si="110"/>
        <v>0.19436706250000002</v>
      </c>
      <c r="S106" s="13">
        <f t="shared" si="111"/>
        <v>4.180158636527314E-2</v>
      </c>
      <c r="T106" s="2">
        <f t="shared" si="112"/>
        <v>0.01</v>
      </c>
      <c r="U106" s="14">
        <f t="shared" si="113"/>
        <v>4.180158636527314E-4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5.9080158636527318E-3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31272.166666666668</v>
      </c>
      <c r="AX106" s="1">
        <f t="shared" si="119"/>
        <v>24060081.751163222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6.7367493469999999</v>
      </c>
      <c r="E107" s="10">
        <f t="shared" si="121"/>
        <v>1.5588862910000001</v>
      </c>
      <c r="F107" s="7" t="s">
        <v>83</v>
      </c>
      <c r="G107" s="1">
        <v>3</v>
      </c>
      <c r="H107" s="9">
        <f t="shared" si="103"/>
        <v>6.7367493469999999</v>
      </c>
      <c r="I107" s="9">
        <f t="shared" si="104"/>
        <v>279.88674934699998</v>
      </c>
      <c r="J107" s="9">
        <f t="shared" si="105"/>
        <v>4.1098663717486737E-2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1.8903209954218338</v>
      </c>
      <c r="P107" s="9">
        <f t="shared" si="108"/>
        <v>7.7689666908946742E-2</v>
      </c>
      <c r="Q107" s="12">
        <f t="shared" si="109"/>
        <v>2.330690007268402E-2</v>
      </c>
      <c r="R107" s="9">
        <f t="shared" si="110"/>
        <v>0.19436706250000002</v>
      </c>
      <c r="S107" s="13">
        <f t="shared" si="111"/>
        <v>0.11991177812178963</v>
      </c>
      <c r="T107" s="2">
        <f t="shared" si="112"/>
        <v>0.01</v>
      </c>
      <c r="U107" s="14">
        <f t="shared" si="113"/>
        <v>1.1991177812178963E-3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6.6891177812178964E-3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31272.166666666668</v>
      </c>
      <c r="AX107" s="1">
        <f t="shared" si="119"/>
        <v>27241077.947911564</v>
      </c>
    </row>
    <row r="108" spans="1:50" x14ac:dyDescent="0.15">
      <c r="C108" s="7">
        <v>3</v>
      </c>
      <c r="D108" s="7">
        <f t="shared" si="120"/>
        <v>9.5979867318064507</v>
      </c>
      <c r="E108" s="10">
        <f t="shared" si="121"/>
        <v>6.7367493469999999</v>
      </c>
      <c r="F108" s="7" t="s">
        <v>83</v>
      </c>
      <c r="G108" s="1">
        <v>4</v>
      </c>
      <c r="H108" s="9">
        <f t="shared" si="103"/>
        <v>9.5979867318064507</v>
      </c>
      <c r="I108" s="9">
        <f t="shared" si="104"/>
        <v>282.74798673180641</v>
      </c>
      <c r="J108" s="9">
        <f t="shared" si="105"/>
        <v>5.8440678104695304E-2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2.4605215368462208</v>
      </c>
      <c r="P108" s="9">
        <f t="shared" si="108"/>
        <v>0.14379454710450018</v>
      </c>
      <c r="Q108" s="12">
        <f t="shared" si="109"/>
        <v>4.3138364131350054E-2</v>
      </c>
      <c r="R108" s="9">
        <f t="shared" si="110"/>
        <v>0.19436706250000002</v>
      </c>
      <c r="S108" s="13">
        <f t="shared" si="111"/>
        <v>0.22194276939977961</v>
      </c>
      <c r="T108" s="2">
        <f t="shared" si="112"/>
        <v>0.01</v>
      </c>
      <c r="U108" s="14">
        <f t="shared" si="113"/>
        <v>2.2194276939977962E-3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7.7094276939977963E-3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31272.166666666668</v>
      </c>
      <c r="AX108" s="1">
        <f t="shared" si="119"/>
        <v>31396236.038131878</v>
      </c>
    </row>
    <row r="109" spans="1:50" x14ac:dyDescent="0.15">
      <c r="C109" s="7">
        <v>4</v>
      </c>
      <c r="D109" s="7">
        <f t="shared" si="120"/>
        <v>10.0451956861667</v>
      </c>
      <c r="E109" s="10">
        <f t="shared" si="121"/>
        <v>9.5979867318064507</v>
      </c>
      <c r="F109" s="7" t="s">
        <v>83</v>
      </c>
      <c r="G109" s="1">
        <v>5</v>
      </c>
      <c r="H109" s="9">
        <f t="shared" si="103"/>
        <v>10.0451956861667</v>
      </c>
      <c r="I109" s="9">
        <f t="shared" si="104"/>
        <v>283.1951956861667</v>
      </c>
      <c r="J109" s="9">
        <f t="shared" si="105"/>
        <v>6.1706692706567062E-2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2.2008906402546349</v>
      </c>
      <c r="O109" s="9">
        <f t="shared" si="122"/>
        <v>0.76372655782041932</v>
      </c>
      <c r="P109" s="9">
        <f t="shared" si="108"/>
        <v>4.7127040015268837E-2</v>
      </c>
      <c r="Q109" s="12">
        <f t="shared" si="109"/>
        <v>1.413811200458065E-2</v>
      </c>
      <c r="R109" s="9">
        <f t="shared" si="110"/>
        <v>0.19436706250000002</v>
      </c>
      <c r="S109" s="13">
        <f t="shared" si="111"/>
        <v>7.2739237928137371E-2</v>
      </c>
      <c r="T109" s="2">
        <f t="shared" si="112"/>
        <v>0.01</v>
      </c>
      <c r="U109" s="14">
        <f t="shared" si="113"/>
        <v>7.2739237928137377E-4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6.2173923792813741E-3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31272.166666666668</v>
      </c>
      <c r="AX109" s="1">
        <f t="shared" si="119"/>
        <v>25320001.228311174</v>
      </c>
    </row>
    <row r="110" spans="1:50" x14ac:dyDescent="0.15">
      <c r="C110" s="7">
        <v>5</v>
      </c>
      <c r="D110" s="7">
        <f t="shared" si="120"/>
        <v>15.2158275159032</v>
      </c>
      <c r="E110" s="10">
        <f t="shared" si="121"/>
        <v>10.0451956861667</v>
      </c>
      <c r="F110" s="7" t="s">
        <v>85</v>
      </c>
      <c r="G110" s="1">
        <v>6</v>
      </c>
      <c r="H110" s="9">
        <f t="shared" si="103"/>
        <v>15.2158275159032</v>
      </c>
      <c r="I110" s="9">
        <f t="shared" si="104"/>
        <v>288.36582751590316</v>
      </c>
      <c r="J110" s="9">
        <f t="shared" si="105"/>
        <v>0.11430697635852076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1.3644897261384841</v>
      </c>
      <c r="P110" s="9">
        <f t="shared" si="108"/>
        <v>0.15597069486715617</v>
      </c>
      <c r="Q110" s="12">
        <f t="shared" si="109"/>
        <v>4.6791208460146852E-2</v>
      </c>
      <c r="R110" s="9">
        <f t="shared" si="110"/>
        <v>0.19436706250000002</v>
      </c>
      <c r="S110" s="13">
        <f t="shared" si="111"/>
        <v>0.24073630510388996</v>
      </c>
      <c r="T110" s="2">
        <f t="shared" si="112"/>
        <v>0.01</v>
      </c>
      <c r="U110" s="14">
        <f t="shared" si="113"/>
        <v>2.4073630510388997E-3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7.8973630510388998E-3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31272.166666666668</v>
      </c>
      <c r="AX110" s="1">
        <f t="shared" si="119"/>
        <v>32161592.827737276</v>
      </c>
    </row>
    <row r="111" spans="1:50" x14ac:dyDescent="0.15">
      <c r="C111" s="7">
        <v>6</v>
      </c>
      <c r="D111" s="7">
        <f t="shared" si="120"/>
        <v>19.646547230666702</v>
      </c>
      <c r="E111" s="10">
        <f t="shared" si="121"/>
        <v>15.2158275159032</v>
      </c>
      <c r="F111" s="7" t="s">
        <v>83</v>
      </c>
      <c r="G111" s="1">
        <v>7</v>
      </c>
      <c r="H111" s="9">
        <f t="shared" si="103"/>
        <v>19.646547230666702</v>
      </c>
      <c r="I111" s="9">
        <f t="shared" si="104"/>
        <v>292.7965472306667</v>
      </c>
      <c r="J111" s="9">
        <f t="shared" si="105"/>
        <v>0.1905357484626205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1.8564092396046612</v>
      </c>
      <c r="P111" s="9">
        <f t="shared" si="108"/>
        <v>0.35371232392099833</v>
      </c>
      <c r="Q111" s="12">
        <f t="shared" si="109"/>
        <v>0.1061136971762995</v>
      </c>
      <c r="R111" s="9">
        <f t="shared" si="110"/>
        <v>0.19436706250000002</v>
      </c>
      <c r="S111" s="13">
        <f t="shared" si="111"/>
        <v>0.54594485203118959</v>
      </c>
      <c r="T111" s="2">
        <f t="shared" si="112"/>
        <v>0.01</v>
      </c>
      <c r="U111" s="14">
        <f t="shared" si="113"/>
        <v>5.4594485203118956E-3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1.5409448520311897E-2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31272.166666666668</v>
      </c>
      <c r="AX111" s="1">
        <f t="shared" si="119"/>
        <v>62754163.105753958</v>
      </c>
    </row>
    <row r="112" spans="1:50" x14ac:dyDescent="0.15">
      <c r="C112" s="7">
        <v>7</v>
      </c>
      <c r="D112" s="7">
        <f t="shared" si="120"/>
        <v>20.004602741612899</v>
      </c>
      <c r="E112" s="10">
        <f t="shared" si="121"/>
        <v>19.646547230666702</v>
      </c>
      <c r="F112" s="7" t="s">
        <v>83</v>
      </c>
      <c r="G112" s="1">
        <v>8</v>
      </c>
      <c r="H112" s="9">
        <f t="shared" si="103"/>
        <v>20.004602741612899</v>
      </c>
      <c r="I112" s="9">
        <f t="shared" si="104"/>
        <v>293.15460274161285</v>
      </c>
      <c r="J112" s="9">
        <f t="shared" si="105"/>
        <v>0.19843397455315326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2.1505871240169965</v>
      </c>
      <c r="P112" s="9">
        <f t="shared" si="108"/>
        <v>0.42674955064152775</v>
      </c>
      <c r="Q112" s="12">
        <f t="shared" si="109"/>
        <v>0.12802486519245831</v>
      </c>
      <c r="R112" s="9">
        <f t="shared" si="110"/>
        <v>0.19436706250000002</v>
      </c>
      <c r="S112" s="13">
        <f t="shared" si="111"/>
        <v>0.65867572183151302</v>
      </c>
      <c r="T112" s="2">
        <f t="shared" si="112"/>
        <v>0.01</v>
      </c>
      <c r="U112" s="14">
        <f t="shared" si="113"/>
        <v>6.5867572183151302E-3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1.6536757218315129E-2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31272.166666666668</v>
      </c>
      <c r="AX112" s="1">
        <f t="shared" si="119"/>
        <v>67345068.082773745</v>
      </c>
    </row>
    <row r="113" spans="1:53" x14ac:dyDescent="0.15">
      <c r="C113" s="7">
        <v>8</v>
      </c>
      <c r="D113" s="7">
        <f t="shared" si="120"/>
        <v>19.635903055483901</v>
      </c>
      <c r="E113" s="10">
        <f t="shared" si="121"/>
        <v>20.004602741612899</v>
      </c>
      <c r="F113" s="7" t="s">
        <v>83</v>
      </c>
      <c r="G113" s="1">
        <v>9</v>
      </c>
      <c r="H113" s="9">
        <f t="shared" si="103"/>
        <v>19.635903055483901</v>
      </c>
      <c r="I113" s="9">
        <f t="shared" si="104"/>
        <v>292.78590305548386</v>
      </c>
      <c r="J113" s="9">
        <f t="shared" si="105"/>
        <v>0.19030553769177705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2.3717277817088025</v>
      </c>
      <c r="P113" s="9">
        <f t="shared" si="108"/>
        <v>0.45135293075661931</v>
      </c>
      <c r="Q113" s="12">
        <f t="shared" si="109"/>
        <v>0.1354058792269858</v>
      </c>
      <c r="R113" s="9">
        <f t="shared" si="110"/>
        <v>0.19436706250000002</v>
      </c>
      <c r="S113" s="13">
        <f t="shared" si="111"/>
        <v>0.69665033512036423</v>
      </c>
      <c r="T113" s="2">
        <f t="shared" si="112"/>
        <v>0.01</v>
      </c>
      <c r="U113" s="14">
        <f t="shared" si="113"/>
        <v>6.9665033512036423E-3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1.6916503351203642E-2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31272.166666666668</v>
      </c>
      <c r="AX113" s="1">
        <f t="shared" si="119"/>
        <v>68891564.099853963</v>
      </c>
    </row>
    <row r="114" spans="1:53" x14ac:dyDescent="0.15">
      <c r="C114" s="7">
        <v>9</v>
      </c>
      <c r="D114" s="7">
        <f t="shared" si="120"/>
        <v>14.5690330543333</v>
      </c>
      <c r="E114" s="10">
        <f t="shared" si="121"/>
        <v>19.635903055483901</v>
      </c>
      <c r="F114" s="7" t="s">
        <v>83</v>
      </c>
      <c r="G114" s="1">
        <v>10</v>
      </c>
      <c r="H114" s="9">
        <f t="shared" si="103"/>
        <v>14.5690330543333</v>
      </c>
      <c r="I114" s="9">
        <f t="shared" si="104"/>
        <v>287.71903305433329</v>
      </c>
      <c r="J114" s="9">
        <f t="shared" si="105"/>
        <v>0.10595163634499852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2.5682650592855167</v>
      </c>
      <c r="P114" s="9">
        <f t="shared" si="108"/>
        <v>0.27211188559898514</v>
      </c>
      <c r="Q114" s="12">
        <f t="shared" si="109"/>
        <v>8.1633565679695541E-2</v>
      </c>
      <c r="R114" s="9">
        <f t="shared" si="110"/>
        <v>0.19436706250000002</v>
      </c>
      <c r="S114" s="13">
        <f t="shared" si="111"/>
        <v>0.41999691012305923</v>
      </c>
      <c r="T114" s="2">
        <f t="shared" si="112"/>
        <v>0.01</v>
      </c>
      <c r="U114" s="14">
        <f t="shared" si="113"/>
        <v>4.1999691012305921E-3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1.4149969101230592E-2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31272.166666666668</v>
      </c>
      <c r="AX114" s="1">
        <f t="shared" si="119"/>
        <v>57624999.866123065</v>
      </c>
    </row>
    <row r="115" spans="1:53" x14ac:dyDescent="0.15">
      <c r="C115" s="7">
        <v>10</v>
      </c>
      <c r="D115" s="7">
        <f t="shared" si="120"/>
        <v>13.2110758871613</v>
      </c>
      <c r="E115" s="10">
        <f t="shared" si="121"/>
        <v>14.5690330543333</v>
      </c>
      <c r="F115" s="7" t="s">
        <v>83</v>
      </c>
      <c r="G115" s="1">
        <v>11</v>
      </c>
      <c r="H115" s="9">
        <f t="shared" si="103"/>
        <v>13.2110758871613</v>
      </c>
      <c r="I115" s="9">
        <f t="shared" si="104"/>
        <v>286.36107588716129</v>
      </c>
      <c r="J115" s="9">
        <f t="shared" si="105"/>
        <v>9.0242757204260574E-2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2.1813455150022052</v>
      </c>
      <c r="O115" s="9">
        <f t="shared" si="122"/>
        <v>0.76269786701766007</v>
      </c>
      <c r="P115" s="9">
        <f t="shared" si="108"/>
        <v>6.882795843348212E-2</v>
      </c>
      <c r="Q115" s="12">
        <f t="shared" si="109"/>
        <v>2.0648387530044634E-2</v>
      </c>
      <c r="R115" s="9">
        <f t="shared" si="110"/>
        <v>0.19436706250000002</v>
      </c>
      <c r="S115" s="13">
        <f t="shared" si="111"/>
        <v>0.10623398462918393</v>
      </c>
      <c r="T115" s="2">
        <f t="shared" si="112"/>
        <v>0.01</v>
      </c>
      <c r="U115" s="14">
        <f t="shared" si="113"/>
        <v>1.0623398462918394E-3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6.5523398462918395E-3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31272.166666666668</v>
      </c>
      <c r="AX115" s="1">
        <f t="shared" si="119"/>
        <v>26684057.050875317</v>
      </c>
    </row>
    <row r="116" spans="1:53" x14ac:dyDescent="0.15">
      <c r="C116" s="7">
        <v>11</v>
      </c>
      <c r="D116" s="7">
        <f t="shared" si="120"/>
        <v>6.7488994464333301</v>
      </c>
      <c r="E116" s="10">
        <f t="shared" si="121"/>
        <v>13.2110758871613</v>
      </c>
      <c r="F116" s="7" t="s">
        <v>85</v>
      </c>
      <c r="G116" s="1">
        <v>12</v>
      </c>
      <c r="H116" s="9">
        <f t="shared" si="103"/>
        <v>6.7488994464333301</v>
      </c>
      <c r="I116" s="9">
        <f t="shared" si="104"/>
        <v>279.89889944643329</v>
      </c>
      <c r="J116" s="9">
        <f t="shared" si="105"/>
        <v>4.1160774604169392E-2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1.3417601169175115</v>
      </c>
      <c r="P116" s="9">
        <f t="shared" si="108"/>
        <v>5.5227885745305662E-2</v>
      </c>
      <c r="Q116" s="12">
        <f t="shared" si="109"/>
        <v>1.6568365723591699E-2</v>
      </c>
      <c r="R116" s="9">
        <f t="shared" si="110"/>
        <v>0.19436706250000002</v>
      </c>
      <c r="S116" s="13">
        <f t="shared" si="111"/>
        <v>8.5242661541955936E-2</v>
      </c>
      <c r="T116" s="2">
        <f t="shared" si="112"/>
        <v>0.01</v>
      </c>
      <c r="U116" s="14">
        <f t="shared" si="113"/>
        <v>8.5242661541955938E-4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6.3424266154195599E-3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31272.166666666668</v>
      </c>
      <c r="AX116" s="1">
        <f t="shared" si="119"/>
        <v>25829196.533910614</v>
      </c>
      <c r="AY116" s="1">
        <f>SUM(AX105:AX116)</f>
        <v>473316825.94617546</v>
      </c>
    </row>
    <row r="117" spans="1:53" x14ac:dyDescent="0.15">
      <c r="C117" s="7">
        <v>12</v>
      </c>
      <c r="D117" s="7">
        <f t="shared" si="120"/>
        <v>4.5693963915483904</v>
      </c>
      <c r="E117" s="10">
        <f t="shared" si="121"/>
        <v>6.7488994464333301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6.6270838536451597</v>
      </c>
      <c r="E121" s="7"/>
      <c r="F121" s="7"/>
      <c r="G121" s="1">
        <v>1</v>
      </c>
      <c r="H121" s="9">
        <f t="shared" ref="H121:H132" si="124">E122</f>
        <v>6.6270838536451597</v>
      </c>
      <c r="I121" s="9">
        <f t="shared" ref="I121:I132" si="125">H121+273.15</f>
        <v>279.77708385364514</v>
      </c>
      <c r="J121" s="9">
        <f t="shared" ref="J121:J132" si="126">EXP(($C$15*(I121-$C$13))/($C$16*I121*$C$13))</f>
        <v>4.0542040520840636E-2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1.154231893628333E-2</v>
      </c>
      <c r="Q121" s="12">
        <f t="shared" ref="Q121:Q132" si="130">P121*$B$123</f>
        <v>3.808965248973499E-3</v>
      </c>
      <c r="R121" s="9">
        <f t="shared" ref="R121:R132" si="131">L121*$B$123</f>
        <v>9.3951000000000007E-2</v>
      </c>
      <c r="S121" s="13">
        <f t="shared" ref="S121:S132" si="132">Q121/R121</f>
        <v>4.0542040520840636E-2</v>
      </c>
      <c r="T121" s="2">
        <f t="shared" ref="T121:T132" si="133">$B$122/100</f>
        <v>0.01</v>
      </c>
      <c r="U121" s="14">
        <f t="shared" ref="U121:U132" si="134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5.8954204052084061E-3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2500</v>
      </c>
      <c r="AX121" s="1">
        <f t="shared" ref="AX121:AX132" si="140">AW121*10000*AV121*0.67*AU121*AT121</f>
        <v>927750.07617030607</v>
      </c>
      <c r="AZ121" s="1">
        <f>$E$9/12</f>
        <v>2250.0833333333335</v>
      </c>
      <c r="BA121" s="1">
        <f t="shared" ref="BA121:BA132" si="141">AZ121*10000*AV121*0.67*AU121*AT121</f>
        <v>835005.99355581461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1.5588862910000001</v>
      </c>
      <c r="E122" s="10">
        <f t="shared" ref="E122:E133" si="143">D121</f>
        <v>6.6270838536451597</v>
      </c>
      <c r="F122" s="7" t="s">
        <v>83</v>
      </c>
      <c r="G122" s="1">
        <v>2</v>
      </c>
      <c r="H122" s="9">
        <f t="shared" si="124"/>
        <v>1.5588862910000001</v>
      </c>
      <c r="I122" s="9">
        <f t="shared" si="125"/>
        <v>274.708886291</v>
      </c>
      <c r="J122" s="9">
        <f t="shared" si="126"/>
        <v>2.1333239717163596E-2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0.55785768106371669</v>
      </c>
      <c r="P122" s="9">
        <f t="shared" si="129"/>
        <v>1.1900911638193264E-2</v>
      </c>
      <c r="Q122" s="12">
        <f t="shared" si="130"/>
        <v>3.9273008406037774E-3</v>
      </c>
      <c r="R122" s="9">
        <f t="shared" si="131"/>
        <v>9.3951000000000007E-2</v>
      </c>
      <c r="S122" s="13">
        <f t="shared" si="132"/>
        <v>4.1801586365273147E-2</v>
      </c>
      <c r="T122" s="2">
        <f t="shared" si="133"/>
        <v>0.01</v>
      </c>
      <c r="U122" s="14">
        <f t="shared" si="134"/>
        <v>4.1801586365273146E-4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5.9080158636527318E-3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2500</v>
      </c>
      <c r="AX122" s="1">
        <f t="shared" si="140"/>
        <v>929732.19733011327</v>
      </c>
      <c r="AZ122" s="1">
        <f t="shared" ref="AZ122:AZ132" si="146">$E$9/12</f>
        <v>2250.0833333333335</v>
      </c>
      <c r="BA122" s="1">
        <f t="shared" si="141"/>
        <v>836789.96867034642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6.7367493469999999</v>
      </c>
      <c r="E123" s="10">
        <f t="shared" si="143"/>
        <v>1.5588862910000001</v>
      </c>
      <c r="F123" s="7" t="s">
        <v>83</v>
      </c>
      <c r="G123" s="1">
        <v>3</v>
      </c>
      <c r="H123" s="9">
        <f t="shared" si="124"/>
        <v>6.7367493469999999</v>
      </c>
      <c r="I123" s="9">
        <f t="shared" si="125"/>
        <v>279.88674934699998</v>
      </c>
      <c r="J123" s="9">
        <f t="shared" si="126"/>
        <v>4.1098663717486737E-2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0.83065676942552347</v>
      </c>
      <c r="P123" s="9">
        <f t="shared" si="129"/>
        <v>3.4138883231273509E-2</v>
      </c>
      <c r="Q123" s="12">
        <f t="shared" si="130"/>
        <v>1.1265831466320259E-2</v>
      </c>
      <c r="R123" s="9">
        <f t="shared" si="131"/>
        <v>9.3951000000000007E-2</v>
      </c>
      <c r="S123" s="13">
        <f t="shared" si="132"/>
        <v>0.11991177812178963</v>
      </c>
      <c r="T123" s="2">
        <f t="shared" si="133"/>
        <v>0.01</v>
      </c>
      <c r="U123" s="14">
        <f t="shared" si="134"/>
        <v>1.1991177812178963E-3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6.6891177812178964E-3</v>
      </c>
      <c r="AU123" s="9">
        <f t="shared" si="138"/>
        <v>28.47</v>
      </c>
      <c r="AV123" s="1">
        <f t="shared" si="139"/>
        <v>0.33</v>
      </c>
      <c r="AW123" s="1">
        <f t="shared" si="145"/>
        <v>2500</v>
      </c>
      <c r="AX123" s="1">
        <f t="shared" si="140"/>
        <v>1052652.5853108643</v>
      </c>
      <c r="AZ123" s="1">
        <f t="shared" si="146"/>
        <v>2250.0833333333335</v>
      </c>
      <c r="BA123" s="1">
        <f t="shared" si="141"/>
        <v>947422.4151992884</v>
      </c>
    </row>
    <row r="124" spans="1:53" x14ac:dyDescent="0.15">
      <c r="C124" s="7">
        <v>3</v>
      </c>
      <c r="D124" s="7">
        <f t="shared" si="142"/>
        <v>9.5979867318064507</v>
      </c>
      <c r="E124" s="10">
        <f t="shared" si="143"/>
        <v>6.7367493469999999</v>
      </c>
      <c r="F124" s="7" t="s">
        <v>83</v>
      </c>
      <c r="G124" s="1">
        <v>4</v>
      </c>
      <c r="H124" s="9">
        <f t="shared" si="124"/>
        <v>9.5979867318064507</v>
      </c>
      <c r="I124" s="9">
        <f t="shared" si="125"/>
        <v>282.74798673180641</v>
      </c>
      <c r="J124" s="9">
        <f t="shared" si="126"/>
        <v>5.8440678104695304E-2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1.0812178861942501</v>
      </c>
      <c r="P124" s="9">
        <f t="shared" si="129"/>
        <v>6.3187106448117245E-2</v>
      </c>
      <c r="Q124" s="12">
        <f t="shared" si="130"/>
        <v>2.0851745127878692E-2</v>
      </c>
      <c r="R124" s="9">
        <f t="shared" si="131"/>
        <v>9.3951000000000007E-2</v>
      </c>
      <c r="S124" s="13">
        <f t="shared" si="132"/>
        <v>0.22194276939977955</v>
      </c>
      <c r="T124" s="2">
        <f t="shared" si="133"/>
        <v>0.01</v>
      </c>
      <c r="U124" s="14">
        <f t="shared" si="134"/>
        <v>2.2194276939977958E-3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7.7094276939977955E-3</v>
      </c>
      <c r="AU124" s="9">
        <f t="shared" si="138"/>
        <v>28.47</v>
      </c>
      <c r="AV124" s="1">
        <f t="shared" si="139"/>
        <v>0.33</v>
      </c>
      <c r="AW124" s="1">
        <f t="shared" si="145"/>
        <v>2500</v>
      </c>
      <c r="AX124" s="1">
        <f t="shared" si="140"/>
        <v>1213216.639141968</v>
      </c>
      <c r="AZ124" s="1">
        <f t="shared" si="146"/>
        <v>2250.0833333333335</v>
      </c>
      <c r="BA124" s="1">
        <f t="shared" si="141"/>
        <v>1091935.4157824095</v>
      </c>
    </row>
    <row r="125" spans="1:53" x14ac:dyDescent="0.15">
      <c r="C125" s="7">
        <v>4</v>
      </c>
      <c r="D125" s="7">
        <f t="shared" si="142"/>
        <v>10.0451956861667</v>
      </c>
      <c r="E125" s="10">
        <f t="shared" si="143"/>
        <v>9.5979867318064507</v>
      </c>
      <c r="F125" s="7" t="s">
        <v>83</v>
      </c>
      <c r="G125" s="1">
        <v>5</v>
      </c>
      <c r="H125" s="9">
        <f t="shared" si="124"/>
        <v>10.0451956861667</v>
      </c>
      <c r="I125" s="9">
        <f t="shared" si="125"/>
        <v>283.1951956861667</v>
      </c>
      <c r="J125" s="9">
        <f t="shared" si="126"/>
        <v>6.1706692706567062E-2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0.96712924075882611</v>
      </c>
      <c r="O125" s="9">
        <f t="shared" si="144"/>
        <v>0.3356015389873066</v>
      </c>
      <c r="P125" s="9">
        <f t="shared" si="129"/>
        <v>2.0708861038140715E-2</v>
      </c>
      <c r="Q125" s="12">
        <f t="shared" si="130"/>
        <v>6.8339241425864365E-3</v>
      </c>
      <c r="R125" s="9">
        <f t="shared" si="131"/>
        <v>9.3951000000000007E-2</v>
      </c>
      <c r="S125" s="13">
        <f t="shared" si="132"/>
        <v>7.2739237928137385E-2</v>
      </c>
      <c r="T125" s="2">
        <f t="shared" si="133"/>
        <v>0.01</v>
      </c>
      <c r="U125" s="14">
        <f t="shared" si="134"/>
        <v>7.2739237928137388E-4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6.2173923792813741E-3</v>
      </c>
      <c r="AU125" s="9">
        <f t="shared" si="138"/>
        <v>28.47</v>
      </c>
      <c r="AV125" s="1">
        <f t="shared" si="139"/>
        <v>0.33</v>
      </c>
      <c r="AW125" s="1">
        <f t="shared" si="145"/>
        <v>2500</v>
      </c>
      <c r="AX125" s="1">
        <f t="shared" si="140"/>
        <v>978418.13763832278</v>
      </c>
      <c r="AZ125" s="1">
        <f t="shared" si="146"/>
        <v>2250.0833333333335</v>
      </c>
      <c r="BA125" s="1">
        <f t="shared" si="141"/>
        <v>880608.93781241204</v>
      </c>
    </row>
    <row r="126" spans="1:53" x14ac:dyDescent="0.15">
      <c r="C126" s="7">
        <v>5</v>
      </c>
      <c r="D126" s="7">
        <f t="shared" si="142"/>
        <v>15.2158275159032</v>
      </c>
      <c r="E126" s="10">
        <f t="shared" si="143"/>
        <v>10.0451956861667</v>
      </c>
      <c r="F126" s="7" t="s">
        <v>85</v>
      </c>
      <c r="G126" s="1">
        <v>6</v>
      </c>
      <c r="H126" s="9">
        <f t="shared" si="124"/>
        <v>15.2158275159032</v>
      </c>
      <c r="I126" s="9">
        <f t="shared" si="125"/>
        <v>288.36582751590316</v>
      </c>
      <c r="J126" s="9">
        <f t="shared" si="126"/>
        <v>0.11430697635852076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0.59959267794916582</v>
      </c>
      <c r="P126" s="9">
        <f t="shared" si="129"/>
        <v>6.853762606307745E-2</v>
      </c>
      <c r="Q126" s="12">
        <f t="shared" si="130"/>
        <v>2.2617416600815558E-2</v>
      </c>
      <c r="R126" s="9">
        <f t="shared" si="131"/>
        <v>9.3951000000000007E-2</v>
      </c>
      <c r="S126" s="13">
        <f t="shared" si="132"/>
        <v>0.24073630510388985</v>
      </c>
      <c r="T126" s="2">
        <f t="shared" si="133"/>
        <v>0.01</v>
      </c>
      <c r="U126" s="14">
        <f t="shared" si="134"/>
        <v>2.4073630510388984E-3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7.8973630510388998E-3</v>
      </c>
      <c r="AU126" s="9">
        <f t="shared" si="138"/>
        <v>28.47</v>
      </c>
      <c r="AV126" s="1">
        <f t="shared" si="139"/>
        <v>0.33</v>
      </c>
      <c r="AW126" s="1">
        <f t="shared" si="145"/>
        <v>2500</v>
      </c>
      <c r="AX126" s="1">
        <f t="shared" si="140"/>
        <v>1242791.6363136608</v>
      </c>
      <c r="AZ126" s="1">
        <f t="shared" si="146"/>
        <v>2250.0833333333335</v>
      </c>
      <c r="BA126" s="1">
        <f t="shared" si="141"/>
        <v>1118553.8990701721</v>
      </c>
    </row>
    <row r="127" spans="1:53" x14ac:dyDescent="0.15">
      <c r="C127" s="7">
        <v>6</v>
      </c>
      <c r="D127" s="7">
        <f t="shared" si="142"/>
        <v>19.646547230666702</v>
      </c>
      <c r="E127" s="10">
        <f t="shared" si="143"/>
        <v>15.2158275159032</v>
      </c>
      <c r="F127" s="7" t="s">
        <v>83</v>
      </c>
      <c r="G127" s="1">
        <v>7</v>
      </c>
      <c r="H127" s="9">
        <f t="shared" si="124"/>
        <v>19.646547230666702</v>
      </c>
      <c r="I127" s="9">
        <f t="shared" si="125"/>
        <v>292.7965472306667</v>
      </c>
      <c r="J127" s="9">
        <f t="shared" si="126"/>
        <v>0.1905357484626205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0.81575505188608832</v>
      </c>
      <c r="P127" s="9">
        <f t="shared" si="129"/>
        <v>0.15543049937327966</v>
      </c>
      <c r="Q127" s="12">
        <f t="shared" si="130"/>
        <v>5.1292064793182289E-2</v>
      </c>
      <c r="R127" s="9">
        <f t="shared" si="131"/>
        <v>9.3951000000000007E-2</v>
      </c>
      <c r="S127" s="13">
        <f t="shared" si="132"/>
        <v>0.54594485203118948</v>
      </c>
      <c r="T127" s="2">
        <f t="shared" si="133"/>
        <v>0.01</v>
      </c>
      <c r="U127" s="14">
        <f t="shared" si="134"/>
        <v>5.4594485203118947E-3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1.5409448520311893E-2</v>
      </c>
      <c r="AU127" s="9">
        <f t="shared" si="138"/>
        <v>28.47</v>
      </c>
      <c r="AV127" s="1">
        <f t="shared" si="139"/>
        <v>0.33</v>
      </c>
      <c r="AW127" s="1">
        <f t="shared" si="145"/>
        <v>2500</v>
      </c>
      <c r="AX127" s="1">
        <f t="shared" si="140"/>
        <v>2424952.9390358031</v>
      </c>
      <c r="AZ127" s="1">
        <f t="shared" si="146"/>
        <v>2250.0833333333335</v>
      </c>
      <c r="BA127" s="1">
        <f t="shared" si="141"/>
        <v>2182538.4768968578</v>
      </c>
    </row>
    <row r="128" spans="1:53" x14ac:dyDescent="0.15">
      <c r="C128" s="7">
        <v>7</v>
      </c>
      <c r="D128" s="7">
        <f t="shared" si="142"/>
        <v>20.004602741612899</v>
      </c>
      <c r="E128" s="10">
        <f t="shared" si="143"/>
        <v>19.646547230666702</v>
      </c>
      <c r="F128" s="7" t="s">
        <v>83</v>
      </c>
      <c r="G128" s="1">
        <v>8</v>
      </c>
      <c r="H128" s="9">
        <f t="shared" si="124"/>
        <v>20.004602741612899</v>
      </c>
      <c r="I128" s="9">
        <f t="shared" si="125"/>
        <v>293.15460274161285</v>
      </c>
      <c r="J128" s="9">
        <f t="shared" si="126"/>
        <v>0.19843397455315326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0.94502455251280859</v>
      </c>
      <c r="P128" s="9">
        <f t="shared" si="129"/>
        <v>0.18752497800543169</v>
      </c>
      <c r="Q128" s="12">
        <f t="shared" si="130"/>
        <v>6.1883242741792459E-2</v>
      </c>
      <c r="R128" s="9">
        <f t="shared" si="131"/>
        <v>9.3951000000000007E-2</v>
      </c>
      <c r="S128" s="13">
        <f t="shared" si="132"/>
        <v>0.65867572183151279</v>
      </c>
      <c r="T128" s="2">
        <f t="shared" si="133"/>
        <v>0.01</v>
      </c>
      <c r="U128" s="14">
        <f t="shared" si="134"/>
        <v>6.5867572183151285E-3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1.6536757218315129E-2</v>
      </c>
      <c r="AU128" s="9">
        <f t="shared" si="138"/>
        <v>28.47</v>
      </c>
      <c r="AV128" s="1">
        <f t="shared" si="139"/>
        <v>0.33</v>
      </c>
      <c r="AW128" s="1">
        <f t="shared" si="145"/>
        <v>2500</v>
      </c>
      <c r="AX128" s="1">
        <f t="shared" si="140"/>
        <v>2602355.1696750238</v>
      </c>
      <c r="AZ128" s="1">
        <f t="shared" si="146"/>
        <v>2250.0833333333335</v>
      </c>
      <c r="BA128" s="1">
        <f t="shared" si="141"/>
        <v>2342206.3978798445</v>
      </c>
    </row>
    <row r="129" spans="1:54" x14ac:dyDescent="0.15">
      <c r="C129" s="7">
        <v>8</v>
      </c>
      <c r="D129" s="7">
        <f t="shared" si="142"/>
        <v>19.635903055483901</v>
      </c>
      <c r="E129" s="10">
        <f t="shared" si="143"/>
        <v>20.004602741612899</v>
      </c>
      <c r="F129" s="7" t="s">
        <v>83</v>
      </c>
      <c r="G129" s="1">
        <v>9</v>
      </c>
      <c r="H129" s="9">
        <f t="shared" si="124"/>
        <v>19.635903055483901</v>
      </c>
      <c r="I129" s="9">
        <f t="shared" si="125"/>
        <v>292.78590305548386</v>
      </c>
      <c r="J129" s="9">
        <f t="shared" si="126"/>
        <v>0.19030553769177705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1.0421995745073769</v>
      </c>
      <c r="P129" s="9">
        <f t="shared" si="129"/>
        <v>0.19833635040876763</v>
      </c>
      <c r="Q129" s="12">
        <f t="shared" si="130"/>
        <v>6.5450995634893316E-2</v>
      </c>
      <c r="R129" s="9">
        <f t="shared" si="131"/>
        <v>9.3951000000000007E-2</v>
      </c>
      <c r="S129" s="13">
        <f t="shared" si="132"/>
        <v>0.69665033512036389</v>
      </c>
      <c r="T129" s="2">
        <f t="shared" si="133"/>
        <v>0.01</v>
      </c>
      <c r="U129" s="14">
        <f t="shared" si="134"/>
        <v>6.9665033512036388E-3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1.6916503351203638E-2</v>
      </c>
      <c r="AU129" s="9">
        <f t="shared" si="138"/>
        <v>28.47</v>
      </c>
      <c r="AV129" s="1">
        <f t="shared" si="139"/>
        <v>0.33</v>
      </c>
      <c r="AW129" s="1">
        <f t="shared" si="145"/>
        <v>2500</v>
      </c>
      <c r="AX129" s="1">
        <f t="shared" si="140"/>
        <v>2662115.0306344628</v>
      </c>
      <c r="AZ129" s="1">
        <f t="shared" si="146"/>
        <v>2250.0833333333335</v>
      </c>
      <c r="BA129" s="1">
        <f t="shared" si="141"/>
        <v>2395992.264738705</v>
      </c>
    </row>
    <row r="130" spans="1:54" x14ac:dyDescent="0.15">
      <c r="C130" s="7">
        <v>9</v>
      </c>
      <c r="D130" s="7">
        <f t="shared" si="142"/>
        <v>14.5690330543333</v>
      </c>
      <c r="E130" s="10">
        <f t="shared" si="143"/>
        <v>19.635903055483901</v>
      </c>
      <c r="F130" s="7" t="s">
        <v>83</v>
      </c>
      <c r="G130" s="1">
        <v>10</v>
      </c>
      <c r="H130" s="9">
        <f t="shared" si="124"/>
        <v>14.5690330543333</v>
      </c>
      <c r="I130" s="9">
        <f t="shared" si="125"/>
        <v>287.71903305433329</v>
      </c>
      <c r="J130" s="9">
        <f t="shared" si="126"/>
        <v>0.10595163634499852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1.1285632240986092</v>
      </c>
      <c r="P130" s="9">
        <f t="shared" si="129"/>
        <v>0.11957312031203492</v>
      </c>
      <c r="Q130" s="12">
        <f t="shared" si="130"/>
        <v>3.9459129702971524E-2</v>
      </c>
      <c r="R130" s="9">
        <f t="shared" si="131"/>
        <v>9.3951000000000007E-2</v>
      </c>
      <c r="S130" s="13">
        <f t="shared" si="132"/>
        <v>0.41999691012305906</v>
      </c>
      <c r="T130" s="2">
        <f t="shared" si="133"/>
        <v>0.01</v>
      </c>
      <c r="U130" s="14">
        <f t="shared" si="134"/>
        <v>4.1999691012305903E-3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1.4149969101230592E-2</v>
      </c>
      <c r="AU130" s="9">
        <f t="shared" si="138"/>
        <v>28.47</v>
      </c>
      <c r="AV130" s="1">
        <f t="shared" si="139"/>
        <v>0.33</v>
      </c>
      <c r="AW130" s="1">
        <f t="shared" si="145"/>
        <v>2500</v>
      </c>
      <c r="AX130" s="1">
        <f t="shared" si="140"/>
        <v>2226751.2762747733</v>
      </c>
      <c r="AZ130" s="1">
        <f t="shared" si="146"/>
        <v>2250.0833333333335</v>
      </c>
      <c r="BA130" s="1">
        <f t="shared" si="141"/>
        <v>2004150.3736898387</v>
      </c>
    </row>
    <row r="131" spans="1:54" x14ac:dyDescent="0.15">
      <c r="C131" s="7">
        <v>10</v>
      </c>
      <c r="D131" s="7">
        <f t="shared" si="142"/>
        <v>13.2110758871613</v>
      </c>
      <c r="E131" s="10">
        <f t="shared" si="143"/>
        <v>14.5690330543333</v>
      </c>
      <c r="F131" s="7" t="s">
        <v>83</v>
      </c>
      <c r="G131" s="1">
        <v>11</v>
      </c>
      <c r="H131" s="9">
        <f t="shared" si="124"/>
        <v>13.2110758871613</v>
      </c>
      <c r="I131" s="9">
        <f t="shared" si="125"/>
        <v>286.36107588716129</v>
      </c>
      <c r="J131" s="9">
        <f t="shared" si="126"/>
        <v>9.0242757204260574E-2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0.95854059859724561</v>
      </c>
      <c r="O131" s="9">
        <f t="shared" si="144"/>
        <v>0.33514950518932862</v>
      </c>
      <c r="P131" s="9">
        <f t="shared" si="129"/>
        <v>3.024481542392865E-2</v>
      </c>
      <c r="Q131" s="12">
        <f t="shared" si="130"/>
        <v>9.9807890898964552E-3</v>
      </c>
      <c r="R131" s="9">
        <f t="shared" si="131"/>
        <v>9.3951000000000007E-2</v>
      </c>
      <c r="S131" s="13">
        <f t="shared" si="132"/>
        <v>0.10623398462918388</v>
      </c>
      <c r="T131" s="2">
        <f t="shared" si="133"/>
        <v>0.01</v>
      </c>
      <c r="U131" s="14">
        <f t="shared" si="134"/>
        <v>1.0623398462918387E-3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6.5523398462918386E-3</v>
      </c>
      <c r="AU131" s="9">
        <f t="shared" si="138"/>
        <v>28.47</v>
      </c>
      <c r="AV131" s="1">
        <f t="shared" si="139"/>
        <v>0.33</v>
      </c>
      <c r="AW131" s="1">
        <f t="shared" si="145"/>
        <v>2500</v>
      </c>
      <c r="AX131" s="1">
        <f t="shared" si="140"/>
        <v>1031128.1255057656</v>
      </c>
      <c r="AZ131" s="1">
        <f t="shared" si="146"/>
        <v>2250.0833333333335</v>
      </c>
      <c r="BA131" s="1">
        <f t="shared" si="141"/>
        <v>928049.68389270606</v>
      </c>
    </row>
    <row r="132" spans="1:54" x14ac:dyDescent="0.15">
      <c r="C132" s="7">
        <v>11</v>
      </c>
      <c r="D132" s="7">
        <f t="shared" si="142"/>
        <v>6.7488994464333301</v>
      </c>
      <c r="E132" s="10">
        <f t="shared" si="143"/>
        <v>13.2110758871613</v>
      </c>
      <c r="F132" s="7" t="s">
        <v>85</v>
      </c>
      <c r="G132" s="1">
        <v>12</v>
      </c>
      <c r="H132" s="9">
        <f t="shared" si="124"/>
        <v>6.7488994464333301</v>
      </c>
      <c r="I132" s="9">
        <f t="shared" si="125"/>
        <v>279.89889944643329</v>
      </c>
      <c r="J132" s="9">
        <f t="shared" si="126"/>
        <v>4.1160774604169392E-2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0.58960468976540004</v>
      </c>
      <c r="P132" s="9">
        <f t="shared" si="129"/>
        <v>2.4268585740994851E-2</v>
      </c>
      <c r="Q132" s="12">
        <f t="shared" si="130"/>
        <v>8.0086332945283004E-3</v>
      </c>
      <c r="R132" s="9">
        <f t="shared" si="131"/>
        <v>9.3951000000000007E-2</v>
      </c>
      <c r="S132" s="13">
        <f t="shared" si="132"/>
        <v>8.5242661541955908E-2</v>
      </c>
      <c r="T132" s="2">
        <f t="shared" si="133"/>
        <v>0.01</v>
      </c>
      <c r="U132" s="14">
        <f t="shared" si="134"/>
        <v>8.5242661541955905E-4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6.342426615419559E-3</v>
      </c>
      <c r="AU132" s="9">
        <f t="shared" si="138"/>
        <v>28.47</v>
      </c>
      <c r="AV132" s="1">
        <f t="shared" si="139"/>
        <v>0.33</v>
      </c>
      <c r="AW132" s="1">
        <f t="shared" si="145"/>
        <v>2500</v>
      </c>
      <c r="AX132" s="1">
        <f t="shared" si="140"/>
        <v>998094.51593334903</v>
      </c>
      <c r="AY132" s="1">
        <f>SUM(AX121:AX132)</f>
        <v>18289958.328964412</v>
      </c>
      <c r="AZ132" s="1">
        <f t="shared" si="146"/>
        <v>2250.0833333333335</v>
      </c>
      <c r="BA132" s="1">
        <f t="shared" si="141"/>
        <v>898318.33415721206</v>
      </c>
      <c r="BB132" s="1">
        <f>SUM(BA121:BA132)</f>
        <v>16461572.161345609</v>
      </c>
    </row>
    <row r="133" spans="1:54" x14ac:dyDescent="0.15">
      <c r="C133" s="7">
        <v>12</v>
      </c>
      <c r="D133" s="7">
        <f t="shared" si="142"/>
        <v>4.5693963915483904</v>
      </c>
      <c r="E133" s="10">
        <f t="shared" si="143"/>
        <v>6.7488994464333301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6.6270838536451597</v>
      </c>
      <c r="E136" s="7"/>
      <c r="F136" s="7"/>
      <c r="G136" s="1">
        <v>1</v>
      </c>
      <c r="H136" s="9">
        <f t="shared" ref="H136:H147" si="147">E137</f>
        <v>6.6270838536451597</v>
      </c>
      <c r="I136" s="9">
        <f t="shared" ref="I136:I147" si="148">H136+273.15</f>
        <v>279.77708385364514</v>
      </c>
      <c r="J136" s="9">
        <f t="shared" ref="J136:J147" si="149">EXP(($C$15*(I136-$C$13))/($C$16*I136*$C$13))</f>
        <v>4.0542040520840636E-2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3.0773351394759667E-2</v>
      </c>
      <c r="Q136" s="12">
        <f t="shared" ref="Q136:Q147" si="153">P136*$B$138</f>
        <v>8.001071362637514E-3</v>
      </c>
      <c r="R136" s="9">
        <f t="shared" ref="R136:R147" si="154">L136*$B$138</f>
        <v>0.19735245833333334</v>
      </c>
      <c r="S136" s="13">
        <f t="shared" ref="S136:S147" si="155">Q136/R136</f>
        <v>4.0542040520840636E-2</v>
      </c>
      <c r="T136" s="2">
        <f t="shared" ref="T136:T147" si="156">$B$137/100</f>
        <v>0.01</v>
      </c>
      <c r="U136" s="14">
        <f t="shared" ref="U136:U147" si="157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5.8954204052084061E-3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1.5588862910000001</v>
      </c>
      <c r="E137" s="10">
        <f t="shared" ref="E137:E148" si="166">D136</f>
        <v>6.6270838536451597</v>
      </c>
      <c r="F137" s="7" t="s">
        <v>83</v>
      </c>
      <c r="G137" s="1">
        <v>2</v>
      </c>
      <c r="H137" s="9">
        <f t="shared" si="147"/>
        <v>1.5588862910000001</v>
      </c>
      <c r="I137" s="9">
        <f t="shared" si="148"/>
        <v>274.708886291</v>
      </c>
      <c r="J137" s="9">
        <f t="shared" si="149"/>
        <v>2.1333239717163596E-2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1.4873224819385737</v>
      </c>
      <c r="P137" s="9">
        <f t="shared" si="152"/>
        <v>3.1729407043922318E-2</v>
      </c>
      <c r="Q137" s="12">
        <f t="shared" si="153"/>
        <v>8.2496458314198027E-3</v>
      </c>
      <c r="R137" s="9">
        <f t="shared" si="154"/>
        <v>0.19735245833333334</v>
      </c>
      <c r="S137" s="13">
        <f t="shared" si="155"/>
        <v>4.180158636527314E-2</v>
      </c>
      <c r="T137" s="2">
        <f t="shared" si="156"/>
        <v>0.01</v>
      </c>
      <c r="U137" s="14">
        <f t="shared" si="157"/>
        <v>4.180158636527314E-4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5.9080158636527318E-3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6.7367493469999999</v>
      </c>
      <c r="E138" s="10">
        <f t="shared" si="166"/>
        <v>1.5588862910000001</v>
      </c>
      <c r="F138" s="7" t="s">
        <v>83</v>
      </c>
      <c r="G138" s="1">
        <v>3</v>
      </c>
      <c r="H138" s="9">
        <f t="shared" si="147"/>
        <v>6.7367493469999999</v>
      </c>
      <c r="I138" s="9">
        <f t="shared" si="148"/>
        <v>279.88674934699998</v>
      </c>
      <c r="J138" s="9">
        <f t="shared" si="149"/>
        <v>4.1098663717486737E-2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2.2146409915613181</v>
      </c>
      <c r="P138" s="9">
        <f t="shared" si="152"/>
        <v>9.101878536713999E-2</v>
      </c>
      <c r="Q138" s="12">
        <f t="shared" si="153"/>
        <v>2.3664884195456398E-2</v>
      </c>
      <c r="R138" s="9">
        <f t="shared" si="154"/>
        <v>0.19735245833333334</v>
      </c>
      <c r="S138" s="13">
        <f t="shared" si="155"/>
        <v>0.11991177812178962</v>
      </c>
      <c r="T138" s="2">
        <f t="shared" si="156"/>
        <v>0.01</v>
      </c>
      <c r="U138" s="14">
        <f t="shared" si="157"/>
        <v>1.1991177812178961E-3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6.6891177812178964E-3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9.5979867318064507</v>
      </c>
      <c r="E139" s="10">
        <f t="shared" si="166"/>
        <v>6.7367493469999999</v>
      </c>
      <c r="F139" s="7" t="s">
        <v>83</v>
      </c>
      <c r="G139" s="1">
        <v>4</v>
      </c>
      <c r="H139" s="9">
        <f t="shared" si="147"/>
        <v>9.5979867318064507</v>
      </c>
      <c r="I139" s="9">
        <f t="shared" si="148"/>
        <v>282.74798673180641</v>
      </c>
      <c r="J139" s="9">
        <f t="shared" si="149"/>
        <v>5.8440678104695304E-2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2.8826701228608451</v>
      </c>
      <c r="P139" s="9">
        <f t="shared" si="152"/>
        <v>0.16846519673213312</v>
      </c>
      <c r="Q139" s="12">
        <f t="shared" si="153"/>
        <v>4.3800951150354608E-2</v>
      </c>
      <c r="R139" s="9">
        <f t="shared" si="154"/>
        <v>0.19735245833333334</v>
      </c>
      <c r="S139" s="13">
        <f t="shared" si="155"/>
        <v>0.22194276939977958</v>
      </c>
      <c r="T139" s="2">
        <f t="shared" si="156"/>
        <v>0.01</v>
      </c>
      <c r="U139" s="14">
        <f t="shared" si="157"/>
        <v>2.2194276939977958E-3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7.7094276939977955E-3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10.0451956861667</v>
      </c>
      <c r="E140" s="10">
        <f t="shared" si="166"/>
        <v>9.5979867318064507</v>
      </c>
      <c r="F140" s="7" t="s">
        <v>83</v>
      </c>
      <c r="G140" s="1">
        <v>5</v>
      </c>
      <c r="H140" s="9">
        <f t="shared" si="147"/>
        <v>10.0451956861667</v>
      </c>
      <c r="I140" s="9">
        <f t="shared" si="148"/>
        <v>283.1951956861667</v>
      </c>
      <c r="J140" s="9">
        <f t="shared" si="149"/>
        <v>6.1706692706567062E-2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3.4732528427953788</v>
      </c>
      <c r="P140" s="9">
        <f t="shared" si="152"/>
        <v>0.21432294586258491</v>
      </c>
      <c r="Q140" s="12">
        <f t="shared" si="153"/>
        <v>5.5723965924272076E-2</v>
      </c>
      <c r="R140" s="9">
        <f t="shared" si="154"/>
        <v>0.19735245833333334</v>
      </c>
      <c r="S140" s="13">
        <f t="shared" si="155"/>
        <v>0.2823575971379737</v>
      </c>
      <c r="T140" s="2">
        <f t="shared" si="156"/>
        <v>0.01</v>
      </c>
      <c r="U140" s="14">
        <f t="shared" si="157"/>
        <v>2.8235759713797371E-3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8.3135759713797372E-3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15.2158275159032</v>
      </c>
      <c r="E141" s="10">
        <f t="shared" si="166"/>
        <v>10.0451956861667</v>
      </c>
      <c r="F141" s="7" t="s">
        <v>85</v>
      </c>
      <c r="G141" s="1">
        <v>6</v>
      </c>
      <c r="H141" s="9">
        <f t="shared" si="147"/>
        <v>15.2158275159032</v>
      </c>
      <c r="I141" s="9">
        <f t="shared" si="148"/>
        <v>288.36582751590316</v>
      </c>
      <c r="J141" s="9">
        <f t="shared" si="149"/>
        <v>0.11430697635852076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4.0179778135994608</v>
      </c>
      <c r="P141" s="9">
        <f t="shared" si="152"/>
        <v>0.45928289494817448</v>
      </c>
      <c r="Q141" s="12">
        <f t="shared" si="153"/>
        <v>0.11941355268652537</v>
      </c>
      <c r="R141" s="9">
        <f t="shared" si="154"/>
        <v>0.19735245833333334</v>
      </c>
      <c r="S141" s="13">
        <f t="shared" si="155"/>
        <v>0.60507760427707891</v>
      </c>
      <c r="T141" s="2">
        <f t="shared" si="156"/>
        <v>0.01</v>
      </c>
      <c r="U141" s="14">
        <f t="shared" si="157"/>
        <v>6.0507760427707894E-3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1.154077604277079E-2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19.646547230666702</v>
      </c>
      <c r="E142" s="10">
        <f t="shared" si="166"/>
        <v>15.2158275159032</v>
      </c>
      <c r="F142" s="7" t="s">
        <v>83</v>
      </c>
      <c r="G142" s="1">
        <v>7</v>
      </c>
      <c r="H142" s="9">
        <f t="shared" si="147"/>
        <v>19.646547230666702</v>
      </c>
      <c r="I142" s="9">
        <f t="shared" si="148"/>
        <v>292.7965472306667</v>
      </c>
      <c r="J142" s="9">
        <f t="shared" si="149"/>
        <v>0.1905357484626205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4.3177428353179534</v>
      </c>
      <c r="P142" s="9">
        <f t="shared" si="152"/>
        <v>0.82268436279642343</v>
      </c>
      <c r="Q142" s="12">
        <f t="shared" si="153"/>
        <v>0.21389793432707011</v>
      </c>
      <c r="R142" s="9">
        <f t="shared" si="154"/>
        <v>0.19735245833333334</v>
      </c>
      <c r="S142" s="13">
        <f t="shared" si="155"/>
        <v>1.0838371922674053</v>
      </c>
      <c r="T142" s="2">
        <f t="shared" si="156"/>
        <v>0.01</v>
      </c>
      <c r="U142" s="14">
        <f t="shared" si="157"/>
        <v>1.0838371922674053E-2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2.0788371922674055E-2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20.004602741612899</v>
      </c>
      <c r="E143" s="10">
        <f t="shared" si="166"/>
        <v>19.646547230666702</v>
      </c>
      <c r="F143" s="7" t="s">
        <v>83</v>
      </c>
      <c r="G143" s="1">
        <v>8</v>
      </c>
      <c r="H143" s="9">
        <f t="shared" si="147"/>
        <v>20.004602741612899</v>
      </c>
      <c r="I143" s="9">
        <f t="shared" si="148"/>
        <v>293.15460274161285</v>
      </c>
      <c r="J143" s="9">
        <f t="shared" si="149"/>
        <v>0.19843397455315326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4.2541063891881965</v>
      </c>
      <c r="P143" s="9">
        <f t="shared" si="152"/>
        <v>0.84415923897857725</v>
      </c>
      <c r="Q143" s="12">
        <f t="shared" si="153"/>
        <v>0.2194814021344301</v>
      </c>
      <c r="R143" s="9">
        <f t="shared" si="154"/>
        <v>0.19735245833333334</v>
      </c>
      <c r="S143" s="13">
        <f t="shared" si="155"/>
        <v>1.1121290506739998</v>
      </c>
      <c r="T143" s="2">
        <f t="shared" si="156"/>
        <v>0.01</v>
      </c>
      <c r="U143" s="14">
        <f t="shared" si="157"/>
        <v>1.1121290506739998E-2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2.1071290506739997E-2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19.635903055483901</v>
      </c>
      <c r="E144" s="10">
        <f t="shared" si="166"/>
        <v>20.004602741612899</v>
      </c>
      <c r="F144" s="7" t="s">
        <v>83</v>
      </c>
      <c r="G144" s="1">
        <v>9</v>
      </c>
      <c r="H144" s="9">
        <f t="shared" si="147"/>
        <v>19.635903055483901</v>
      </c>
      <c r="I144" s="9">
        <f t="shared" si="148"/>
        <v>292.78590305548386</v>
      </c>
      <c r="J144" s="9">
        <f t="shared" si="149"/>
        <v>0.19030553769177705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4.1689950668762865</v>
      </c>
      <c r="P144" s="9">
        <f t="shared" si="152"/>
        <v>0.79338284783625768</v>
      </c>
      <c r="Q144" s="12">
        <f t="shared" si="153"/>
        <v>0.20627954043742699</v>
      </c>
      <c r="R144" s="9">
        <f t="shared" si="154"/>
        <v>0.19735245833333334</v>
      </c>
      <c r="S144" s="13">
        <f t="shared" si="155"/>
        <v>1.0452342077696117</v>
      </c>
      <c r="T144" s="2">
        <f t="shared" si="156"/>
        <v>0.01</v>
      </c>
      <c r="U144" s="14">
        <f t="shared" si="157"/>
        <v>1.0452342077696117E-2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2.0402342077696117E-2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14.5690330543333</v>
      </c>
      <c r="E145" s="10">
        <f t="shared" si="166"/>
        <v>19.635903055483901</v>
      </c>
      <c r="F145" s="7" t="s">
        <v>83</v>
      </c>
      <c r="G145" s="1">
        <v>10</v>
      </c>
      <c r="H145" s="9">
        <f t="shared" si="147"/>
        <v>14.5690330543333</v>
      </c>
      <c r="I145" s="9">
        <f t="shared" si="148"/>
        <v>287.71903305433329</v>
      </c>
      <c r="J145" s="9">
        <f t="shared" si="149"/>
        <v>0.10595163634499852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4.1346601357066959</v>
      </c>
      <c r="P145" s="9">
        <f t="shared" si="152"/>
        <v>0.43807400710855804</v>
      </c>
      <c r="Q145" s="12">
        <f t="shared" si="153"/>
        <v>0.1138992418482251</v>
      </c>
      <c r="R145" s="9">
        <f t="shared" si="154"/>
        <v>0.19735245833333334</v>
      </c>
      <c r="S145" s="13">
        <f t="shared" si="155"/>
        <v>0.5771361695218733</v>
      </c>
      <c r="T145" s="2">
        <f t="shared" si="156"/>
        <v>0.01</v>
      </c>
      <c r="U145" s="14">
        <f t="shared" si="157"/>
        <v>5.7713616952187333E-3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1.5721361695218733E-2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13.2110758871613</v>
      </c>
      <c r="E146" s="10">
        <f t="shared" si="166"/>
        <v>14.5690330543333</v>
      </c>
      <c r="F146" s="7" t="s">
        <v>83</v>
      </c>
      <c r="G146" s="1">
        <v>11</v>
      </c>
      <c r="H146" s="9">
        <f t="shared" si="147"/>
        <v>13.2110758871613</v>
      </c>
      <c r="I146" s="9">
        <f t="shared" si="148"/>
        <v>286.36107588716129</v>
      </c>
      <c r="J146" s="9">
        <f t="shared" si="149"/>
        <v>9.0242757204260574E-2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4.4556340452648051</v>
      </c>
      <c r="P146" s="9">
        <f t="shared" si="152"/>
        <v>0.40208870133786917</v>
      </c>
      <c r="Q146" s="12">
        <f t="shared" si="153"/>
        <v>0.10454306234784599</v>
      </c>
      <c r="R146" s="9">
        <f t="shared" si="154"/>
        <v>0.19735245833333334</v>
      </c>
      <c r="S146" s="13">
        <f t="shared" si="155"/>
        <v>0.52972769242767725</v>
      </c>
      <c r="T146" s="2">
        <f t="shared" si="156"/>
        <v>0.01</v>
      </c>
      <c r="U146" s="14">
        <f t="shared" si="157"/>
        <v>5.2972769242767724E-3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1.0787276924276772E-2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6.7488994464333301</v>
      </c>
      <c r="E147" s="10">
        <f t="shared" si="166"/>
        <v>13.2110758871613</v>
      </c>
      <c r="F147" s="7" t="s">
        <v>85</v>
      </c>
      <c r="G147" s="1">
        <v>12</v>
      </c>
      <c r="H147" s="9">
        <f t="shared" si="147"/>
        <v>6.7488994464333301</v>
      </c>
      <c r="I147" s="9">
        <f t="shared" si="148"/>
        <v>279.89889944643329</v>
      </c>
      <c r="J147" s="9">
        <f t="shared" si="149"/>
        <v>4.1160774604169392E-2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4.8125932605936024</v>
      </c>
      <c r="P147" s="9">
        <f t="shared" si="152"/>
        <v>0.19809006646083793</v>
      </c>
      <c r="Q147" s="12">
        <f t="shared" si="153"/>
        <v>5.1503417279817866E-2</v>
      </c>
      <c r="R147" s="9">
        <f t="shared" si="154"/>
        <v>0.19735245833333334</v>
      </c>
      <c r="S147" s="13">
        <f t="shared" si="155"/>
        <v>0.26097175436663311</v>
      </c>
      <c r="T147" s="2">
        <f t="shared" si="156"/>
        <v>0.01</v>
      </c>
      <c r="U147" s="14">
        <f t="shared" si="157"/>
        <v>2.6097175436663313E-3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8.09971754366633E-3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4.5693963915483904</v>
      </c>
      <c r="E148" s="10">
        <f t="shared" si="166"/>
        <v>6.7488994464333301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4583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610690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3998205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8827820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716856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8607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3946</v>
      </c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13051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3436693.794642196</v>
      </c>
      <c r="J13" s="6" t="s">
        <v>37</v>
      </c>
      <c r="K13" s="6">
        <f>I13/(10000*1000)</f>
        <v>0.3436693794642196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>$E$2/12</f>
        <v>381.91666666666669</v>
      </c>
      <c r="AU26" s="1">
        <f t="shared" ref="AU26:AU37" si="16">AT26*10000*AS26*0.67*AR26*AQ26</f>
        <v>841089.71511401457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2.80021254164516</v>
      </c>
      <c r="E27" s="10">
        <f t="shared" ref="E27:E38" si="17">D26</f>
        <v>7.1300825968064503</v>
      </c>
      <c r="F27" s="7" t="s">
        <v>83</v>
      </c>
      <c r="G27" s="1">
        <v>2</v>
      </c>
      <c r="H27" s="9">
        <f t="shared" si="0"/>
        <v>2.80021254164516</v>
      </c>
      <c r="I27" s="9">
        <f t="shared" si="1"/>
        <v>275.95021254164516</v>
      </c>
      <c r="J27" s="9">
        <f t="shared" si="2"/>
        <v>2.5020782142363619E-2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8">L27+O26-P26-N27</f>
        <v>79.315029691992592</v>
      </c>
      <c r="P27" s="9">
        <f t="shared" si="5"/>
        <v>1.9845240785384486</v>
      </c>
      <c r="Q27" s="12">
        <f t="shared" si="6"/>
        <v>0.19845240785384488</v>
      </c>
      <c r="R27" s="9">
        <f t="shared" si="7"/>
        <v>4.0532094166666672</v>
      </c>
      <c r="S27" s="13">
        <f t="shared" si="8"/>
        <v>4.8961794828023181E-2</v>
      </c>
      <c r="T27" s="2">
        <f t="shared" si="9"/>
        <v>0.34</v>
      </c>
      <c r="U27" s="14">
        <f t="shared" si="10"/>
        <v>1.6647010241527881E-2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2.954701024152788E-2</v>
      </c>
      <c r="AR27" s="9">
        <f t="shared" si="14"/>
        <v>119.21204166666666</v>
      </c>
      <c r="AS27" s="1">
        <f t="shared" si="15"/>
        <v>0.1</v>
      </c>
      <c r="AT27" s="1">
        <f t="shared" ref="AT27:AT37" si="19">$E$2/12</f>
        <v>381.91666666666669</v>
      </c>
      <c r="AU27" s="1">
        <f t="shared" si="16"/>
        <v>901316.00387348526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8.0022311068571401</v>
      </c>
      <c r="E28" s="10">
        <f t="shared" si="17"/>
        <v>2.80021254164516</v>
      </c>
      <c r="F28" s="7" t="s">
        <v>83</v>
      </c>
      <c r="G28" s="1">
        <v>3</v>
      </c>
      <c r="H28" s="9">
        <f t="shared" si="0"/>
        <v>8.0022311068571401</v>
      </c>
      <c r="I28" s="9">
        <f t="shared" si="1"/>
        <v>281.15223110685713</v>
      </c>
      <c r="J28" s="9">
        <f t="shared" si="2"/>
        <v>4.8065263891658556E-2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8"/>
        <v>117.86259978012082</v>
      </c>
      <c r="P28" s="9">
        <f t="shared" si="5"/>
        <v>5.6650969613884445</v>
      </c>
      <c r="Q28" s="12">
        <f t="shared" si="6"/>
        <v>0.5665096961388445</v>
      </c>
      <c r="R28" s="9">
        <f t="shared" si="7"/>
        <v>4.0532094166666672</v>
      </c>
      <c r="S28" s="13">
        <f t="shared" si="8"/>
        <v>0.13976817822670962</v>
      </c>
      <c r="T28" s="2">
        <f t="shared" si="9"/>
        <v>0.34</v>
      </c>
      <c r="U28" s="14">
        <f t="shared" si="10"/>
        <v>4.752118059708127E-2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6.0421180597081271E-2</v>
      </c>
      <c r="AR28" s="9">
        <f t="shared" si="14"/>
        <v>119.21204166666666</v>
      </c>
      <c r="AS28" s="1">
        <f t="shared" si="15"/>
        <v>0.1</v>
      </c>
      <c r="AT28" s="1">
        <f t="shared" si="19"/>
        <v>381.91666666666669</v>
      </c>
      <c r="AU28" s="1">
        <f t="shared" si="16"/>
        <v>1843116.3288574875</v>
      </c>
    </row>
    <row r="29" spans="1:47" x14ac:dyDescent="0.15">
      <c r="C29" s="7">
        <v>3</v>
      </c>
      <c r="D29" s="8">
        <v>10.881143292129</v>
      </c>
      <c r="E29" s="10">
        <f t="shared" si="17"/>
        <v>8.0022311068571401</v>
      </c>
      <c r="F29" s="7" t="s">
        <v>83</v>
      </c>
      <c r="G29" s="1">
        <v>4</v>
      </c>
      <c r="H29" s="9">
        <f t="shared" si="0"/>
        <v>10.881143292129</v>
      </c>
      <c r="I29" s="9">
        <f t="shared" si="1"/>
        <v>284.031143292129</v>
      </c>
      <c r="J29" s="9">
        <f t="shared" si="2"/>
        <v>6.8277729948464275E-2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8"/>
        <v>152.72959698539901</v>
      </c>
      <c r="P29" s="9">
        <f t="shared" si="5"/>
        <v>10.428030178106857</v>
      </c>
      <c r="Q29" s="12">
        <f t="shared" si="6"/>
        <v>1.0428030178106857</v>
      </c>
      <c r="R29" s="9">
        <f t="shared" si="7"/>
        <v>4.0532094166666672</v>
      </c>
      <c r="S29" s="13">
        <f t="shared" si="8"/>
        <v>0.25727834676459427</v>
      </c>
      <c r="T29" s="2">
        <f t="shared" si="9"/>
        <v>0.34</v>
      </c>
      <c r="U29" s="14">
        <f t="shared" si="10"/>
        <v>8.7474637899962057E-2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0.10037463789996205</v>
      </c>
      <c r="AR29" s="9">
        <f t="shared" si="14"/>
        <v>119.21204166666666</v>
      </c>
      <c r="AS29" s="1">
        <f t="shared" si="15"/>
        <v>0.1</v>
      </c>
      <c r="AT29" s="1">
        <f t="shared" si="19"/>
        <v>381.91666666666669</v>
      </c>
      <c r="AU29" s="1">
        <f t="shared" si="16"/>
        <v>3061875.5259064646</v>
      </c>
    </row>
    <row r="30" spans="1:47" x14ac:dyDescent="0.15">
      <c r="C30" s="7">
        <v>4</v>
      </c>
      <c r="D30" s="8">
        <v>12.9442135456</v>
      </c>
      <c r="E30" s="10">
        <f t="shared" si="17"/>
        <v>10.881143292129</v>
      </c>
      <c r="F30" s="7" t="s">
        <v>83</v>
      </c>
      <c r="G30" s="1">
        <v>5</v>
      </c>
      <c r="H30" s="9">
        <f t="shared" si="0"/>
        <v>12.9442135456</v>
      </c>
      <c r="I30" s="9">
        <f t="shared" si="1"/>
        <v>286.09421354559998</v>
      </c>
      <c r="J30" s="9">
        <f t="shared" si="2"/>
        <v>8.7425519521516226E-2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135.18648846692756</v>
      </c>
      <c r="O30" s="9">
        <f t="shared" si="18"/>
        <v>47.647172507031257</v>
      </c>
      <c r="P30" s="9">
        <f t="shared" si="5"/>
        <v>4.1655788101585127</v>
      </c>
      <c r="Q30" s="12">
        <f t="shared" si="6"/>
        <v>0.41655788101585128</v>
      </c>
      <c r="R30" s="9">
        <f t="shared" si="7"/>
        <v>4.0532094166666672</v>
      </c>
      <c r="S30" s="13">
        <f t="shared" si="8"/>
        <v>0.10277235597622433</v>
      </c>
      <c r="T30" s="2">
        <f t="shared" si="9"/>
        <v>0.34</v>
      </c>
      <c r="U30" s="14">
        <f t="shared" si="10"/>
        <v>3.4942601031916279E-2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4.7842601031916281E-2</v>
      </c>
      <c r="AR30" s="9">
        <f t="shared" si="14"/>
        <v>119.21204166666666</v>
      </c>
      <c r="AS30" s="1">
        <f t="shared" si="15"/>
        <v>0.1</v>
      </c>
      <c r="AT30" s="1">
        <f t="shared" si="19"/>
        <v>381.91666666666669</v>
      </c>
      <c r="AU30" s="1">
        <f t="shared" si="16"/>
        <v>1459413.376328476</v>
      </c>
    </row>
    <row r="31" spans="1:47" x14ac:dyDescent="0.15">
      <c r="C31" s="7">
        <v>5</v>
      </c>
      <c r="D31" s="8">
        <v>17.485981089999999</v>
      </c>
      <c r="E31" s="10">
        <f t="shared" si="17"/>
        <v>12.9442135456</v>
      </c>
      <c r="F31" s="7" t="s">
        <v>85</v>
      </c>
      <c r="G31" s="1">
        <v>6</v>
      </c>
      <c r="H31" s="9">
        <f t="shared" si="0"/>
        <v>17.485981089999999</v>
      </c>
      <c r="I31" s="9">
        <f t="shared" si="1"/>
        <v>290.63598108999997</v>
      </c>
      <c r="J31" s="9">
        <f t="shared" si="2"/>
        <v>0.14880380812557073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8"/>
        <v>84.013687863539417</v>
      </c>
      <c r="P31" s="9">
        <f t="shared" si="5"/>
        <v>12.50155668876771</v>
      </c>
      <c r="Q31" s="12">
        <f t="shared" si="6"/>
        <v>1.2501556688767712</v>
      </c>
      <c r="R31" s="9">
        <f t="shared" si="7"/>
        <v>4.0532094166666672</v>
      </c>
      <c r="S31" s="13">
        <f t="shared" si="8"/>
        <v>0.30843599241040226</v>
      </c>
      <c r="T31" s="2">
        <f t="shared" si="9"/>
        <v>0.34</v>
      </c>
      <c r="U31" s="14">
        <f t="shared" si="10"/>
        <v>0.10486823741953677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0.11776823741953676</v>
      </c>
      <c r="AR31" s="9">
        <f t="shared" si="14"/>
        <v>119.21204166666666</v>
      </c>
      <c r="AS31" s="1">
        <f t="shared" si="15"/>
        <v>0.1</v>
      </c>
      <c r="AT31" s="1">
        <f t="shared" si="19"/>
        <v>381.91666666666669</v>
      </c>
      <c r="AU31" s="1">
        <f t="shared" si="16"/>
        <v>3592458.1291481587</v>
      </c>
    </row>
    <row r="32" spans="1:47" x14ac:dyDescent="0.15">
      <c r="C32" s="7">
        <v>6</v>
      </c>
      <c r="D32" s="8">
        <v>22.373944375333298</v>
      </c>
      <c r="E32" s="10">
        <f t="shared" si="17"/>
        <v>17.485981089999999</v>
      </c>
      <c r="F32" s="7" t="s">
        <v>83</v>
      </c>
      <c r="G32" s="1">
        <v>7</v>
      </c>
      <c r="H32" s="9">
        <f t="shared" si="0"/>
        <v>22.373944375333298</v>
      </c>
      <c r="I32" s="9">
        <f t="shared" si="1"/>
        <v>295.52394437533326</v>
      </c>
      <c r="J32" s="9">
        <f t="shared" si="2"/>
        <v>0.25897872949480261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8"/>
        <v>112.04422534143838</v>
      </c>
      <c r="P32" s="9">
        <f t="shared" si="5"/>
        <v>29.017071126155077</v>
      </c>
      <c r="Q32" s="12">
        <f t="shared" si="6"/>
        <v>2.9017071126155081</v>
      </c>
      <c r="R32" s="9">
        <f t="shared" si="7"/>
        <v>4.0532094166666672</v>
      </c>
      <c r="S32" s="13">
        <f t="shared" si="8"/>
        <v>0.71590357524676163</v>
      </c>
      <c r="T32" s="2">
        <f t="shared" si="9"/>
        <v>0.34</v>
      </c>
      <c r="U32" s="14">
        <f t="shared" si="10"/>
        <v>0.24340721558389897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0.27550721558389896</v>
      </c>
      <c r="AR32" s="9">
        <f t="shared" si="14"/>
        <v>119.21204166666666</v>
      </c>
      <c r="AS32" s="1">
        <f t="shared" si="15"/>
        <v>0.1</v>
      </c>
      <c r="AT32" s="1">
        <f t="shared" si="19"/>
        <v>381.91666666666669</v>
      </c>
      <c r="AU32" s="1">
        <f t="shared" si="16"/>
        <v>8404202.6776496619</v>
      </c>
    </row>
    <row r="33" spans="1:48" x14ac:dyDescent="0.15">
      <c r="C33" s="7">
        <v>7</v>
      </c>
      <c r="D33" s="8">
        <v>24.907210078064502</v>
      </c>
      <c r="E33" s="10">
        <f t="shared" si="17"/>
        <v>22.373944375333298</v>
      </c>
      <c r="F33" s="7" t="s">
        <v>83</v>
      </c>
      <c r="G33" s="1">
        <v>8</v>
      </c>
      <c r="H33" s="9">
        <f t="shared" si="0"/>
        <v>24.907210078064502</v>
      </c>
      <c r="I33" s="9">
        <f t="shared" si="1"/>
        <v>298.05721007806449</v>
      </c>
      <c r="J33" s="9">
        <f t="shared" si="2"/>
        <v>0.34267267842429072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8"/>
        <v>123.55924838194996</v>
      </c>
      <c r="P33" s="9">
        <f t="shared" si="5"/>
        <v>42.340378587135</v>
      </c>
      <c r="Q33" s="12">
        <f t="shared" si="6"/>
        <v>4.2340378587135001</v>
      </c>
      <c r="R33" s="9">
        <f t="shared" si="7"/>
        <v>4.0532094166666672</v>
      </c>
      <c r="S33" s="13">
        <f t="shared" si="8"/>
        <v>1.0446136440183111</v>
      </c>
      <c r="T33" s="2">
        <f t="shared" si="9"/>
        <v>0.34</v>
      </c>
      <c r="U33" s="14">
        <f t="shared" si="10"/>
        <v>0.3551686389662258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0.38726863896622582</v>
      </c>
      <c r="AR33" s="9">
        <f t="shared" si="14"/>
        <v>119.21204166666666</v>
      </c>
      <c r="AS33" s="1">
        <f t="shared" si="15"/>
        <v>0.1</v>
      </c>
      <c r="AT33" s="1">
        <f t="shared" si="19"/>
        <v>381.91666666666669</v>
      </c>
      <c r="AU33" s="1">
        <f t="shared" si="16"/>
        <v>11813426.104546294</v>
      </c>
    </row>
    <row r="34" spans="1:48" x14ac:dyDescent="0.15">
      <c r="C34" s="7">
        <v>8</v>
      </c>
      <c r="D34" s="8">
        <v>25.109660591612901</v>
      </c>
      <c r="E34" s="10">
        <f t="shared" si="17"/>
        <v>24.907210078064502</v>
      </c>
      <c r="F34" s="7" t="s">
        <v>83</v>
      </c>
      <c r="G34" s="1">
        <v>9</v>
      </c>
      <c r="H34" s="9">
        <f t="shared" si="0"/>
        <v>25.109660591612901</v>
      </c>
      <c r="I34" s="9">
        <f t="shared" si="1"/>
        <v>298.25966059161289</v>
      </c>
      <c r="J34" s="9">
        <f t="shared" si="2"/>
        <v>0.35035590881012024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8"/>
        <v>121.75096396148163</v>
      </c>
      <c r="P34" s="9">
        <f t="shared" si="5"/>
        <v>42.656169627233098</v>
      </c>
      <c r="Q34" s="12">
        <f t="shared" si="6"/>
        <v>4.2656169627233096</v>
      </c>
      <c r="R34" s="9">
        <f t="shared" si="7"/>
        <v>4.0532094166666672</v>
      </c>
      <c r="S34" s="13">
        <f t="shared" si="8"/>
        <v>1.0524047795762117</v>
      </c>
      <c r="T34" s="2">
        <f t="shared" si="9"/>
        <v>0.34</v>
      </c>
      <c r="U34" s="14">
        <f t="shared" si="10"/>
        <v>0.35781762505591203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0.38991762505591204</v>
      </c>
      <c r="AR34" s="9">
        <f t="shared" si="14"/>
        <v>119.21204166666666</v>
      </c>
      <c r="AS34" s="1">
        <f t="shared" si="15"/>
        <v>0.1</v>
      </c>
      <c r="AT34" s="1">
        <f t="shared" si="19"/>
        <v>381.91666666666669</v>
      </c>
      <c r="AU34" s="1">
        <f t="shared" si="16"/>
        <v>11894232.031682596</v>
      </c>
    </row>
    <row r="35" spans="1:48" x14ac:dyDescent="0.15">
      <c r="C35" s="7">
        <v>9</v>
      </c>
      <c r="D35" s="8">
        <v>20.727414976999999</v>
      </c>
      <c r="E35" s="10">
        <f t="shared" si="17"/>
        <v>25.109660591612901</v>
      </c>
      <c r="F35" s="7" t="s">
        <v>83</v>
      </c>
      <c r="G35" s="1">
        <v>10</v>
      </c>
      <c r="H35" s="9">
        <f t="shared" si="0"/>
        <v>20.727414976999999</v>
      </c>
      <c r="I35" s="9">
        <f t="shared" si="1"/>
        <v>293.877414977</v>
      </c>
      <c r="J35" s="9">
        <f t="shared" si="2"/>
        <v>0.21532493175562864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8"/>
        <v>119.6268885009152</v>
      </c>
      <c r="P35" s="9">
        <f t="shared" si="5"/>
        <v>25.758651602597762</v>
      </c>
      <c r="Q35" s="12">
        <f t="shared" si="6"/>
        <v>2.5758651602597764</v>
      </c>
      <c r="R35" s="9">
        <f t="shared" si="7"/>
        <v>4.0532094166666672</v>
      </c>
      <c r="S35" s="13">
        <f t="shared" si="8"/>
        <v>0.63551247800518307</v>
      </c>
      <c r="T35" s="2">
        <f t="shared" si="9"/>
        <v>0.34</v>
      </c>
      <c r="U35" s="14">
        <f t="shared" si="10"/>
        <v>0.21607424252176227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0.24817424252176229</v>
      </c>
      <c r="AR35" s="9">
        <f t="shared" si="14"/>
        <v>119.21204166666666</v>
      </c>
      <c r="AS35" s="1">
        <f t="shared" si="15"/>
        <v>0.1</v>
      </c>
      <c r="AT35" s="1">
        <f t="shared" si="19"/>
        <v>381.91666666666669</v>
      </c>
      <c r="AU35" s="1">
        <f t="shared" si="16"/>
        <v>7570424.7132138023</v>
      </c>
    </row>
    <row r="36" spans="1:48" x14ac:dyDescent="0.15">
      <c r="C36" s="7">
        <v>10</v>
      </c>
      <c r="D36" s="8">
        <v>15.261775682903201</v>
      </c>
      <c r="E36" s="10">
        <f t="shared" si="17"/>
        <v>20.727414976999999</v>
      </c>
      <c r="F36" s="7" t="s">
        <v>83</v>
      </c>
      <c r="G36" s="1">
        <v>11</v>
      </c>
      <c r="H36" s="9">
        <f t="shared" si="0"/>
        <v>15.261775682903201</v>
      </c>
      <c r="I36" s="9">
        <f t="shared" si="1"/>
        <v>288.41177568290317</v>
      </c>
      <c r="J36" s="9">
        <f t="shared" si="2"/>
        <v>0.11492352669351329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89.174825053401563</v>
      </c>
      <c r="O36" s="9">
        <f t="shared" si="18"/>
        <v>45.225506011582567</v>
      </c>
      <c r="P36" s="9">
        <f t="shared" si="5"/>
        <v>5.1974746473497548</v>
      </c>
      <c r="Q36" s="12">
        <f t="shared" si="6"/>
        <v>0.51974746473497546</v>
      </c>
      <c r="R36" s="9">
        <f t="shared" si="7"/>
        <v>4.0532094166666672</v>
      </c>
      <c r="S36" s="13">
        <f t="shared" si="8"/>
        <v>0.12823109079876074</v>
      </c>
      <c r="T36" s="2">
        <f t="shared" si="9"/>
        <v>0.34</v>
      </c>
      <c r="U36" s="14">
        <f t="shared" si="10"/>
        <v>4.3598570871578653E-2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5.6498570871578654E-2</v>
      </c>
      <c r="AR36" s="9">
        <f t="shared" si="14"/>
        <v>119.21204166666666</v>
      </c>
      <c r="AS36" s="1">
        <f t="shared" si="15"/>
        <v>0.1</v>
      </c>
      <c r="AT36" s="1">
        <f t="shared" si="19"/>
        <v>381.91666666666669</v>
      </c>
      <c r="AU36" s="1">
        <f t="shared" si="16"/>
        <v>1723459.1827149591</v>
      </c>
    </row>
    <row r="37" spans="1:48" x14ac:dyDescent="0.15">
      <c r="C37" s="7">
        <v>11</v>
      </c>
      <c r="D37" s="8">
        <v>10.9571556593667</v>
      </c>
      <c r="E37" s="10">
        <f t="shared" si="17"/>
        <v>15.261775682903201</v>
      </c>
      <c r="F37" s="7" t="s">
        <v>85</v>
      </c>
      <c r="G37" s="1">
        <v>12</v>
      </c>
      <c r="H37" s="9">
        <f t="shared" si="0"/>
        <v>10.9571556593667</v>
      </c>
      <c r="I37" s="9">
        <f t="shared" si="1"/>
        <v>284.1071556593667</v>
      </c>
      <c r="J37" s="9">
        <f t="shared" si="2"/>
        <v>6.8906836347650935E-2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8"/>
        <v>80.560125530899484</v>
      </c>
      <c r="P37" s="9">
        <f t="shared" si="5"/>
        <v>5.5511433861039068</v>
      </c>
      <c r="Q37" s="12">
        <f t="shared" si="6"/>
        <v>0.55511433861039072</v>
      </c>
      <c r="R37" s="9">
        <f t="shared" si="7"/>
        <v>4.0532094166666672</v>
      </c>
      <c r="S37" s="13">
        <f t="shared" si="8"/>
        <v>0.13695673762322233</v>
      </c>
      <c r="T37" s="2">
        <f t="shared" si="9"/>
        <v>0.34</v>
      </c>
      <c r="U37" s="14">
        <f t="shared" si="10"/>
        <v>4.6565290791895593E-2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5.9465290791895595E-2</v>
      </c>
      <c r="AR37" s="9">
        <f t="shared" si="14"/>
        <v>119.21204166666666</v>
      </c>
      <c r="AS37" s="1">
        <f t="shared" si="15"/>
        <v>0.1</v>
      </c>
      <c r="AT37" s="1">
        <f t="shared" si="19"/>
        <v>381.91666666666669</v>
      </c>
      <c r="AU37" s="1">
        <f t="shared" si="16"/>
        <v>1813957.4132071168</v>
      </c>
      <c r="AV37" s="1">
        <f>SUM(AU26:AU37)</f>
        <v>54918971.202242516</v>
      </c>
    </row>
    <row r="38" spans="1:48" x14ac:dyDescent="0.15">
      <c r="C38" s="7">
        <v>12</v>
      </c>
      <c r="D38" s="8">
        <v>7.9869151005161303</v>
      </c>
      <c r="E38" s="10">
        <f t="shared" si="17"/>
        <v>10.9571556593667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50890.833333333336</v>
      </c>
      <c r="AU42" s="1">
        <f t="shared" ref="AU42:AU53" si="37">AT42*10000*AS42*0.67*AR42*AQ42</f>
        <v>302160084.54727614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2.80021254164516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2.80021254164516</v>
      </c>
      <c r="I43" s="9">
        <f t="shared" si="21"/>
        <v>275.95021254164516</v>
      </c>
      <c r="J43" s="9">
        <f t="shared" si="22"/>
        <v>2.5020782142363619E-2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2.8817076368468393</v>
      </c>
      <c r="Q43" s="12">
        <f t="shared" si="26"/>
        <v>0.6916098328432414</v>
      </c>
      <c r="R43" s="9">
        <f t="shared" si="27"/>
        <v>14.125500000000001</v>
      </c>
      <c r="S43" s="13">
        <f t="shared" si="28"/>
        <v>4.8961794828023174E-2</v>
      </c>
      <c r="T43" s="2">
        <f t="shared" si="29"/>
        <v>0.43</v>
      </c>
      <c r="U43" s="14">
        <f t="shared" si="30"/>
        <v>2.1053571776049964E-2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2.9473571776049964E-2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50890.833333333336</v>
      </c>
      <c r="AU43" s="1">
        <f t="shared" si="37"/>
        <v>330128112.16821349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8.0022311068571401</v>
      </c>
      <c r="E44" s="10">
        <f t="shared" si="39"/>
        <v>2.80021254164516</v>
      </c>
      <c r="F44" s="7" t="s">
        <v>83</v>
      </c>
      <c r="G44" s="1">
        <v>3</v>
      </c>
      <c r="H44" s="9">
        <f t="shared" si="20"/>
        <v>8.0022311068571401</v>
      </c>
      <c r="I44" s="9">
        <f t="shared" si="21"/>
        <v>281.15223110685713</v>
      </c>
      <c r="J44" s="9">
        <f t="shared" si="22"/>
        <v>4.8065263891658556E-2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171.14710653202911</v>
      </c>
      <c r="P44" s="9">
        <f t="shared" si="25"/>
        <v>8.2262308397557788</v>
      </c>
      <c r="Q44" s="12">
        <f t="shared" si="26"/>
        <v>1.9742954015413869</v>
      </c>
      <c r="R44" s="9">
        <f t="shared" si="27"/>
        <v>14.125500000000001</v>
      </c>
      <c r="S44" s="13">
        <f t="shared" si="28"/>
        <v>0.13976817822670962</v>
      </c>
      <c r="T44" s="2">
        <f t="shared" si="29"/>
        <v>0.43</v>
      </c>
      <c r="U44" s="14">
        <f t="shared" si="30"/>
        <v>6.0100316637485135E-2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6.8520316637485146E-2</v>
      </c>
      <c r="AR44" s="9">
        <f t="shared" si="35"/>
        <v>136.875</v>
      </c>
      <c r="AS44" s="1">
        <f t="shared" si="36"/>
        <v>0.24</v>
      </c>
      <c r="AT44" s="1">
        <f t="shared" si="41"/>
        <v>50890.833333333336</v>
      </c>
      <c r="AU44" s="1">
        <f t="shared" si="37"/>
        <v>767483593.38933122</v>
      </c>
    </row>
    <row r="45" spans="1:48" x14ac:dyDescent="0.15">
      <c r="C45" s="7">
        <v>3</v>
      </c>
      <c r="D45" s="7">
        <f t="shared" si="38"/>
        <v>10.881143292129</v>
      </c>
      <c r="E45" s="10">
        <f t="shared" si="39"/>
        <v>8.0022311068571401</v>
      </c>
      <c r="F45" s="7" t="s">
        <v>83</v>
      </c>
      <c r="G45" s="1">
        <v>4</v>
      </c>
      <c r="H45" s="9">
        <f t="shared" si="20"/>
        <v>10.881143292129</v>
      </c>
      <c r="I45" s="9">
        <f t="shared" si="21"/>
        <v>284.031143292129</v>
      </c>
      <c r="J45" s="9">
        <f t="shared" si="22"/>
        <v>6.8277729948464275E-2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221.77712569227333</v>
      </c>
      <c r="P45" s="9">
        <f t="shared" si="25"/>
        <v>15.142438696763657</v>
      </c>
      <c r="Q45" s="12">
        <f t="shared" si="26"/>
        <v>3.6341852872232776</v>
      </c>
      <c r="R45" s="9">
        <f t="shared" si="27"/>
        <v>14.125500000000001</v>
      </c>
      <c r="S45" s="13">
        <f t="shared" si="28"/>
        <v>0.25727834676459432</v>
      </c>
      <c r="T45" s="2">
        <f t="shared" si="29"/>
        <v>0.43</v>
      </c>
      <c r="U45" s="14">
        <f t="shared" si="30"/>
        <v>0.11062968910877556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0.11904968910877557</v>
      </c>
      <c r="AR45" s="9">
        <f t="shared" si="35"/>
        <v>136.875</v>
      </c>
      <c r="AS45" s="1">
        <f t="shared" si="36"/>
        <v>0.24</v>
      </c>
      <c r="AT45" s="1">
        <f t="shared" si="41"/>
        <v>50890.833333333336</v>
      </c>
      <c r="AU45" s="1">
        <f t="shared" si="37"/>
        <v>1333453896.199614</v>
      </c>
    </row>
    <row r="46" spans="1:48" x14ac:dyDescent="0.15">
      <c r="C46" s="7">
        <v>4</v>
      </c>
      <c r="D46" s="7">
        <f t="shared" si="38"/>
        <v>12.9442135456</v>
      </c>
      <c r="E46" s="10">
        <f t="shared" si="39"/>
        <v>10.881143292129</v>
      </c>
      <c r="F46" s="7" t="s">
        <v>83</v>
      </c>
      <c r="G46" s="1">
        <v>5</v>
      </c>
      <c r="H46" s="9">
        <f t="shared" si="20"/>
        <v>12.9442135456</v>
      </c>
      <c r="I46" s="9">
        <f t="shared" si="21"/>
        <v>286.09421354559998</v>
      </c>
      <c r="J46" s="9">
        <f t="shared" si="22"/>
        <v>8.7425519521516226E-2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196.30295264573419</v>
      </c>
      <c r="O46" s="9">
        <f t="shared" si="40"/>
        <v>69.187984349775491</v>
      </c>
      <c r="P46" s="9">
        <f t="shared" si="25"/>
        <v>6.0487954764256564</v>
      </c>
      <c r="Q46" s="12">
        <f t="shared" si="26"/>
        <v>1.4517109143421574</v>
      </c>
      <c r="R46" s="9">
        <f t="shared" si="27"/>
        <v>14.125500000000001</v>
      </c>
      <c r="S46" s="13">
        <f t="shared" si="28"/>
        <v>0.10277235597622437</v>
      </c>
      <c r="T46" s="2">
        <f t="shared" si="29"/>
        <v>0.43</v>
      </c>
      <c r="U46" s="14">
        <f t="shared" si="30"/>
        <v>4.4192113069776481E-2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5.2612113069776478E-2</v>
      </c>
      <c r="AR46" s="9">
        <f t="shared" si="35"/>
        <v>136.875</v>
      </c>
      <c r="AS46" s="1">
        <f t="shared" si="36"/>
        <v>0.24</v>
      </c>
      <c r="AT46" s="1">
        <f t="shared" si="41"/>
        <v>50890.833333333336</v>
      </c>
      <c r="AU46" s="1">
        <f t="shared" si="37"/>
        <v>589298701.11703336</v>
      </c>
    </row>
    <row r="47" spans="1:48" x14ac:dyDescent="0.15">
      <c r="C47" s="7">
        <v>5</v>
      </c>
      <c r="D47" s="7">
        <f t="shared" si="38"/>
        <v>17.485981089999999</v>
      </c>
      <c r="E47" s="10">
        <f t="shared" si="39"/>
        <v>12.9442135456</v>
      </c>
      <c r="F47" s="7" t="s">
        <v>85</v>
      </c>
      <c r="G47" s="1">
        <v>6</v>
      </c>
      <c r="H47" s="9">
        <f t="shared" si="20"/>
        <v>17.485981089999999</v>
      </c>
      <c r="I47" s="9">
        <f t="shared" si="21"/>
        <v>290.63598108999997</v>
      </c>
      <c r="J47" s="9">
        <f t="shared" si="22"/>
        <v>0.14880380812557073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121.99543887334983</v>
      </c>
      <c r="P47" s="9">
        <f t="shared" si="25"/>
        <v>18.153385878304739</v>
      </c>
      <c r="Q47" s="12">
        <f t="shared" si="26"/>
        <v>4.3568126107931375</v>
      </c>
      <c r="R47" s="9">
        <f t="shared" si="27"/>
        <v>14.125500000000001</v>
      </c>
      <c r="S47" s="13">
        <f t="shared" si="28"/>
        <v>0.30843599241040226</v>
      </c>
      <c r="T47" s="2">
        <f t="shared" si="29"/>
        <v>0.43</v>
      </c>
      <c r="U47" s="14">
        <f t="shared" si="30"/>
        <v>0.13262747673647296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0.14104747673647294</v>
      </c>
      <c r="AR47" s="9">
        <f t="shared" si="35"/>
        <v>136.875</v>
      </c>
      <c r="AS47" s="1">
        <f t="shared" si="36"/>
        <v>0.24</v>
      </c>
      <c r="AT47" s="1">
        <f t="shared" si="41"/>
        <v>50890.833333333336</v>
      </c>
      <c r="AU47" s="1">
        <f t="shared" si="37"/>
        <v>1579847110.995187</v>
      </c>
    </row>
    <row r="48" spans="1:48" x14ac:dyDescent="0.15">
      <c r="C48" s="7">
        <v>6</v>
      </c>
      <c r="D48" s="7">
        <f t="shared" si="38"/>
        <v>22.373944375333298</v>
      </c>
      <c r="E48" s="10">
        <f t="shared" si="39"/>
        <v>17.485981089999999</v>
      </c>
      <c r="F48" s="7" t="s">
        <v>83</v>
      </c>
      <c r="G48" s="1">
        <v>7</v>
      </c>
      <c r="H48" s="9">
        <f t="shared" si="20"/>
        <v>22.373944375333298</v>
      </c>
      <c r="I48" s="9">
        <f t="shared" si="21"/>
        <v>295.52394437533326</v>
      </c>
      <c r="J48" s="9">
        <f t="shared" si="22"/>
        <v>0.25897872949480261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162.69830299504508</v>
      </c>
      <c r="P48" s="9">
        <f t="shared" si="25"/>
        <v>42.135399800617215</v>
      </c>
      <c r="Q48" s="12">
        <f t="shared" si="26"/>
        <v>10.112495952148132</v>
      </c>
      <c r="R48" s="9">
        <f t="shared" si="27"/>
        <v>14.125500000000001</v>
      </c>
      <c r="S48" s="13">
        <f t="shared" si="28"/>
        <v>0.71590357524676163</v>
      </c>
      <c r="T48" s="2">
        <f t="shared" si="29"/>
        <v>0.43</v>
      </c>
      <c r="U48" s="14">
        <f t="shared" si="30"/>
        <v>0.3078385373561075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0.32763853735610748</v>
      </c>
      <c r="AR48" s="9">
        <f t="shared" si="35"/>
        <v>136.875</v>
      </c>
      <c r="AS48" s="1">
        <f t="shared" si="36"/>
        <v>0.24</v>
      </c>
      <c r="AT48" s="1">
        <f t="shared" si="41"/>
        <v>50890.833333333336</v>
      </c>
      <c r="AU48" s="1">
        <f t="shared" si="37"/>
        <v>3669819614.4255161</v>
      </c>
    </row>
    <row r="49" spans="1:48" x14ac:dyDescent="0.15">
      <c r="C49" s="7">
        <v>7</v>
      </c>
      <c r="D49" s="7">
        <f t="shared" si="38"/>
        <v>24.907210078064502</v>
      </c>
      <c r="E49" s="10">
        <f t="shared" si="39"/>
        <v>22.373944375333298</v>
      </c>
      <c r="F49" s="7" t="s">
        <v>83</v>
      </c>
      <c r="G49" s="1">
        <v>8</v>
      </c>
      <c r="H49" s="9">
        <f t="shared" si="20"/>
        <v>24.907210078064502</v>
      </c>
      <c r="I49" s="9">
        <f t="shared" si="21"/>
        <v>298.05721007806449</v>
      </c>
      <c r="J49" s="9">
        <f t="shared" si="22"/>
        <v>0.34267267842429072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179.41915319442785</v>
      </c>
      <c r="P49" s="9">
        <f t="shared" si="25"/>
        <v>61.482041785752727</v>
      </c>
      <c r="Q49" s="12">
        <f t="shared" si="26"/>
        <v>14.755690028580654</v>
      </c>
      <c r="R49" s="9">
        <f t="shared" si="27"/>
        <v>14.125500000000001</v>
      </c>
      <c r="S49" s="13">
        <f t="shared" si="28"/>
        <v>1.0446136440183111</v>
      </c>
      <c r="T49" s="2">
        <f t="shared" si="29"/>
        <v>0.43</v>
      </c>
      <c r="U49" s="14">
        <f t="shared" si="30"/>
        <v>0.44918386692787377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0.46898386692787375</v>
      </c>
      <c r="AR49" s="9">
        <f t="shared" si="35"/>
        <v>136.875</v>
      </c>
      <c r="AS49" s="1">
        <f t="shared" si="36"/>
        <v>0.24</v>
      </c>
      <c r="AT49" s="1">
        <f t="shared" si="41"/>
        <v>50890.833333333336</v>
      </c>
      <c r="AU49" s="1">
        <f t="shared" si="37"/>
        <v>5253002920.8084383</v>
      </c>
    </row>
    <row r="50" spans="1:48" x14ac:dyDescent="0.15">
      <c r="C50" s="7">
        <v>8</v>
      </c>
      <c r="D50" s="7">
        <f t="shared" si="38"/>
        <v>25.109660591612901</v>
      </c>
      <c r="E50" s="10">
        <f t="shared" si="39"/>
        <v>24.907210078064502</v>
      </c>
      <c r="F50" s="7" t="s">
        <v>83</v>
      </c>
      <c r="G50" s="1">
        <v>9</v>
      </c>
      <c r="H50" s="9">
        <f t="shared" si="20"/>
        <v>25.109660591612901</v>
      </c>
      <c r="I50" s="9">
        <f t="shared" si="21"/>
        <v>298.25966059161289</v>
      </c>
      <c r="J50" s="9">
        <f t="shared" si="22"/>
        <v>0.35035590881012024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176.79336140867511</v>
      </c>
      <c r="P50" s="9">
        <f t="shared" si="25"/>
        <v>61.94059880793241</v>
      </c>
      <c r="Q50" s="12">
        <f t="shared" si="26"/>
        <v>14.865743713903777</v>
      </c>
      <c r="R50" s="9">
        <f t="shared" si="27"/>
        <v>14.125500000000001</v>
      </c>
      <c r="S50" s="13">
        <f t="shared" si="28"/>
        <v>1.0524047795762115</v>
      </c>
      <c r="T50" s="2">
        <f t="shared" si="29"/>
        <v>0.43</v>
      </c>
      <c r="U50" s="14">
        <f t="shared" si="30"/>
        <v>0.4525340552177709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0.47233405521777089</v>
      </c>
      <c r="AR50" s="9">
        <f t="shared" si="35"/>
        <v>136.875</v>
      </c>
      <c r="AS50" s="1">
        <f t="shared" si="36"/>
        <v>0.24</v>
      </c>
      <c r="AT50" s="1">
        <f t="shared" si="41"/>
        <v>50890.833333333336</v>
      </c>
      <c r="AU50" s="1">
        <f t="shared" si="37"/>
        <v>5290527769.983675</v>
      </c>
    </row>
    <row r="51" spans="1:48" x14ac:dyDescent="0.15">
      <c r="C51" s="7">
        <v>9</v>
      </c>
      <c r="D51" s="7">
        <f t="shared" si="38"/>
        <v>20.727414976999999</v>
      </c>
      <c r="E51" s="10">
        <f t="shared" si="39"/>
        <v>25.109660591612901</v>
      </c>
      <c r="F51" s="7" t="s">
        <v>83</v>
      </c>
      <c r="G51" s="1">
        <v>10</v>
      </c>
      <c r="H51" s="9">
        <f t="shared" si="20"/>
        <v>20.727414976999999</v>
      </c>
      <c r="I51" s="9">
        <f t="shared" si="21"/>
        <v>293.877414977</v>
      </c>
      <c r="J51" s="9">
        <f t="shared" si="22"/>
        <v>0.21532493175562864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173.70901260074271</v>
      </c>
      <c r="P51" s="9">
        <f t="shared" si="25"/>
        <v>37.403881283592561</v>
      </c>
      <c r="Q51" s="12">
        <f t="shared" si="26"/>
        <v>8.976931508062215</v>
      </c>
      <c r="R51" s="9">
        <f t="shared" si="27"/>
        <v>14.125500000000001</v>
      </c>
      <c r="S51" s="13">
        <f t="shared" si="28"/>
        <v>0.63551247800518318</v>
      </c>
      <c r="T51" s="2">
        <f t="shared" si="29"/>
        <v>0.43</v>
      </c>
      <c r="U51" s="14">
        <f t="shared" si="30"/>
        <v>0.27327036554222878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0.29307036554222876</v>
      </c>
      <c r="AR51" s="9">
        <f t="shared" si="35"/>
        <v>136.875</v>
      </c>
      <c r="AS51" s="1">
        <f t="shared" si="36"/>
        <v>0.24</v>
      </c>
      <c r="AT51" s="1">
        <f t="shared" si="41"/>
        <v>50890.833333333336</v>
      </c>
      <c r="AU51" s="1">
        <f t="shared" si="37"/>
        <v>3282627814.6418371</v>
      </c>
    </row>
    <row r="52" spans="1:48" x14ac:dyDescent="0.15">
      <c r="C52" s="7">
        <v>10</v>
      </c>
      <c r="D52" s="7">
        <f t="shared" si="38"/>
        <v>15.261775682903201</v>
      </c>
      <c r="E52" s="10">
        <f t="shared" si="39"/>
        <v>20.727414976999999</v>
      </c>
      <c r="F52" s="7" t="s">
        <v>83</v>
      </c>
      <c r="G52" s="1">
        <v>11</v>
      </c>
      <c r="H52" s="9">
        <f t="shared" si="20"/>
        <v>15.261775682903201</v>
      </c>
      <c r="I52" s="9">
        <f t="shared" si="21"/>
        <v>288.41177568290317</v>
      </c>
      <c r="J52" s="9">
        <f t="shared" si="22"/>
        <v>0.11492352669351329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129.48987475129263</v>
      </c>
      <c r="O52" s="9">
        <f t="shared" si="40"/>
        <v>65.671506565857499</v>
      </c>
      <c r="P52" s="9">
        <f t="shared" si="25"/>
        <v>7.5472011378245574</v>
      </c>
      <c r="Q52" s="12">
        <f t="shared" si="26"/>
        <v>1.8113282730778937</v>
      </c>
      <c r="R52" s="9">
        <f t="shared" si="27"/>
        <v>14.125500000000001</v>
      </c>
      <c r="S52" s="13">
        <f t="shared" si="28"/>
        <v>0.12823109079876066</v>
      </c>
      <c r="T52" s="2">
        <f t="shared" si="29"/>
        <v>0.43</v>
      </c>
      <c r="U52" s="14">
        <f t="shared" si="30"/>
        <v>5.5139369043467085E-2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6.3559369043467095E-2</v>
      </c>
      <c r="AR52" s="9">
        <f t="shared" si="35"/>
        <v>136.875</v>
      </c>
      <c r="AS52" s="1">
        <f t="shared" si="36"/>
        <v>0.24</v>
      </c>
      <c r="AT52" s="1">
        <f t="shared" si="41"/>
        <v>50890.833333333336</v>
      </c>
      <c r="AU52" s="1">
        <f t="shared" si="37"/>
        <v>711916922.4672327</v>
      </c>
    </row>
    <row r="53" spans="1:48" x14ac:dyDescent="0.15">
      <c r="C53" s="7">
        <v>11</v>
      </c>
      <c r="D53" s="7">
        <f t="shared" si="38"/>
        <v>10.9571556593667</v>
      </c>
      <c r="E53" s="10">
        <f t="shared" si="39"/>
        <v>15.261775682903201</v>
      </c>
      <c r="F53" s="7" t="s">
        <v>85</v>
      </c>
      <c r="G53" s="1">
        <v>12</v>
      </c>
      <c r="H53" s="9">
        <f t="shared" si="20"/>
        <v>10.9571556593667</v>
      </c>
      <c r="I53" s="9">
        <f t="shared" si="21"/>
        <v>284.1071556593667</v>
      </c>
      <c r="J53" s="9">
        <f t="shared" si="22"/>
        <v>6.8906836347650935E-2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116.98055542803294</v>
      </c>
      <c r="P53" s="9">
        <f t="shared" si="25"/>
        <v>8.0607599887367751</v>
      </c>
      <c r="Q53" s="12">
        <f t="shared" si="26"/>
        <v>1.9345823972968259</v>
      </c>
      <c r="R53" s="9">
        <f t="shared" si="27"/>
        <v>14.125500000000001</v>
      </c>
      <c r="S53" s="13">
        <f t="shared" si="28"/>
        <v>0.13695673762322225</v>
      </c>
      <c r="T53" s="2">
        <f t="shared" si="29"/>
        <v>0.43</v>
      </c>
      <c r="U53" s="14">
        <f t="shared" si="30"/>
        <v>5.8891397177985562E-2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6.7311397177985566E-2</v>
      </c>
      <c r="AR53" s="9">
        <f t="shared" si="35"/>
        <v>136.875</v>
      </c>
      <c r="AS53" s="1">
        <f t="shared" si="36"/>
        <v>0.24</v>
      </c>
      <c r="AT53" s="1">
        <f t="shared" si="41"/>
        <v>50890.833333333336</v>
      </c>
      <c r="AU53" s="1">
        <f t="shared" si="37"/>
        <v>753942706.59215248</v>
      </c>
      <c r="AV53" s="1">
        <f>SUM(AU42:AU53)</f>
        <v>23864209247.335506</v>
      </c>
    </row>
    <row r="54" spans="1:48" x14ac:dyDescent="0.15">
      <c r="C54" s="7">
        <v>12</v>
      </c>
      <c r="D54" s="7">
        <f t="shared" si="38"/>
        <v>7.9869151005161303</v>
      </c>
      <c r="E54" s="10">
        <f t="shared" si="39"/>
        <v>10.9571556593667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7.1300825968064503</v>
      </c>
      <c r="E58" s="7"/>
      <c r="F58" s="7"/>
      <c r="G58" s="1">
        <v>1</v>
      </c>
      <c r="H58" s="9">
        <f t="shared" ref="H58:H69" si="42">E59</f>
        <v>7.1300825968064503</v>
      </c>
      <c r="I58" s="9">
        <f t="shared" ref="I58:I69" si="43">H58+273.15</f>
        <v>280.28008259680644</v>
      </c>
      <c r="J58" s="9">
        <f t="shared" ref="J58:J69" si="44">EXP(($C$15*(I58-$C$13))/($C$16*I58*$C$13))</f>
        <v>4.3154904213640134E-2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4.305420943714164E-3</v>
      </c>
      <c r="Q58" s="12">
        <f t="shared" ref="Q58:Q69" si="48">P58*$B$60</f>
        <v>8.1802997930569118E-4</v>
      </c>
      <c r="R58" s="9">
        <f t="shared" ref="R58:R69" si="49">L58*$B$60</f>
        <v>1.8955666666666669E-2</v>
      </c>
      <c r="S58" s="13">
        <f t="shared" ref="S58:S69" si="50">Q58/R58</f>
        <v>4.3154904213640127E-2</v>
      </c>
      <c r="T58" s="2">
        <f t="shared" ref="T58:T69" si="51">$B$59/100</f>
        <v>0.01</v>
      </c>
      <c r="U58" s="14">
        <f t="shared" ref="U58:U69" si="52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1.2431549042136402E-2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735651.66666666663</v>
      </c>
      <c r="AU58" s="1">
        <f t="shared" ref="AU58:AU69" si="58">AT58*10000*AS58*0.67*AR58*AQ58</f>
        <v>116147893.20825219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2.80021254164516</v>
      </c>
      <c r="E59" s="10">
        <f t="shared" ref="E59:E70" si="60">D58</f>
        <v>7.1300825968064503</v>
      </c>
      <c r="F59" s="7" t="s">
        <v>83</v>
      </c>
      <c r="G59" s="1">
        <v>2</v>
      </c>
      <c r="H59" s="9">
        <f t="shared" si="42"/>
        <v>2.80021254164516</v>
      </c>
      <c r="I59" s="9">
        <f t="shared" si="43"/>
        <v>275.95021254164516</v>
      </c>
      <c r="J59" s="9">
        <f t="shared" si="44"/>
        <v>2.5020782142363619E-2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0.19522791238961917</v>
      </c>
      <c r="P59" s="9">
        <f t="shared" si="47"/>
        <v>4.8847550640091124E-3</v>
      </c>
      <c r="Q59" s="12">
        <f t="shared" si="48"/>
        <v>9.2810346216173141E-4</v>
      </c>
      <c r="R59" s="9">
        <f t="shared" si="49"/>
        <v>1.8955666666666669E-2</v>
      </c>
      <c r="S59" s="13">
        <f t="shared" si="50"/>
        <v>4.8961794828023174E-2</v>
      </c>
      <c r="T59" s="2">
        <f t="shared" si="51"/>
        <v>0.01</v>
      </c>
      <c r="U59" s="14">
        <f t="shared" si="52"/>
        <v>4.8961794828023171E-4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1.2489617948280232E-2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735651.66666666663</v>
      </c>
      <c r="AU59" s="1">
        <f t="shared" si="58"/>
        <v>116690430.67374848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8.0022311068571401</v>
      </c>
      <c r="E60" s="10">
        <f t="shared" si="60"/>
        <v>2.80021254164516</v>
      </c>
      <c r="F60" s="7" t="s">
        <v>83</v>
      </c>
      <c r="G60" s="1">
        <v>3</v>
      </c>
      <c r="H60" s="9">
        <f t="shared" si="42"/>
        <v>8.0022311068571401</v>
      </c>
      <c r="I60" s="9">
        <f t="shared" si="43"/>
        <v>281.15223110685713</v>
      </c>
      <c r="J60" s="9">
        <f t="shared" si="44"/>
        <v>4.8065263891658556E-2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0.29010982399227675</v>
      </c>
      <c r="P60" s="9">
        <f t="shared" si="47"/>
        <v>1.3944205247751399E-2</v>
      </c>
      <c r="Q60" s="12">
        <f t="shared" si="48"/>
        <v>2.6493989970727658E-3</v>
      </c>
      <c r="R60" s="9">
        <f t="shared" si="49"/>
        <v>1.8955666666666669E-2</v>
      </c>
      <c r="S60" s="13">
        <f t="shared" si="50"/>
        <v>0.13976817822670962</v>
      </c>
      <c r="T60" s="2">
        <f t="shared" si="51"/>
        <v>0.01</v>
      </c>
      <c r="U60" s="14">
        <f t="shared" si="52"/>
        <v>1.3976817822670962E-3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1.3397681782267096E-2</v>
      </c>
      <c r="AR60" s="9">
        <f t="shared" si="56"/>
        <v>9.9766666666666666</v>
      </c>
      <c r="AS60" s="1">
        <f t="shared" si="57"/>
        <v>0.19</v>
      </c>
      <c r="AT60" s="1">
        <f t="shared" si="62"/>
        <v>735651.66666666663</v>
      </c>
      <c r="AU60" s="1">
        <f t="shared" si="58"/>
        <v>125174465.99860588</v>
      </c>
    </row>
    <row r="61" spans="1:48" x14ac:dyDescent="0.15">
      <c r="C61" s="7">
        <v>3</v>
      </c>
      <c r="D61" s="7">
        <f t="shared" si="59"/>
        <v>10.881143292129</v>
      </c>
      <c r="E61" s="10">
        <f t="shared" si="60"/>
        <v>8.0022311068571401</v>
      </c>
      <c r="F61" s="7" t="s">
        <v>83</v>
      </c>
      <c r="G61" s="1">
        <v>4</v>
      </c>
      <c r="H61" s="9">
        <f t="shared" si="42"/>
        <v>10.881143292129</v>
      </c>
      <c r="I61" s="9">
        <f t="shared" si="43"/>
        <v>284.031143292129</v>
      </c>
      <c r="J61" s="9">
        <f t="shared" si="44"/>
        <v>6.8277729948464275E-2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0.375932285411192</v>
      </c>
      <c r="P61" s="9">
        <f t="shared" si="47"/>
        <v>2.5667803062214365E-2</v>
      </c>
      <c r="Q61" s="12">
        <f t="shared" si="48"/>
        <v>4.8768825818207295E-3</v>
      </c>
      <c r="R61" s="9">
        <f t="shared" si="49"/>
        <v>1.8955666666666669E-2</v>
      </c>
      <c r="S61" s="13">
        <f t="shared" si="50"/>
        <v>0.25727834676459432</v>
      </c>
      <c r="T61" s="2">
        <f t="shared" si="51"/>
        <v>0.01</v>
      </c>
      <c r="U61" s="14">
        <f t="shared" si="52"/>
        <v>2.5727834676459432E-3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1.4572783467645943E-2</v>
      </c>
      <c r="AR61" s="9">
        <f t="shared" si="56"/>
        <v>9.9766666666666666</v>
      </c>
      <c r="AS61" s="1">
        <f t="shared" si="57"/>
        <v>0.19</v>
      </c>
      <c r="AT61" s="1">
        <f t="shared" si="62"/>
        <v>735651.66666666663</v>
      </c>
      <c r="AU61" s="1">
        <f t="shared" si="58"/>
        <v>136153434.4762755</v>
      </c>
    </row>
    <row r="62" spans="1:48" x14ac:dyDescent="0.15">
      <c r="C62" s="7">
        <v>4</v>
      </c>
      <c r="D62" s="7">
        <f t="shared" si="59"/>
        <v>12.9442135456</v>
      </c>
      <c r="E62" s="10">
        <f t="shared" si="60"/>
        <v>10.881143292129</v>
      </c>
      <c r="F62" s="7" t="s">
        <v>83</v>
      </c>
      <c r="G62" s="1">
        <v>5</v>
      </c>
      <c r="H62" s="9">
        <f t="shared" si="42"/>
        <v>12.9442135456</v>
      </c>
      <c r="I62" s="9">
        <f t="shared" si="43"/>
        <v>286.09421354559998</v>
      </c>
      <c r="J62" s="9">
        <f t="shared" si="44"/>
        <v>8.7425519521516226E-2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0.33275125823152879</v>
      </c>
      <c r="O62" s="9">
        <f t="shared" si="61"/>
        <v>0.11727989078411549</v>
      </c>
      <c r="P62" s="9">
        <f t="shared" si="47"/>
        <v>1.0253255381227981E-2</v>
      </c>
      <c r="Q62" s="12">
        <f t="shared" si="48"/>
        <v>1.9481185224333164E-3</v>
      </c>
      <c r="R62" s="9">
        <f t="shared" si="49"/>
        <v>1.8955666666666669E-2</v>
      </c>
      <c r="S62" s="13">
        <f t="shared" si="50"/>
        <v>0.10277235597622432</v>
      </c>
      <c r="T62" s="2">
        <f t="shared" si="51"/>
        <v>0.01</v>
      </c>
      <c r="U62" s="14">
        <f t="shared" si="52"/>
        <v>1.0277235597622432E-3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1.3027723559762243E-2</v>
      </c>
      <c r="AR62" s="9">
        <f t="shared" si="56"/>
        <v>9.9766666666666666</v>
      </c>
      <c r="AS62" s="1">
        <f t="shared" si="57"/>
        <v>0.19</v>
      </c>
      <c r="AT62" s="1">
        <f t="shared" si="62"/>
        <v>735651.66666666663</v>
      </c>
      <c r="AU62" s="1">
        <f t="shared" si="58"/>
        <v>121717948.39381155</v>
      </c>
    </row>
    <row r="63" spans="1:48" x14ac:dyDescent="0.15">
      <c r="C63" s="7">
        <v>5</v>
      </c>
      <c r="D63" s="7">
        <f t="shared" si="59"/>
        <v>17.485981089999999</v>
      </c>
      <c r="E63" s="10">
        <f t="shared" si="60"/>
        <v>12.9442135456</v>
      </c>
      <c r="F63" s="7" t="s">
        <v>85</v>
      </c>
      <c r="G63" s="1">
        <v>6</v>
      </c>
      <c r="H63" s="9">
        <f t="shared" si="42"/>
        <v>17.485981089999999</v>
      </c>
      <c r="I63" s="9">
        <f t="shared" si="43"/>
        <v>290.63598108999997</v>
      </c>
      <c r="J63" s="9">
        <f t="shared" si="44"/>
        <v>0.14880380812557073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0.20679330206955418</v>
      </c>
      <c r="P63" s="9">
        <f t="shared" si="47"/>
        <v>3.0771630842811128E-2</v>
      </c>
      <c r="Q63" s="12">
        <f t="shared" si="48"/>
        <v>5.8466098601341141E-3</v>
      </c>
      <c r="R63" s="9">
        <f t="shared" si="49"/>
        <v>1.8955666666666669E-2</v>
      </c>
      <c r="S63" s="13">
        <f t="shared" si="50"/>
        <v>0.30843599241040215</v>
      </c>
      <c r="T63" s="2">
        <f t="shared" si="51"/>
        <v>0.01</v>
      </c>
      <c r="U63" s="14">
        <f t="shared" si="52"/>
        <v>3.0843599241040217E-3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1.5084359924104021E-2</v>
      </c>
      <c r="AR63" s="9">
        <f t="shared" si="56"/>
        <v>9.9766666666666666</v>
      </c>
      <c r="AS63" s="1">
        <f t="shared" si="57"/>
        <v>0.19</v>
      </c>
      <c r="AT63" s="1">
        <f t="shared" si="62"/>
        <v>735651.66666666663</v>
      </c>
      <c r="AU63" s="1">
        <f t="shared" si="58"/>
        <v>140933090.44924808</v>
      </c>
    </row>
    <row r="64" spans="1:48" x14ac:dyDescent="0.15">
      <c r="C64" s="7">
        <v>6</v>
      </c>
      <c r="D64" s="7">
        <f t="shared" si="59"/>
        <v>22.373944375333298</v>
      </c>
      <c r="E64" s="10">
        <f t="shared" si="60"/>
        <v>17.485981089999999</v>
      </c>
      <c r="F64" s="7" t="s">
        <v>83</v>
      </c>
      <c r="G64" s="1">
        <v>7</v>
      </c>
      <c r="H64" s="9">
        <f t="shared" si="42"/>
        <v>22.373944375333298</v>
      </c>
      <c r="I64" s="9">
        <f t="shared" si="43"/>
        <v>295.52394437533326</v>
      </c>
      <c r="J64" s="9">
        <f t="shared" si="44"/>
        <v>0.25897872949480261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0.27578833789340967</v>
      </c>
      <c r="P64" s="9">
        <f t="shared" si="47"/>
        <v>7.1423313357118559E-2</v>
      </c>
      <c r="Q64" s="12">
        <f t="shared" si="48"/>
        <v>1.3570429537852527E-2</v>
      </c>
      <c r="R64" s="9">
        <f t="shared" si="49"/>
        <v>1.8955666666666669E-2</v>
      </c>
      <c r="S64" s="13">
        <f t="shared" si="50"/>
        <v>0.71590357524676129</v>
      </c>
      <c r="T64" s="2">
        <f t="shared" si="51"/>
        <v>0.01</v>
      </c>
      <c r="U64" s="14">
        <f t="shared" si="52"/>
        <v>7.1590357524676127E-3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3.3259035752467615E-2</v>
      </c>
      <c r="AR64" s="9">
        <f t="shared" si="56"/>
        <v>9.9766666666666666</v>
      </c>
      <c r="AS64" s="1">
        <f t="shared" si="57"/>
        <v>0.19</v>
      </c>
      <c r="AT64" s="1">
        <f t="shared" si="62"/>
        <v>735651.66666666663</v>
      </c>
      <c r="AU64" s="1">
        <f t="shared" si="58"/>
        <v>310738985.11711031</v>
      </c>
    </row>
    <row r="65" spans="1:48" x14ac:dyDescent="0.15">
      <c r="C65" s="7">
        <v>7</v>
      </c>
      <c r="D65" s="7">
        <f t="shared" si="59"/>
        <v>24.907210078064502</v>
      </c>
      <c r="E65" s="10">
        <f t="shared" si="60"/>
        <v>22.373944375333298</v>
      </c>
      <c r="F65" s="7" t="s">
        <v>83</v>
      </c>
      <c r="G65" s="1">
        <v>8</v>
      </c>
      <c r="H65" s="9">
        <f t="shared" si="42"/>
        <v>24.907210078064502</v>
      </c>
      <c r="I65" s="9">
        <f t="shared" si="43"/>
        <v>298.05721007806449</v>
      </c>
      <c r="J65" s="9">
        <f t="shared" si="44"/>
        <v>0.34267267842429072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0.3041316912029578</v>
      </c>
      <c r="P65" s="9">
        <f t="shared" si="47"/>
        <v>0.10421762121822685</v>
      </c>
      <c r="Q65" s="12">
        <f t="shared" si="48"/>
        <v>1.9801348031463103E-2</v>
      </c>
      <c r="R65" s="9">
        <f t="shared" si="49"/>
        <v>1.8955666666666669E-2</v>
      </c>
      <c r="S65" s="13">
        <f t="shared" si="50"/>
        <v>1.0446136440183111</v>
      </c>
      <c r="T65" s="2">
        <f t="shared" si="51"/>
        <v>0.01</v>
      </c>
      <c r="U65" s="14">
        <f t="shared" si="52"/>
        <v>1.0446136440183112E-2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3.6546136440183112E-2</v>
      </c>
      <c r="AR65" s="9">
        <f t="shared" si="56"/>
        <v>9.9766666666666666</v>
      </c>
      <c r="AS65" s="1">
        <f t="shared" si="57"/>
        <v>0.19</v>
      </c>
      <c r="AT65" s="1">
        <f t="shared" si="62"/>
        <v>735651.66666666663</v>
      </c>
      <c r="AU65" s="1">
        <f t="shared" si="58"/>
        <v>341450348.46752506</v>
      </c>
    </row>
    <row r="66" spans="1:48" x14ac:dyDescent="0.15">
      <c r="C66" s="7">
        <v>8</v>
      </c>
      <c r="D66" s="7">
        <f t="shared" si="59"/>
        <v>25.109660591612901</v>
      </c>
      <c r="E66" s="10">
        <f t="shared" si="60"/>
        <v>24.907210078064502</v>
      </c>
      <c r="F66" s="7" t="s">
        <v>83</v>
      </c>
      <c r="G66" s="1">
        <v>9</v>
      </c>
      <c r="H66" s="9">
        <f t="shared" si="42"/>
        <v>25.109660591612901</v>
      </c>
      <c r="I66" s="9">
        <f t="shared" si="43"/>
        <v>298.25966059161289</v>
      </c>
      <c r="J66" s="9">
        <f t="shared" si="44"/>
        <v>0.35035590881012024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0.29968073665139761</v>
      </c>
      <c r="P66" s="9">
        <f t="shared" si="47"/>
        <v>0.10499491684238672</v>
      </c>
      <c r="Q66" s="12">
        <f t="shared" si="48"/>
        <v>1.9949034200053478E-2</v>
      </c>
      <c r="R66" s="9">
        <f t="shared" si="49"/>
        <v>1.8955666666666669E-2</v>
      </c>
      <c r="S66" s="13">
        <f t="shared" si="50"/>
        <v>1.0524047795762117</v>
      </c>
      <c r="T66" s="2">
        <f t="shared" si="51"/>
        <v>0.01</v>
      </c>
      <c r="U66" s="14">
        <f t="shared" si="52"/>
        <v>1.0524047795762118E-2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3.6624047795762116E-2</v>
      </c>
      <c r="AR66" s="9">
        <f t="shared" si="56"/>
        <v>9.9766666666666666</v>
      </c>
      <c r="AS66" s="1">
        <f t="shared" si="57"/>
        <v>0.19</v>
      </c>
      <c r="AT66" s="1">
        <f t="shared" si="62"/>
        <v>735651.66666666663</v>
      </c>
      <c r="AU66" s="1">
        <f t="shared" si="58"/>
        <v>342178273.82717478</v>
      </c>
    </row>
    <row r="67" spans="1:48" x14ac:dyDescent="0.15">
      <c r="C67" s="7">
        <v>9</v>
      </c>
      <c r="D67" s="7">
        <f t="shared" si="59"/>
        <v>20.727414976999999</v>
      </c>
      <c r="E67" s="10">
        <f t="shared" si="60"/>
        <v>25.109660591612901</v>
      </c>
      <c r="F67" s="7" t="s">
        <v>83</v>
      </c>
      <c r="G67" s="1">
        <v>10</v>
      </c>
      <c r="H67" s="9">
        <f t="shared" si="42"/>
        <v>20.727414976999999</v>
      </c>
      <c r="I67" s="9">
        <f t="shared" si="43"/>
        <v>293.877414977</v>
      </c>
      <c r="J67" s="9">
        <f t="shared" si="44"/>
        <v>0.21532493175562864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0.29445248647567757</v>
      </c>
      <c r="P67" s="9">
        <f t="shared" si="47"/>
        <v>6.3402961555650436E-2</v>
      </c>
      <c r="Q67" s="12">
        <f t="shared" si="48"/>
        <v>1.2046562695573583E-2</v>
      </c>
      <c r="R67" s="9">
        <f t="shared" si="49"/>
        <v>1.8955666666666669E-2</v>
      </c>
      <c r="S67" s="13">
        <f t="shared" si="50"/>
        <v>0.63551247800518307</v>
      </c>
      <c r="T67" s="2">
        <f t="shared" si="51"/>
        <v>0.01</v>
      </c>
      <c r="U67" s="14">
        <f t="shared" si="52"/>
        <v>6.3551247800518306E-3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3.2455124780051831E-2</v>
      </c>
      <c r="AR67" s="9">
        <f t="shared" si="56"/>
        <v>9.9766666666666666</v>
      </c>
      <c r="AS67" s="1">
        <f t="shared" si="57"/>
        <v>0.19</v>
      </c>
      <c r="AT67" s="1">
        <f t="shared" si="62"/>
        <v>735651.66666666663</v>
      </c>
      <c r="AU67" s="1">
        <f t="shared" si="58"/>
        <v>303228049.3956964</v>
      </c>
    </row>
    <row r="68" spans="1:48" x14ac:dyDescent="0.15">
      <c r="C68" s="7">
        <v>10</v>
      </c>
      <c r="D68" s="7">
        <f t="shared" si="59"/>
        <v>15.261775682903201</v>
      </c>
      <c r="E68" s="10">
        <f t="shared" si="60"/>
        <v>20.727414976999999</v>
      </c>
      <c r="F68" s="7" t="s">
        <v>83</v>
      </c>
      <c r="G68" s="1">
        <v>11</v>
      </c>
      <c r="H68" s="9">
        <f t="shared" si="42"/>
        <v>15.261775682903201</v>
      </c>
      <c r="I68" s="9">
        <f t="shared" si="43"/>
        <v>288.41177568290317</v>
      </c>
      <c r="J68" s="9">
        <f t="shared" si="44"/>
        <v>0.11492352669351329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0.21949704867402578</v>
      </c>
      <c r="O68" s="9">
        <f t="shared" si="61"/>
        <v>0.11131914291266801</v>
      </c>
      <c r="P68" s="9">
        <f t="shared" si="47"/>
        <v>1.2793188492023022E-2</v>
      </c>
      <c r="Q68" s="12">
        <f t="shared" si="48"/>
        <v>2.4307058134843741E-3</v>
      </c>
      <c r="R68" s="9">
        <f t="shared" si="49"/>
        <v>1.8955666666666669E-2</v>
      </c>
      <c r="S68" s="13">
        <f t="shared" si="50"/>
        <v>0.12823109079876063</v>
      </c>
      <c r="T68" s="2">
        <f t="shared" si="51"/>
        <v>0.01</v>
      </c>
      <c r="U68" s="14">
        <f t="shared" si="52"/>
        <v>1.2823109079876064E-3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1.3282310907987607E-2</v>
      </c>
      <c r="AR68" s="9">
        <f t="shared" si="56"/>
        <v>9.9766666666666666</v>
      </c>
      <c r="AS68" s="1">
        <f t="shared" si="57"/>
        <v>0.19</v>
      </c>
      <c r="AT68" s="1">
        <f t="shared" si="62"/>
        <v>735651.66666666663</v>
      </c>
      <c r="AU68" s="1">
        <f t="shared" si="58"/>
        <v>124096556.56513645</v>
      </c>
    </row>
    <row r="69" spans="1:48" x14ac:dyDescent="0.15">
      <c r="C69" s="7">
        <v>11</v>
      </c>
      <c r="D69" s="7">
        <f t="shared" si="59"/>
        <v>10.9571556593667</v>
      </c>
      <c r="E69" s="10">
        <f t="shared" si="60"/>
        <v>15.261775682903201</v>
      </c>
      <c r="F69" s="7" t="s">
        <v>85</v>
      </c>
      <c r="G69" s="1">
        <v>12</v>
      </c>
      <c r="H69" s="9">
        <f t="shared" si="42"/>
        <v>10.9571556593667</v>
      </c>
      <c r="I69" s="9">
        <f t="shared" si="43"/>
        <v>284.1071556593667</v>
      </c>
      <c r="J69" s="9">
        <f t="shared" si="44"/>
        <v>6.8906836347650935E-2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0.19829262108731166</v>
      </c>
      <c r="P69" s="9">
        <f t="shared" si="47"/>
        <v>1.3663717190210142E-2</v>
      </c>
      <c r="Q69" s="12">
        <f t="shared" si="48"/>
        <v>2.5961062661399269E-3</v>
      </c>
      <c r="R69" s="9">
        <f t="shared" si="49"/>
        <v>1.8955666666666669E-2</v>
      </c>
      <c r="S69" s="13">
        <f t="shared" si="50"/>
        <v>0.13695673762322225</v>
      </c>
      <c r="T69" s="2">
        <f t="shared" si="51"/>
        <v>0.01</v>
      </c>
      <c r="U69" s="14">
        <f t="shared" si="52"/>
        <v>1.3695673762322226E-3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1.3369567376232223E-2</v>
      </c>
      <c r="AR69" s="9">
        <f t="shared" si="56"/>
        <v>9.9766666666666666</v>
      </c>
      <c r="AS69" s="1">
        <f t="shared" si="57"/>
        <v>0.19</v>
      </c>
      <c r="AT69" s="1">
        <f t="shared" si="62"/>
        <v>735651.66666666663</v>
      </c>
      <c r="AU69" s="1">
        <f t="shared" si="58"/>
        <v>124911793.26018174</v>
      </c>
      <c r="AV69" s="1">
        <f>SUM(AU58:AU69)</f>
        <v>2303421269.8327665</v>
      </c>
    </row>
    <row r="70" spans="1:48" x14ac:dyDescent="0.15">
      <c r="C70" s="7">
        <v>12</v>
      </c>
      <c r="D70" s="7">
        <f t="shared" si="59"/>
        <v>7.9869151005161303</v>
      </c>
      <c r="E70" s="10">
        <f t="shared" si="60"/>
        <v>10.9571556593667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7.1300825968064503</v>
      </c>
      <c r="E73" s="7"/>
      <c r="F73" s="7"/>
      <c r="G73" s="1">
        <v>1</v>
      </c>
      <c r="H73" s="9">
        <f t="shared" ref="H73:H84" si="63">E74</f>
        <v>7.1300825968064503</v>
      </c>
      <c r="I73" s="9">
        <f t="shared" ref="I73:I84" si="64">H73+273.15</f>
        <v>280.28008259680644</v>
      </c>
      <c r="J73" s="9">
        <f t="shared" ref="J73:J84" si="65">EXP(($C$15*(I73-$C$13))/($C$16*I73*$C$13))</f>
        <v>4.3154904213640134E-2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4.725462011393595E-3</v>
      </c>
      <c r="Q73" s="12">
        <f t="shared" ref="Q73:Q84" si="69">P73*$B$75</f>
        <v>8.5058316205084705E-4</v>
      </c>
      <c r="R73" s="9">
        <f t="shared" ref="R73:R84" si="70">L73*$B$75</f>
        <v>1.9710000000000002E-2</v>
      </c>
      <c r="S73" s="13">
        <f t="shared" ref="S73:S84" si="71">Q73/R73</f>
        <v>4.3154904213640127E-2</v>
      </c>
      <c r="T73" s="2">
        <f t="shared" ref="T73:T84" si="72">$B$74/100</f>
        <v>0.01</v>
      </c>
      <c r="U73" s="14">
        <f t="shared" ref="U73:U84" si="73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1.3031549042136402E-2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333183.75</v>
      </c>
      <c r="AU73" s="1">
        <f t="shared" ref="AU73:AU84" si="79">AT73*10000*AS73*0.67*AR73*AQ73</f>
        <v>57337833.823972024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2.80021254164516</v>
      </c>
      <c r="E74" s="10">
        <f t="shared" ref="E74:E85" si="81">D73</f>
        <v>7.1300825968064503</v>
      </c>
      <c r="F74" s="7" t="s">
        <v>83</v>
      </c>
      <c r="G74" s="1">
        <v>2</v>
      </c>
      <c r="H74" s="9">
        <f t="shared" si="63"/>
        <v>2.80021254164516</v>
      </c>
      <c r="I74" s="9">
        <f t="shared" si="64"/>
        <v>275.95021254164516</v>
      </c>
      <c r="J74" s="9">
        <f t="shared" si="65"/>
        <v>2.5020782142363619E-2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0.21427453798860643</v>
      </c>
      <c r="P74" s="9">
        <f t="shared" si="68"/>
        <v>5.3613165336685387E-3</v>
      </c>
      <c r="Q74" s="12">
        <f t="shared" si="69"/>
        <v>9.6503697606033689E-4</v>
      </c>
      <c r="R74" s="9">
        <f t="shared" si="70"/>
        <v>1.9710000000000002E-2</v>
      </c>
      <c r="S74" s="13">
        <f t="shared" si="71"/>
        <v>4.8961794828023174E-2</v>
      </c>
      <c r="T74" s="2">
        <f t="shared" si="72"/>
        <v>0.01</v>
      </c>
      <c r="U74" s="14">
        <f t="shared" si="73"/>
        <v>4.8961794828023171E-4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1.3089617948280232E-2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333183.75</v>
      </c>
      <c r="AU74" s="1">
        <f t="shared" si="79"/>
        <v>57593332.635360368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8.0022311068571401</v>
      </c>
      <c r="E75" s="10">
        <f t="shared" si="81"/>
        <v>2.80021254164516</v>
      </c>
      <c r="F75" s="7" t="s">
        <v>83</v>
      </c>
      <c r="G75" s="1">
        <v>3</v>
      </c>
      <c r="H75" s="9">
        <f t="shared" si="63"/>
        <v>8.0022311068571401</v>
      </c>
      <c r="I75" s="9">
        <f t="shared" si="64"/>
        <v>281.15223110685713</v>
      </c>
      <c r="J75" s="9">
        <f t="shared" si="65"/>
        <v>4.8065263891658556E-2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0.31841322145493789</v>
      </c>
      <c r="P75" s="9">
        <f t="shared" si="68"/>
        <v>1.5304615515824706E-2</v>
      </c>
      <c r="Q75" s="12">
        <f t="shared" si="69"/>
        <v>2.7548307928484473E-3</v>
      </c>
      <c r="R75" s="9">
        <f t="shared" si="70"/>
        <v>1.9710000000000002E-2</v>
      </c>
      <c r="S75" s="13">
        <f t="shared" si="71"/>
        <v>0.13976817822670964</v>
      </c>
      <c r="T75" s="2">
        <f t="shared" si="72"/>
        <v>0.01</v>
      </c>
      <c r="U75" s="14">
        <f t="shared" si="73"/>
        <v>1.3976817822670964E-3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1.3997681782267096E-2</v>
      </c>
      <c r="AR75" s="9">
        <f t="shared" si="77"/>
        <v>10.950000000000001</v>
      </c>
      <c r="AS75" s="1">
        <f t="shared" si="78"/>
        <v>0.18</v>
      </c>
      <c r="AT75" s="1">
        <f t="shared" si="83"/>
        <v>333183.75</v>
      </c>
      <c r="AU75" s="1">
        <f t="shared" si="79"/>
        <v>61588745.079909012</v>
      </c>
    </row>
    <row r="76" spans="1:48" x14ac:dyDescent="0.15">
      <c r="C76" s="7">
        <v>3</v>
      </c>
      <c r="D76" s="7">
        <f t="shared" si="80"/>
        <v>10.881143292129</v>
      </c>
      <c r="E76" s="10">
        <f t="shared" si="81"/>
        <v>8.0022311068571401</v>
      </c>
      <c r="F76" s="7" t="s">
        <v>83</v>
      </c>
      <c r="G76" s="1">
        <v>4</v>
      </c>
      <c r="H76" s="9">
        <f t="shared" si="63"/>
        <v>10.881143292129</v>
      </c>
      <c r="I76" s="9">
        <f t="shared" si="64"/>
        <v>284.031143292129</v>
      </c>
      <c r="J76" s="9">
        <f t="shared" si="65"/>
        <v>6.8277729948464275E-2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0.41260860593911325</v>
      </c>
      <c r="P76" s="9">
        <f t="shared" si="68"/>
        <v>2.8171978970723086E-2</v>
      </c>
      <c r="Q76" s="12">
        <f t="shared" si="69"/>
        <v>5.0709562147301553E-3</v>
      </c>
      <c r="R76" s="9">
        <f t="shared" si="70"/>
        <v>1.9710000000000002E-2</v>
      </c>
      <c r="S76" s="13">
        <f t="shared" si="71"/>
        <v>0.25727834676459438</v>
      </c>
      <c r="T76" s="2">
        <f t="shared" si="72"/>
        <v>0.01</v>
      </c>
      <c r="U76" s="14">
        <f t="shared" si="73"/>
        <v>2.572783467645944E-3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1.5172783467645945E-2</v>
      </c>
      <c r="AR76" s="9">
        <f t="shared" si="77"/>
        <v>10.950000000000001</v>
      </c>
      <c r="AS76" s="1">
        <f t="shared" si="78"/>
        <v>0.18</v>
      </c>
      <c r="AT76" s="1">
        <f t="shared" si="83"/>
        <v>333183.75</v>
      </c>
      <c r="AU76" s="1">
        <f t="shared" si="79"/>
        <v>66759103.948579311</v>
      </c>
    </row>
    <row r="77" spans="1:48" x14ac:dyDescent="0.15">
      <c r="C77" s="7">
        <v>4</v>
      </c>
      <c r="D77" s="7">
        <f t="shared" si="80"/>
        <v>12.9442135456</v>
      </c>
      <c r="E77" s="10">
        <f t="shared" si="81"/>
        <v>10.881143292129</v>
      </c>
      <c r="F77" s="7" t="s">
        <v>83</v>
      </c>
      <c r="G77" s="1">
        <v>5</v>
      </c>
      <c r="H77" s="9">
        <f t="shared" si="63"/>
        <v>12.9442135456</v>
      </c>
      <c r="I77" s="9">
        <f t="shared" si="64"/>
        <v>286.09421354559998</v>
      </c>
      <c r="J77" s="9">
        <f t="shared" si="65"/>
        <v>8.7425519521516226E-2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0.36521479561997061</v>
      </c>
      <c r="O77" s="9">
        <f t="shared" si="82"/>
        <v>0.12872183134841952</v>
      </c>
      <c r="P77" s="9">
        <f t="shared" si="68"/>
        <v>1.1253572979396571E-2</v>
      </c>
      <c r="Q77" s="12">
        <f t="shared" si="69"/>
        <v>2.0256431362913828E-3</v>
      </c>
      <c r="R77" s="9">
        <f t="shared" si="70"/>
        <v>1.9710000000000002E-2</v>
      </c>
      <c r="S77" s="13">
        <f t="shared" si="71"/>
        <v>0.10277235597622439</v>
      </c>
      <c r="T77" s="2">
        <f t="shared" si="72"/>
        <v>0.01</v>
      </c>
      <c r="U77" s="14">
        <f t="shared" si="73"/>
        <v>1.0277235597622439E-3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1.3627723559762245E-2</v>
      </c>
      <c r="AR77" s="9">
        <f t="shared" si="77"/>
        <v>10.950000000000001</v>
      </c>
      <c r="AS77" s="1">
        <f t="shared" si="78"/>
        <v>0.18</v>
      </c>
      <c r="AT77" s="1">
        <f t="shared" si="83"/>
        <v>333183.75</v>
      </c>
      <c r="AU77" s="1">
        <f t="shared" si="79"/>
        <v>59960956.778210878</v>
      </c>
    </row>
    <row r="78" spans="1:48" x14ac:dyDescent="0.15">
      <c r="C78" s="7">
        <v>5</v>
      </c>
      <c r="D78" s="7">
        <f t="shared" si="80"/>
        <v>17.485981089999999</v>
      </c>
      <c r="E78" s="10">
        <f t="shared" si="81"/>
        <v>12.9442135456</v>
      </c>
      <c r="F78" s="7" t="s">
        <v>85</v>
      </c>
      <c r="G78" s="1">
        <v>6</v>
      </c>
      <c r="H78" s="9">
        <f t="shared" si="63"/>
        <v>17.485981089999999</v>
      </c>
      <c r="I78" s="9">
        <f t="shared" si="64"/>
        <v>290.63598108999997</v>
      </c>
      <c r="J78" s="9">
        <f t="shared" si="65"/>
        <v>0.14880380812557073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0.22696825836902296</v>
      </c>
      <c r="P78" s="9">
        <f t="shared" si="68"/>
        <v>3.3773741168939053E-2</v>
      </c>
      <c r="Q78" s="12">
        <f t="shared" si="69"/>
        <v>6.0792734104090293E-3</v>
      </c>
      <c r="R78" s="9">
        <f t="shared" si="70"/>
        <v>1.9710000000000002E-2</v>
      </c>
      <c r="S78" s="13">
        <f t="shared" si="71"/>
        <v>0.30843599241040226</v>
      </c>
      <c r="T78" s="2">
        <f t="shared" si="72"/>
        <v>0.01</v>
      </c>
      <c r="U78" s="14">
        <f t="shared" si="73"/>
        <v>3.0843599241040225E-3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1.5684359924104024E-2</v>
      </c>
      <c r="AR78" s="9">
        <f t="shared" si="77"/>
        <v>10.950000000000001</v>
      </c>
      <c r="AS78" s="1">
        <f t="shared" si="78"/>
        <v>0.18</v>
      </c>
      <c r="AT78" s="1">
        <f t="shared" si="83"/>
        <v>333183.75</v>
      </c>
      <c r="AU78" s="1">
        <f t="shared" si="79"/>
        <v>69010001.808365986</v>
      </c>
    </row>
    <row r="79" spans="1:48" x14ac:dyDescent="0.15">
      <c r="C79" s="7">
        <v>6</v>
      </c>
      <c r="D79" s="7">
        <f t="shared" si="80"/>
        <v>22.373944375333298</v>
      </c>
      <c r="E79" s="10">
        <f t="shared" si="81"/>
        <v>17.485981089999999</v>
      </c>
      <c r="F79" s="7" t="s">
        <v>83</v>
      </c>
      <c r="G79" s="1">
        <v>7</v>
      </c>
      <c r="H79" s="9">
        <f t="shared" si="63"/>
        <v>22.373944375333298</v>
      </c>
      <c r="I79" s="9">
        <f t="shared" si="64"/>
        <v>295.52394437533326</v>
      </c>
      <c r="J79" s="9">
        <f t="shared" si="65"/>
        <v>0.25897872949480261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0.30269451720008389</v>
      </c>
      <c r="P79" s="9">
        <f t="shared" si="68"/>
        <v>7.8391441489520403E-2</v>
      </c>
      <c r="Q79" s="12">
        <f t="shared" si="69"/>
        <v>1.4110459468113672E-2</v>
      </c>
      <c r="R79" s="9">
        <f t="shared" si="70"/>
        <v>1.9710000000000002E-2</v>
      </c>
      <c r="S79" s="13">
        <f t="shared" si="71"/>
        <v>0.71590357524676151</v>
      </c>
      <c r="T79" s="2">
        <f t="shared" si="72"/>
        <v>0.01</v>
      </c>
      <c r="U79" s="14">
        <f t="shared" si="73"/>
        <v>7.1590357524676154E-3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3.5059035752467618E-2</v>
      </c>
      <c r="AR79" s="9">
        <f t="shared" si="77"/>
        <v>10.950000000000001</v>
      </c>
      <c r="AS79" s="1">
        <f t="shared" si="78"/>
        <v>0.18</v>
      </c>
      <c r="AT79" s="1">
        <f t="shared" si="83"/>
        <v>333183.75</v>
      </c>
      <c r="AU79" s="1">
        <f t="shared" si="79"/>
        <v>154257115.52048361</v>
      </c>
    </row>
    <row r="80" spans="1:48" x14ac:dyDescent="0.15">
      <c r="C80" s="7">
        <v>7</v>
      </c>
      <c r="D80" s="7">
        <f t="shared" si="80"/>
        <v>24.907210078064502</v>
      </c>
      <c r="E80" s="10">
        <f t="shared" si="81"/>
        <v>22.373944375333298</v>
      </c>
      <c r="F80" s="7" t="s">
        <v>83</v>
      </c>
      <c r="G80" s="1">
        <v>8</v>
      </c>
      <c r="H80" s="9">
        <f t="shared" si="63"/>
        <v>24.907210078064502</v>
      </c>
      <c r="I80" s="9">
        <f t="shared" si="64"/>
        <v>298.05721007806449</v>
      </c>
      <c r="J80" s="9">
        <f t="shared" si="65"/>
        <v>0.34267267842429072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0.33380307571056356</v>
      </c>
      <c r="P80" s="9">
        <f t="shared" si="68"/>
        <v>0.11438519402000512</v>
      </c>
      <c r="Q80" s="12">
        <f t="shared" si="69"/>
        <v>2.0589334923600922E-2</v>
      </c>
      <c r="R80" s="9">
        <f t="shared" si="70"/>
        <v>1.9710000000000002E-2</v>
      </c>
      <c r="S80" s="13">
        <f t="shared" si="71"/>
        <v>1.0446136440183116</v>
      </c>
      <c r="T80" s="2">
        <f t="shared" si="72"/>
        <v>0.01</v>
      </c>
      <c r="U80" s="14">
        <f t="shared" si="73"/>
        <v>1.0446136440183116E-2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3.8346136440183115E-2</v>
      </c>
      <c r="AR80" s="9">
        <f t="shared" si="77"/>
        <v>10.950000000000001</v>
      </c>
      <c r="AS80" s="1">
        <f t="shared" si="78"/>
        <v>0.18</v>
      </c>
      <c r="AT80" s="1">
        <f t="shared" si="83"/>
        <v>333183.75</v>
      </c>
      <c r="AU80" s="1">
        <f t="shared" si="79"/>
        <v>168720110.85476634</v>
      </c>
    </row>
    <row r="81" spans="1:48" x14ac:dyDescent="0.15">
      <c r="C81" s="7">
        <v>8</v>
      </c>
      <c r="D81" s="7">
        <f t="shared" si="80"/>
        <v>25.109660591612901</v>
      </c>
      <c r="E81" s="10">
        <f t="shared" si="81"/>
        <v>24.907210078064502</v>
      </c>
      <c r="F81" s="7" t="s">
        <v>83</v>
      </c>
      <c r="G81" s="1">
        <v>9</v>
      </c>
      <c r="H81" s="9">
        <f t="shared" si="63"/>
        <v>25.109660591612901</v>
      </c>
      <c r="I81" s="9">
        <f t="shared" si="64"/>
        <v>298.25966059161289</v>
      </c>
      <c r="J81" s="9">
        <f t="shared" si="65"/>
        <v>0.35035590881012024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0.32891788169055847</v>
      </c>
      <c r="P81" s="9">
        <f t="shared" si="68"/>
        <v>0.11523832336359523</v>
      </c>
      <c r="Q81" s="12">
        <f t="shared" si="69"/>
        <v>2.0742898205447141E-2</v>
      </c>
      <c r="R81" s="9">
        <f t="shared" si="70"/>
        <v>1.9710000000000002E-2</v>
      </c>
      <c r="S81" s="13">
        <f t="shared" si="71"/>
        <v>1.0524047795762121</v>
      </c>
      <c r="T81" s="2">
        <f t="shared" si="72"/>
        <v>0.01</v>
      </c>
      <c r="U81" s="14">
        <f t="shared" si="73"/>
        <v>1.0524047795762121E-2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3.8424047795762126E-2</v>
      </c>
      <c r="AR81" s="9">
        <f t="shared" si="77"/>
        <v>10.950000000000001</v>
      </c>
      <c r="AS81" s="1">
        <f t="shared" si="78"/>
        <v>0.18</v>
      </c>
      <c r="AT81" s="1">
        <f t="shared" si="83"/>
        <v>333183.75</v>
      </c>
      <c r="AU81" s="1">
        <f t="shared" si="79"/>
        <v>169062914.94848883</v>
      </c>
    </row>
    <row r="82" spans="1:48" x14ac:dyDescent="0.15">
      <c r="C82" s="7">
        <v>9</v>
      </c>
      <c r="D82" s="7">
        <f t="shared" si="80"/>
        <v>20.727414976999999</v>
      </c>
      <c r="E82" s="10">
        <f t="shared" si="81"/>
        <v>25.109660591612901</v>
      </c>
      <c r="F82" s="7" t="s">
        <v>83</v>
      </c>
      <c r="G82" s="1">
        <v>10</v>
      </c>
      <c r="H82" s="9">
        <f t="shared" si="63"/>
        <v>20.727414976999999</v>
      </c>
      <c r="I82" s="9">
        <f t="shared" si="64"/>
        <v>293.877414977</v>
      </c>
      <c r="J82" s="9">
        <f t="shared" si="65"/>
        <v>0.21532493175562864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0.32317955832696327</v>
      </c>
      <c r="P82" s="9">
        <f t="shared" si="68"/>
        <v>6.9588616341567572E-2</v>
      </c>
      <c r="Q82" s="12">
        <f t="shared" si="69"/>
        <v>1.2525950941482162E-2</v>
      </c>
      <c r="R82" s="9">
        <f t="shared" si="70"/>
        <v>1.9710000000000002E-2</v>
      </c>
      <c r="S82" s="13">
        <f t="shared" si="71"/>
        <v>0.63551247800518318</v>
      </c>
      <c r="T82" s="2">
        <f t="shared" si="72"/>
        <v>0.01</v>
      </c>
      <c r="U82" s="14">
        <f t="shared" si="73"/>
        <v>6.3551247800518323E-3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3.4255124780051834E-2</v>
      </c>
      <c r="AR82" s="9">
        <f t="shared" si="77"/>
        <v>10.950000000000001</v>
      </c>
      <c r="AS82" s="1">
        <f t="shared" si="78"/>
        <v>0.18</v>
      </c>
      <c r="AT82" s="1">
        <f t="shared" si="83"/>
        <v>333183.75</v>
      </c>
      <c r="AU82" s="1">
        <f t="shared" si="79"/>
        <v>150719967.81865618</v>
      </c>
    </row>
    <row r="83" spans="1:48" x14ac:dyDescent="0.15">
      <c r="C83" s="7">
        <v>10</v>
      </c>
      <c r="D83" s="7">
        <f t="shared" si="80"/>
        <v>15.261775682903201</v>
      </c>
      <c r="E83" s="10">
        <f t="shared" si="81"/>
        <v>20.727414976999999</v>
      </c>
      <c r="F83" s="7" t="s">
        <v>83</v>
      </c>
      <c r="G83" s="1">
        <v>11</v>
      </c>
      <c r="H83" s="9">
        <f t="shared" si="63"/>
        <v>15.261775682903201</v>
      </c>
      <c r="I83" s="9">
        <f t="shared" si="64"/>
        <v>288.41177568290317</v>
      </c>
      <c r="J83" s="9">
        <f t="shared" si="65"/>
        <v>0.11492352669351329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0.24091139488612587</v>
      </c>
      <c r="O83" s="9">
        <f t="shared" si="82"/>
        <v>0.12217954709926984</v>
      </c>
      <c r="P83" s="9">
        <f t="shared" si="68"/>
        <v>1.4041304442464302E-2</v>
      </c>
      <c r="Q83" s="12">
        <f t="shared" si="69"/>
        <v>2.5274347996435743E-3</v>
      </c>
      <c r="R83" s="9">
        <f t="shared" si="70"/>
        <v>1.9710000000000002E-2</v>
      </c>
      <c r="S83" s="13">
        <f t="shared" si="71"/>
        <v>0.12823109079876074</v>
      </c>
      <c r="T83" s="2">
        <f t="shared" si="72"/>
        <v>0.01</v>
      </c>
      <c r="U83" s="14">
        <f t="shared" si="73"/>
        <v>1.2823109079876075E-3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1.3882310907987607E-2</v>
      </c>
      <c r="AR83" s="9">
        <f t="shared" si="77"/>
        <v>10.950000000000001</v>
      </c>
      <c r="AS83" s="1">
        <f t="shared" si="78"/>
        <v>0.18</v>
      </c>
      <c r="AT83" s="1">
        <f t="shared" si="83"/>
        <v>333183.75</v>
      </c>
      <c r="AU83" s="1">
        <f t="shared" si="79"/>
        <v>61081121.926577486</v>
      </c>
    </row>
    <row r="84" spans="1:48" x14ac:dyDescent="0.15">
      <c r="C84" s="7">
        <v>11</v>
      </c>
      <c r="D84" s="7">
        <f t="shared" si="80"/>
        <v>10.9571556593667</v>
      </c>
      <c r="E84" s="10">
        <f t="shared" si="81"/>
        <v>15.261775682903201</v>
      </c>
      <c r="F84" s="7" t="s">
        <v>85</v>
      </c>
      <c r="G84" s="1">
        <v>12</v>
      </c>
      <c r="H84" s="9">
        <f t="shared" si="63"/>
        <v>10.9571556593667</v>
      </c>
      <c r="I84" s="9">
        <f t="shared" si="64"/>
        <v>284.1071556593667</v>
      </c>
      <c r="J84" s="9">
        <f t="shared" si="65"/>
        <v>6.8906836347650935E-2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0.21763824265680556</v>
      </c>
      <c r="P84" s="9">
        <f t="shared" si="68"/>
        <v>1.4996762769742844E-2</v>
      </c>
      <c r="Q84" s="12">
        <f t="shared" si="69"/>
        <v>2.6994172985537121E-3</v>
      </c>
      <c r="R84" s="9">
        <f t="shared" si="70"/>
        <v>1.9710000000000002E-2</v>
      </c>
      <c r="S84" s="13">
        <f t="shared" si="71"/>
        <v>0.1369567376232223</v>
      </c>
      <c r="T84" s="2">
        <f t="shared" si="72"/>
        <v>0.01</v>
      </c>
      <c r="U84" s="14">
        <f t="shared" si="73"/>
        <v>1.369567376232223E-3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1.3969567376232223E-2</v>
      </c>
      <c r="AR84" s="9">
        <f t="shared" si="77"/>
        <v>10.950000000000001</v>
      </c>
      <c r="AS84" s="1">
        <f t="shared" si="78"/>
        <v>0.18</v>
      </c>
      <c r="AT84" s="1">
        <f t="shared" si="83"/>
        <v>333183.75</v>
      </c>
      <c r="AU84" s="1">
        <f t="shared" si="79"/>
        <v>61465043.81184987</v>
      </c>
      <c r="AV84" s="1">
        <f>SUM(AU73:AU84)</f>
        <v>1137556248.95522</v>
      </c>
    </row>
    <row r="85" spans="1:48" x14ac:dyDescent="0.15">
      <c r="C85" s="7">
        <v>12</v>
      </c>
      <c r="D85" s="7">
        <f t="shared" si="80"/>
        <v>7.9869151005161303</v>
      </c>
      <c r="E85" s="10">
        <f t="shared" si="81"/>
        <v>10.9571556593667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7.1300825968064503</v>
      </c>
      <c r="E89" s="7"/>
      <c r="F89" s="7"/>
      <c r="G89" s="1">
        <v>1</v>
      </c>
      <c r="H89" s="9">
        <f t="shared" ref="H89:H100" si="84">E90</f>
        <v>7.1300825968064503</v>
      </c>
      <c r="I89" s="9">
        <f t="shared" ref="I89:I100" si="85">H89+273.15</f>
        <v>280.28008259680644</v>
      </c>
      <c r="J89" s="9">
        <f t="shared" ref="J89:J100" si="86">EXP(($C$15*(I89-$C$13))/($C$16*I89*$C$13))</f>
        <v>4.3154904213640134E-2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0.22894863445201966</v>
      </c>
      <c r="Q89" s="12">
        <f t="shared" ref="Q89:Q100" si="90">P89*$B$91</f>
        <v>0.10302688550340884</v>
      </c>
      <c r="R89" s="9">
        <f t="shared" ref="R89:R100" si="91">L89*$B$91</f>
        <v>2.3873737500000001</v>
      </c>
      <c r="S89" s="13">
        <f t="shared" ref="S89:S100" si="92">Q89/R89</f>
        <v>4.3154904213640127E-2</v>
      </c>
      <c r="T89" s="2">
        <f t="shared" ref="T89:T100" si="93">$B$90/100</f>
        <v>0.51</v>
      </c>
      <c r="U89" s="14">
        <f t="shared" ref="U89:U100" si="94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3.6972713846410377E-2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59738</v>
      </c>
      <c r="AN89" s="1">
        <f t="shared" ref="AN89:AN100" si="98">AM89*10000*AK89*AJ89</f>
        <v>229757518.79420769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2.80021254164516</v>
      </c>
      <c r="E90" s="10">
        <f t="shared" ref="E90:E101" si="100">D89</f>
        <v>7.1300825968064503</v>
      </c>
      <c r="F90" s="7" t="s">
        <v>83</v>
      </c>
      <c r="G90" s="1">
        <v>2</v>
      </c>
      <c r="H90" s="9">
        <f t="shared" si="84"/>
        <v>2.80021254164516</v>
      </c>
      <c r="I90" s="9">
        <f t="shared" si="85"/>
        <v>275.95021254164516</v>
      </c>
      <c r="J90" s="9">
        <f t="shared" si="86"/>
        <v>2.5020782142363619E-2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10.381601365547981</v>
      </c>
      <c r="P90" s="9">
        <f t="shared" si="89"/>
        <v>0.25975578605624067</v>
      </c>
      <c r="Q90" s="12">
        <f t="shared" si="90"/>
        <v>0.11689010372530831</v>
      </c>
      <c r="R90" s="9">
        <f t="shared" si="91"/>
        <v>2.3873737500000001</v>
      </c>
      <c r="S90" s="13">
        <f t="shared" si="92"/>
        <v>4.8961794828023181E-2</v>
      </c>
      <c r="T90" s="2">
        <f t="shared" si="93"/>
        <v>0.51</v>
      </c>
      <c r="U90" s="14">
        <f t="shared" si="94"/>
        <v>2.4970515362291824E-2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3.7865610381730988E-2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59738</v>
      </c>
      <c r="AN90" s="1">
        <f t="shared" si="98"/>
        <v>235306197.02614456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8.0022311068571401</v>
      </c>
      <c r="E91" s="10">
        <f t="shared" si="100"/>
        <v>2.80021254164516</v>
      </c>
      <c r="F91" s="7" t="s">
        <v>83</v>
      </c>
      <c r="G91" s="1">
        <v>3</v>
      </c>
      <c r="H91" s="9">
        <f t="shared" si="84"/>
        <v>8.0022311068571401</v>
      </c>
      <c r="I91" s="9">
        <f t="shared" si="85"/>
        <v>281.15223110685713</v>
      </c>
      <c r="J91" s="9">
        <f t="shared" si="86"/>
        <v>4.8065263891658556E-2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15.42712057949174</v>
      </c>
      <c r="P91" s="9">
        <f t="shared" si="89"/>
        <v>0.74150862174170695</v>
      </c>
      <c r="Q91" s="12">
        <f t="shared" si="90"/>
        <v>0.33367887978376815</v>
      </c>
      <c r="R91" s="9">
        <f t="shared" si="91"/>
        <v>2.3873737500000001</v>
      </c>
      <c r="S91" s="13">
        <f t="shared" si="92"/>
        <v>0.13976817822670964</v>
      </c>
      <c r="T91" s="2">
        <f t="shared" si="93"/>
        <v>0.51</v>
      </c>
      <c r="U91" s="14">
        <f t="shared" si="94"/>
        <v>7.1281770895621918E-2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5.1828453925030007E-2</v>
      </c>
      <c r="AK91" s="9">
        <f t="shared" si="96"/>
        <v>10.4025</v>
      </c>
      <c r="AL91" s="1">
        <f t="shared" si="97"/>
        <v>0.45</v>
      </c>
      <c r="AM91" s="17">
        <f t="shared" si="102"/>
        <v>59738</v>
      </c>
      <c r="AN91" s="1">
        <f t="shared" si="98"/>
        <v>322074733.98415238</v>
      </c>
    </row>
    <row r="92" spans="1:48" x14ac:dyDescent="0.15">
      <c r="C92" s="7">
        <v>3</v>
      </c>
      <c r="D92" s="7">
        <f t="shared" si="99"/>
        <v>10.881143292129</v>
      </c>
      <c r="E92" s="10">
        <f t="shared" si="100"/>
        <v>8.0022311068571401</v>
      </c>
      <c r="F92" s="7" t="s">
        <v>83</v>
      </c>
      <c r="G92" s="1">
        <v>4</v>
      </c>
      <c r="H92" s="9">
        <f t="shared" si="84"/>
        <v>10.881143292129</v>
      </c>
      <c r="I92" s="9">
        <f t="shared" si="85"/>
        <v>284.031143292129</v>
      </c>
      <c r="J92" s="9">
        <f t="shared" si="86"/>
        <v>6.8277729948464275E-2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19.990886957750032</v>
      </c>
      <c r="P92" s="9">
        <f t="shared" si="89"/>
        <v>1.3649323811315333</v>
      </c>
      <c r="Q92" s="12">
        <f t="shared" si="90"/>
        <v>0.61421957150918993</v>
      </c>
      <c r="R92" s="9">
        <f t="shared" si="91"/>
        <v>2.3873737500000001</v>
      </c>
      <c r="S92" s="13">
        <f t="shared" si="92"/>
        <v>0.25727834676459432</v>
      </c>
      <c r="T92" s="2">
        <f t="shared" si="93"/>
        <v>0.51</v>
      </c>
      <c r="U92" s="14">
        <f t="shared" si="94"/>
        <v>0.13121195684994311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6.9897404990257844E-2</v>
      </c>
      <c r="AK92" s="9">
        <f t="shared" si="96"/>
        <v>10.4025</v>
      </c>
      <c r="AL92" s="1">
        <f t="shared" si="97"/>
        <v>0.45</v>
      </c>
      <c r="AM92" s="17">
        <f t="shared" si="102"/>
        <v>59738</v>
      </c>
      <c r="AN92" s="1">
        <f t="shared" si="98"/>
        <v>434359630.92751712</v>
      </c>
    </row>
    <row r="93" spans="1:48" x14ac:dyDescent="0.15">
      <c r="C93" s="7">
        <v>4</v>
      </c>
      <c r="D93" s="7">
        <f t="shared" si="99"/>
        <v>12.9442135456</v>
      </c>
      <c r="E93" s="10">
        <f t="shared" si="100"/>
        <v>10.881143292129</v>
      </c>
      <c r="F93" s="7" t="s">
        <v>83</v>
      </c>
      <c r="G93" s="1">
        <v>5</v>
      </c>
      <c r="H93" s="9">
        <f t="shared" si="84"/>
        <v>12.9442135456</v>
      </c>
      <c r="I93" s="9">
        <f t="shared" si="85"/>
        <v>286.09421354559998</v>
      </c>
      <c r="J93" s="9">
        <f t="shared" si="86"/>
        <v>8.7425519521516226E-2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17.69465684778757</v>
      </c>
      <c r="O93" s="9">
        <f t="shared" si="101"/>
        <v>6.2365727288309252</v>
      </c>
      <c r="P93" s="9">
        <f t="shared" si="89"/>
        <v>0.54523561085176375</v>
      </c>
      <c r="Q93" s="12">
        <f t="shared" si="90"/>
        <v>0.24535602488329369</v>
      </c>
      <c r="R93" s="9">
        <f t="shared" si="91"/>
        <v>2.3873737500000001</v>
      </c>
      <c r="S93" s="13">
        <f t="shared" si="92"/>
        <v>0.10277235597622437</v>
      </c>
      <c r="T93" s="2">
        <f t="shared" si="93"/>
        <v>0.51</v>
      </c>
      <c r="U93" s="14">
        <f t="shared" si="94"/>
        <v>5.2413901547874432E-2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3.8713791316684149E-2</v>
      </c>
      <c r="AK93" s="9">
        <f t="shared" si="96"/>
        <v>10.4025</v>
      </c>
      <c r="AL93" s="1">
        <f t="shared" si="97"/>
        <v>0.45</v>
      </c>
      <c r="AM93" s="17">
        <f t="shared" si="102"/>
        <v>59738</v>
      </c>
      <c r="AN93" s="1">
        <f t="shared" si="98"/>
        <v>240577001.54195398</v>
      </c>
    </row>
    <row r="94" spans="1:48" x14ac:dyDescent="0.15">
      <c r="C94" s="7">
        <v>5</v>
      </c>
      <c r="D94" s="7">
        <f t="shared" si="99"/>
        <v>17.485981089999999</v>
      </c>
      <c r="E94" s="10">
        <f t="shared" si="100"/>
        <v>12.9442135456</v>
      </c>
      <c r="F94" s="7" t="s">
        <v>85</v>
      </c>
      <c r="G94" s="1">
        <v>6</v>
      </c>
      <c r="H94" s="9">
        <f t="shared" si="84"/>
        <v>17.485981089999999</v>
      </c>
      <c r="I94" s="9">
        <f t="shared" si="85"/>
        <v>290.63598108999997</v>
      </c>
      <c r="J94" s="9">
        <f t="shared" si="86"/>
        <v>0.14880380812557073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10.996612117979161</v>
      </c>
      <c r="P94" s="9">
        <f t="shared" si="89"/>
        <v>1.6363377596350972</v>
      </c>
      <c r="Q94" s="12">
        <f t="shared" si="90"/>
        <v>0.73635199183579381</v>
      </c>
      <c r="R94" s="9">
        <f t="shared" si="91"/>
        <v>2.3873737500000001</v>
      </c>
      <c r="S94" s="13">
        <f t="shared" si="92"/>
        <v>0.30843599241040237</v>
      </c>
      <c r="T94" s="2">
        <f t="shared" si="93"/>
        <v>0.51</v>
      </c>
      <c r="U94" s="14">
        <f t="shared" si="94"/>
        <v>0.15730235612930521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7.3555660372985526E-2</v>
      </c>
      <c r="AK94" s="9">
        <f t="shared" si="96"/>
        <v>10.4025</v>
      </c>
      <c r="AL94" s="1">
        <f t="shared" si="97"/>
        <v>0.45</v>
      </c>
      <c r="AM94" s="17">
        <f t="shared" si="102"/>
        <v>59738</v>
      </c>
      <c r="AN94" s="1">
        <f t="shared" si="98"/>
        <v>457092927.79457062</v>
      </c>
    </row>
    <row r="95" spans="1:48" x14ac:dyDescent="0.15">
      <c r="C95" s="7">
        <v>6</v>
      </c>
      <c r="D95" s="7">
        <f t="shared" si="99"/>
        <v>22.373944375333298</v>
      </c>
      <c r="E95" s="10">
        <f t="shared" si="100"/>
        <v>17.485981089999999</v>
      </c>
      <c r="F95" s="7" t="s">
        <v>83</v>
      </c>
      <c r="G95" s="1">
        <v>7</v>
      </c>
      <c r="H95" s="9">
        <f t="shared" si="84"/>
        <v>22.373944375333298</v>
      </c>
      <c r="I95" s="9">
        <f t="shared" si="85"/>
        <v>295.52394437533326</v>
      </c>
      <c r="J95" s="9">
        <f t="shared" si="86"/>
        <v>0.25897872949480261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14.665549358344066</v>
      </c>
      <c r="P95" s="9">
        <f t="shared" si="89"/>
        <v>3.7980653401672639</v>
      </c>
      <c r="Q95" s="12">
        <f t="shared" si="90"/>
        <v>1.7091294030752688</v>
      </c>
      <c r="R95" s="9">
        <f t="shared" si="91"/>
        <v>2.3873737500000001</v>
      </c>
      <c r="S95" s="13">
        <f t="shared" si="92"/>
        <v>0.71590357524676174</v>
      </c>
      <c r="T95" s="2">
        <f t="shared" si="93"/>
        <v>0.51</v>
      </c>
      <c r="U95" s="14">
        <f t="shared" si="94"/>
        <v>0.36511082337584849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0.15653591324781832</v>
      </c>
      <c r="AK95" s="9">
        <f t="shared" si="96"/>
        <v>10.4025</v>
      </c>
      <c r="AL95" s="1">
        <f t="shared" si="97"/>
        <v>0.45</v>
      </c>
      <c r="AM95" s="17">
        <f t="shared" si="102"/>
        <v>59738</v>
      </c>
      <c r="AN95" s="1">
        <f t="shared" si="98"/>
        <v>972752586.66184974</v>
      </c>
    </row>
    <row r="96" spans="1:48" x14ac:dyDescent="0.15">
      <c r="C96" s="7">
        <v>7</v>
      </c>
      <c r="D96" s="7">
        <f t="shared" si="99"/>
        <v>24.907210078064502</v>
      </c>
      <c r="E96" s="10">
        <f t="shared" si="100"/>
        <v>22.373944375333298</v>
      </c>
      <c r="F96" s="7" t="s">
        <v>83</v>
      </c>
      <c r="G96" s="1">
        <v>8</v>
      </c>
      <c r="H96" s="9">
        <f t="shared" si="84"/>
        <v>24.907210078064502</v>
      </c>
      <c r="I96" s="9">
        <f t="shared" si="85"/>
        <v>298.05721007806449</v>
      </c>
      <c r="J96" s="9">
        <f t="shared" si="86"/>
        <v>0.34267267842429072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16.172759018176805</v>
      </c>
      <c r="P96" s="9">
        <f t="shared" si="89"/>
        <v>5.5419626502692481</v>
      </c>
      <c r="Q96" s="12">
        <f t="shared" si="90"/>
        <v>2.4938831926211615</v>
      </c>
      <c r="R96" s="9">
        <f t="shared" si="91"/>
        <v>2.3873737500000001</v>
      </c>
      <c r="S96" s="13">
        <f t="shared" si="92"/>
        <v>1.0446136440183116</v>
      </c>
      <c r="T96" s="2">
        <f t="shared" si="93"/>
        <v>0.51</v>
      </c>
      <c r="U96" s="14">
        <f t="shared" si="94"/>
        <v>0.5327529584493389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0.20708001697247569</v>
      </c>
      <c r="AK96" s="9">
        <f t="shared" si="96"/>
        <v>10.4025</v>
      </c>
      <c r="AL96" s="1">
        <f t="shared" si="97"/>
        <v>0.45</v>
      </c>
      <c r="AM96" s="17">
        <f t="shared" si="102"/>
        <v>59738</v>
      </c>
      <c r="AN96" s="1">
        <f t="shared" si="98"/>
        <v>1286846053.2571299</v>
      </c>
    </row>
    <row r="97" spans="1:50" x14ac:dyDescent="0.15">
      <c r="C97" s="7">
        <v>8</v>
      </c>
      <c r="D97" s="7">
        <f t="shared" si="99"/>
        <v>25.109660591612901</v>
      </c>
      <c r="E97" s="10">
        <f t="shared" si="100"/>
        <v>24.907210078064502</v>
      </c>
      <c r="F97" s="7" t="s">
        <v>83</v>
      </c>
      <c r="G97" s="1">
        <v>9</v>
      </c>
      <c r="H97" s="9">
        <f t="shared" si="84"/>
        <v>25.109660591612901</v>
      </c>
      <c r="I97" s="9">
        <f t="shared" si="85"/>
        <v>298.25966059161289</v>
      </c>
      <c r="J97" s="9">
        <f t="shared" si="86"/>
        <v>0.35035590881012024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15.936071367907559</v>
      </c>
      <c r="P97" s="9">
        <f t="shared" si="89"/>
        <v>5.583296766966189</v>
      </c>
      <c r="Q97" s="12">
        <f t="shared" si="90"/>
        <v>2.5124835451347853</v>
      </c>
      <c r="R97" s="9">
        <f t="shared" si="91"/>
        <v>2.3873737500000001</v>
      </c>
      <c r="S97" s="13">
        <f t="shared" si="92"/>
        <v>1.0524047795762121</v>
      </c>
      <c r="T97" s="2">
        <f t="shared" si="93"/>
        <v>0.51</v>
      </c>
      <c r="U97" s="14">
        <f t="shared" si="94"/>
        <v>0.53672643758386818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0.20827802093153627</v>
      </c>
      <c r="AK97" s="9">
        <f t="shared" si="96"/>
        <v>10.4025</v>
      </c>
      <c r="AL97" s="1">
        <f t="shared" si="97"/>
        <v>0.45</v>
      </c>
      <c r="AM97" s="17">
        <f t="shared" si="102"/>
        <v>59738</v>
      </c>
      <c r="AN97" s="1">
        <f t="shared" si="98"/>
        <v>1294290743.9088039</v>
      </c>
    </row>
    <row r="98" spans="1:50" x14ac:dyDescent="0.15">
      <c r="C98" s="7">
        <v>9</v>
      </c>
      <c r="D98" s="7">
        <f t="shared" si="99"/>
        <v>20.727414976999999</v>
      </c>
      <c r="E98" s="10">
        <f t="shared" si="100"/>
        <v>25.109660591612901</v>
      </c>
      <c r="F98" s="7" t="s">
        <v>83</v>
      </c>
      <c r="G98" s="1">
        <v>10</v>
      </c>
      <c r="H98" s="9">
        <f t="shared" si="84"/>
        <v>20.727414976999999</v>
      </c>
      <c r="I98" s="9">
        <f t="shared" si="85"/>
        <v>293.877414977</v>
      </c>
      <c r="J98" s="9">
        <f t="shared" si="86"/>
        <v>0.21532493175562864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15.658049600941371</v>
      </c>
      <c r="P98" s="9">
        <f t="shared" si="89"/>
        <v>3.3715684617489492</v>
      </c>
      <c r="Q98" s="12">
        <f t="shared" si="90"/>
        <v>1.5172058077870272</v>
      </c>
      <c r="R98" s="9">
        <f t="shared" si="91"/>
        <v>2.3873737500000001</v>
      </c>
      <c r="S98" s="13">
        <f t="shared" si="92"/>
        <v>0.6355124780051834</v>
      </c>
      <c r="T98" s="2">
        <f t="shared" si="93"/>
        <v>0.51</v>
      </c>
      <c r="U98" s="14">
        <f t="shared" si="94"/>
        <v>0.32411136378264355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0.14096857618046704</v>
      </c>
      <c r="AK98" s="9">
        <f t="shared" si="96"/>
        <v>10.4025</v>
      </c>
      <c r="AL98" s="1">
        <f t="shared" si="97"/>
        <v>0.45</v>
      </c>
      <c r="AM98" s="17">
        <f t="shared" si="102"/>
        <v>59738</v>
      </c>
      <c r="AN98" s="1">
        <f t="shared" si="98"/>
        <v>876013333.1224457</v>
      </c>
    </row>
    <row r="99" spans="1:50" x14ac:dyDescent="0.15">
      <c r="C99" s="7">
        <v>10</v>
      </c>
      <c r="D99" s="7">
        <f t="shared" si="99"/>
        <v>15.261775682903201</v>
      </c>
      <c r="E99" s="10">
        <f t="shared" si="100"/>
        <v>20.727414976999999</v>
      </c>
      <c r="F99" s="7" t="s">
        <v>83</v>
      </c>
      <c r="G99" s="1">
        <v>11</v>
      </c>
      <c r="H99" s="9">
        <f t="shared" si="84"/>
        <v>15.261775682903201</v>
      </c>
      <c r="I99" s="9">
        <f t="shared" si="85"/>
        <v>288.41177568290317</v>
      </c>
      <c r="J99" s="9">
        <f t="shared" si="86"/>
        <v>0.11492352669351329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11.6721570822328</v>
      </c>
      <c r="O99" s="9">
        <f t="shared" si="101"/>
        <v>5.9195990569596191</v>
      </c>
      <c r="P99" s="9">
        <f t="shared" si="89"/>
        <v>0.68030120023739482</v>
      </c>
      <c r="Q99" s="12">
        <f t="shared" si="90"/>
        <v>0.3061355401068277</v>
      </c>
      <c r="R99" s="9">
        <f t="shared" si="91"/>
        <v>2.3873737500000001</v>
      </c>
      <c r="S99" s="13">
        <f t="shared" si="92"/>
        <v>0.12823109079876063</v>
      </c>
      <c r="T99" s="2">
        <f t="shared" si="93"/>
        <v>0.51</v>
      </c>
      <c r="U99" s="14">
        <f t="shared" si="94"/>
        <v>6.5397856307367927E-2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5.0054453676671433E-2</v>
      </c>
      <c r="AK99" s="9">
        <f t="shared" si="96"/>
        <v>10.4025</v>
      </c>
      <c r="AL99" s="1">
        <f t="shared" si="97"/>
        <v>0.45</v>
      </c>
      <c r="AM99" s="17">
        <f t="shared" si="102"/>
        <v>59738</v>
      </c>
      <c r="AN99" s="1">
        <f t="shared" si="98"/>
        <v>311050661.01249123</v>
      </c>
    </row>
    <row r="100" spans="1:50" x14ac:dyDescent="0.15">
      <c r="C100" s="7">
        <v>11</v>
      </c>
      <c r="D100" s="7">
        <f t="shared" si="99"/>
        <v>10.9571556593667</v>
      </c>
      <c r="E100" s="10">
        <f t="shared" si="100"/>
        <v>15.261775682903201</v>
      </c>
      <c r="F100" s="7" t="s">
        <v>85</v>
      </c>
      <c r="G100" s="1">
        <v>12</v>
      </c>
      <c r="H100" s="9">
        <f t="shared" si="84"/>
        <v>10.9571556593667</v>
      </c>
      <c r="I100" s="9">
        <f t="shared" si="85"/>
        <v>284.1071556593667</v>
      </c>
      <c r="J100" s="9">
        <f t="shared" si="86"/>
        <v>6.8906836347650935E-2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10.544572856722224</v>
      </c>
      <c r="P100" s="9">
        <f t="shared" si="89"/>
        <v>0.72659315619404041</v>
      </c>
      <c r="Q100" s="12">
        <f t="shared" si="90"/>
        <v>0.32696692028731822</v>
      </c>
      <c r="R100" s="9">
        <f t="shared" si="91"/>
        <v>2.3873737500000001</v>
      </c>
      <c r="S100" s="13">
        <f t="shared" si="92"/>
        <v>0.13695673762322225</v>
      </c>
      <c r="T100" s="2">
        <f t="shared" si="93"/>
        <v>0.51</v>
      </c>
      <c r="U100" s="14">
        <f t="shared" si="94"/>
        <v>6.9847936187843351E-2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5.1396152760634771E-2</v>
      </c>
      <c r="AK100" s="9">
        <f t="shared" si="96"/>
        <v>10.4025</v>
      </c>
      <c r="AL100" s="1">
        <f t="shared" si="97"/>
        <v>0.45</v>
      </c>
      <c r="AM100" s="17">
        <f t="shared" si="102"/>
        <v>59738</v>
      </c>
      <c r="AN100" s="1">
        <f t="shared" si="98"/>
        <v>319388308.44027954</v>
      </c>
      <c r="AO100" s="1">
        <f>SUM(AN89:AN100)</f>
        <v>6979509696.4715471</v>
      </c>
    </row>
    <row r="101" spans="1:50" x14ac:dyDescent="0.15">
      <c r="C101" s="7">
        <v>12</v>
      </c>
      <c r="D101" s="7">
        <f t="shared" si="99"/>
        <v>7.9869151005161303</v>
      </c>
      <c r="E101" s="10">
        <f t="shared" si="100"/>
        <v>10.9571556593667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7.1300825968064503</v>
      </c>
      <c r="E105" s="7"/>
      <c r="F105" s="7"/>
      <c r="G105" s="1">
        <v>1</v>
      </c>
      <c r="H105" s="9">
        <f t="shared" ref="H105:H116" si="103">E106</f>
        <v>7.1300825968064503</v>
      </c>
      <c r="I105" s="9">
        <f t="shared" ref="I105:I116" si="104">H105+273.15</f>
        <v>280.28008259680644</v>
      </c>
      <c r="J105" s="9">
        <f t="shared" ref="J105:J116" si="105">EXP(($C$15*(I105-$C$13))/($C$16*I105*$C$13))</f>
        <v>4.3154904213640134E-2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2.7959639881580355E-2</v>
      </c>
      <c r="Q105" s="12">
        <f t="shared" ref="Q105:Q116" si="109">P105*$B$107</f>
        <v>8.3878919644741062E-3</v>
      </c>
      <c r="R105" s="9">
        <f t="shared" ref="R105:R116" si="110">L105*$B$107</f>
        <v>0.19436706250000002</v>
      </c>
      <c r="S105" s="13">
        <f t="shared" ref="S105:S116" si="111">Q105/R105</f>
        <v>4.3154904213640134E-2</v>
      </c>
      <c r="T105" s="2">
        <f t="shared" ref="T105:T116" si="112">$B$106/100</f>
        <v>0.01</v>
      </c>
      <c r="U105" s="14">
        <f t="shared" ref="U105:U116" si="113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5.921549042136401E-3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717.25</v>
      </c>
      <c r="AX105" s="1">
        <f t="shared" ref="AX105:AX116" si="119">AW105*10000*AV105*0.67*AU105*AT105</f>
        <v>553099.62143619487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2.80021254164516</v>
      </c>
      <c r="E106" s="10">
        <f t="shared" ref="E106:E117" si="121">D105</f>
        <v>7.1300825968064503</v>
      </c>
      <c r="F106" s="7" t="s">
        <v>83</v>
      </c>
      <c r="G106" s="1">
        <v>2</v>
      </c>
      <c r="H106" s="9">
        <f t="shared" si="103"/>
        <v>2.80021254164516</v>
      </c>
      <c r="I106" s="9">
        <f t="shared" si="104"/>
        <v>275.95021254164516</v>
      </c>
      <c r="J106" s="9">
        <f t="shared" si="105"/>
        <v>2.5020782142363619E-2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1.2678207767850864</v>
      </c>
      <c r="P106" s="9">
        <f t="shared" si="108"/>
        <v>3.1721867451501864E-2</v>
      </c>
      <c r="Q106" s="12">
        <f t="shared" si="109"/>
        <v>9.5165602354505587E-3</v>
      </c>
      <c r="R106" s="9">
        <f t="shared" si="110"/>
        <v>0.19436706250000002</v>
      </c>
      <c r="S106" s="13">
        <f t="shared" si="111"/>
        <v>4.8961794828023174E-2</v>
      </c>
      <c r="T106" s="2">
        <f t="shared" si="112"/>
        <v>0.01</v>
      </c>
      <c r="U106" s="14">
        <f t="shared" si="113"/>
        <v>4.8961794828023171E-4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5.9796179482802317E-3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717.25</v>
      </c>
      <c r="AX106" s="1">
        <f t="shared" si="119"/>
        <v>558523.52146249253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8.0022311068571401</v>
      </c>
      <c r="E107" s="10">
        <f t="shared" si="121"/>
        <v>2.80021254164516</v>
      </c>
      <c r="F107" s="7" t="s">
        <v>83</v>
      </c>
      <c r="G107" s="1">
        <v>3</v>
      </c>
      <c r="H107" s="9">
        <f t="shared" si="103"/>
        <v>8.0022311068571401</v>
      </c>
      <c r="I107" s="9">
        <f t="shared" si="104"/>
        <v>281.15223110685713</v>
      </c>
      <c r="J107" s="9">
        <f t="shared" si="105"/>
        <v>4.8065263891658556E-2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1.8839891176669181</v>
      </c>
      <c r="P107" s="9">
        <f t="shared" si="108"/>
        <v>9.0554434109673385E-2</v>
      </c>
      <c r="Q107" s="12">
        <f t="shared" si="109"/>
        <v>2.7166330232902016E-2</v>
      </c>
      <c r="R107" s="9">
        <f t="shared" si="110"/>
        <v>0.19436706250000002</v>
      </c>
      <c r="S107" s="13">
        <f t="shared" si="111"/>
        <v>0.13976817822670964</v>
      </c>
      <c r="T107" s="2">
        <f t="shared" si="112"/>
        <v>0.01</v>
      </c>
      <c r="U107" s="14">
        <f t="shared" si="113"/>
        <v>1.3976817822670964E-3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6.8876817822670963E-3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717.25</v>
      </c>
      <c r="AX107" s="1">
        <f t="shared" si="119"/>
        <v>643340.81491799536</v>
      </c>
    </row>
    <row r="108" spans="1:50" x14ac:dyDescent="0.15">
      <c r="C108" s="7">
        <v>3</v>
      </c>
      <c r="D108" s="7">
        <f t="shared" si="120"/>
        <v>10.881143292129</v>
      </c>
      <c r="E108" s="10">
        <f t="shared" si="121"/>
        <v>8.0022311068571401</v>
      </c>
      <c r="F108" s="7" t="s">
        <v>83</v>
      </c>
      <c r="G108" s="1">
        <v>4</v>
      </c>
      <c r="H108" s="9">
        <f t="shared" si="103"/>
        <v>10.881143292129</v>
      </c>
      <c r="I108" s="9">
        <f t="shared" si="104"/>
        <v>284.031143292129</v>
      </c>
      <c r="J108" s="9">
        <f t="shared" si="105"/>
        <v>6.8277729948464275E-2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2.4413248918905781</v>
      </c>
      <c r="P108" s="9">
        <f t="shared" si="108"/>
        <v>0.16668812168496863</v>
      </c>
      <c r="Q108" s="12">
        <f t="shared" si="109"/>
        <v>5.0006436505490588E-2</v>
      </c>
      <c r="R108" s="9">
        <f t="shared" si="110"/>
        <v>0.19436706250000002</v>
      </c>
      <c r="S108" s="13">
        <f t="shared" si="111"/>
        <v>0.25727834676459432</v>
      </c>
      <c r="T108" s="2">
        <f t="shared" si="112"/>
        <v>0.01</v>
      </c>
      <c r="U108" s="14">
        <f t="shared" si="113"/>
        <v>2.5727834676459432E-3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8.0627834676459433E-3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717.25</v>
      </c>
      <c r="AX108" s="1">
        <f t="shared" si="119"/>
        <v>753100.65861889021</v>
      </c>
    </row>
    <row r="109" spans="1:50" x14ac:dyDescent="0.15">
      <c r="C109" s="7">
        <v>4</v>
      </c>
      <c r="D109" s="7">
        <f t="shared" si="120"/>
        <v>12.9442135456</v>
      </c>
      <c r="E109" s="10">
        <f t="shared" si="121"/>
        <v>10.881143292129</v>
      </c>
      <c r="F109" s="7" t="s">
        <v>83</v>
      </c>
      <c r="G109" s="1">
        <v>5</v>
      </c>
      <c r="H109" s="9">
        <f t="shared" si="103"/>
        <v>12.9442135456</v>
      </c>
      <c r="I109" s="9">
        <f t="shared" si="104"/>
        <v>286.09421354559998</v>
      </c>
      <c r="J109" s="9">
        <f t="shared" si="105"/>
        <v>8.7425519521516226E-2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2.1609049316953293</v>
      </c>
      <c r="O109" s="9">
        <f t="shared" si="122"/>
        <v>0.7616220468436139</v>
      </c>
      <c r="P109" s="9">
        <f t="shared" si="108"/>
        <v>6.6585203124343517E-2</v>
      </c>
      <c r="Q109" s="12">
        <f t="shared" si="109"/>
        <v>1.9975560937303054E-2</v>
      </c>
      <c r="R109" s="9">
        <f t="shared" si="110"/>
        <v>0.19436706250000002</v>
      </c>
      <c r="S109" s="13">
        <f t="shared" si="111"/>
        <v>0.10277235597622437</v>
      </c>
      <c r="T109" s="2">
        <f t="shared" si="112"/>
        <v>0.01</v>
      </c>
      <c r="U109" s="14">
        <f t="shared" si="113"/>
        <v>1.0277235597622439E-3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6.5177235597622439E-3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717.25</v>
      </c>
      <c r="AX109" s="1">
        <f t="shared" si="119"/>
        <v>608785.03376029746</v>
      </c>
    </row>
    <row r="110" spans="1:50" x14ac:dyDescent="0.15">
      <c r="C110" s="7">
        <v>5</v>
      </c>
      <c r="D110" s="7">
        <f t="shared" si="120"/>
        <v>17.485981089999999</v>
      </c>
      <c r="E110" s="10">
        <f t="shared" si="121"/>
        <v>12.9442135456</v>
      </c>
      <c r="F110" s="7" t="s">
        <v>85</v>
      </c>
      <c r="G110" s="1">
        <v>6</v>
      </c>
      <c r="H110" s="9">
        <f t="shared" si="103"/>
        <v>17.485981089999999</v>
      </c>
      <c r="I110" s="9">
        <f t="shared" si="104"/>
        <v>290.63598108999997</v>
      </c>
      <c r="J110" s="9">
        <f t="shared" si="105"/>
        <v>0.14880380812557073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1.342927052052604</v>
      </c>
      <c r="P110" s="9">
        <f t="shared" si="108"/>
        <v>0.19983265938027403</v>
      </c>
      <c r="Q110" s="12">
        <f t="shared" si="109"/>
        <v>5.9949797814082204E-2</v>
      </c>
      <c r="R110" s="9">
        <f t="shared" si="110"/>
        <v>0.19436706250000002</v>
      </c>
      <c r="S110" s="13">
        <f t="shared" si="111"/>
        <v>0.30843599241040232</v>
      </c>
      <c r="T110" s="2">
        <f t="shared" si="112"/>
        <v>0.01</v>
      </c>
      <c r="U110" s="14">
        <f t="shared" si="113"/>
        <v>3.0843599241040234E-3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8.5743599241040226E-3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717.25</v>
      </c>
      <c r="AX110" s="1">
        <f t="shared" si="119"/>
        <v>800884.22713942535</v>
      </c>
    </row>
    <row r="111" spans="1:50" x14ac:dyDescent="0.15">
      <c r="C111" s="7">
        <v>6</v>
      </c>
      <c r="D111" s="7">
        <f t="shared" si="120"/>
        <v>22.373944375333298</v>
      </c>
      <c r="E111" s="10">
        <f t="shared" si="121"/>
        <v>17.485981089999999</v>
      </c>
      <c r="F111" s="7" t="s">
        <v>83</v>
      </c>
      <c r="G111" s="1">
        <v>7</v>
      </c>
      <c r="H111" s="9">
        <f t="shared" si="103"/>
        <v>22.373944375333298</v>
      </c>
      <c r="I111" s="9">
        <f t="shared" si="104"/>
        <v>295.52394437533326</v>
      </c>
      <c r="J111" s="9">
        <f t="shared" si="105"/>
        <v>0.25897872949480261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1.7909846010056636</v>
      </c>
      <c r="P111" s="9">
        <f t="shared" si="108"/>
        <v>0.46382691651320274</v>
      </c>
      <c r="Q111" s="12">
        <f t="shared" si="109"/>
        <v>0.13914807495396081</v>
      </c>
      <c r="R111" s="9">
        <f t="shared" si="110"/>
        <v>0.19436706250000002</v>
      </c>
      <c r="S111" s="13">
        <f t="shared" si="111"/>
        <v>0.71590357524676174</v>
      </c>
      <c r="T111" s="2">
        <f t="shared" si="112"/>
        <v>0.01</v>
      </c>
      <c r="U111" s="14">
        <f t="shared" si="113"/>
        <v>7.1590357524676171E-3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2.2059035752467621E-2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717.25</v>
      </c>
      <c r="AX111" s="1">
        <f t="shared" si="119"/>
        <v>2060414.2998933026</v>
      </c>
    </row>
    <row r="112" spans="1:50" x14ac:dyDescent="0.15">
      <c r="C112" s="7">
        <v>7</v>
      </c>
      <c r="D112" s="7">
        <f t="shared" si="120"/>
        <v>24.907210078064502</v>
      </c>
      <c r="E112" s="10">
        <f t="shared" si="121"/>
        <v>22.373944375333298</v>
      </c>
      <c r="F112" s="7" t="s">
        <v>83</v>
      </c>
      <c r="G112" s="1">
        <v>8</v>
      </c>
      <c r="H112" s="9">
        <f t="shared" si="103"/>
        <v>24.907210078064502</v>
      </c>
      <c r="I112" s="9">
        <f t="shared" si="104"/>
        <v>298.05721007806449</v>
      </c>
      <c r="J112" s="9">
        <f t="shared" si="105"/>
        <v>0.34267267842429072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1.9750478928257942</v>
      </c>
      <c r="P112" s="9">
        <f t="shared" si="108"/>
        <v>0.67679495145086632</v>
      </c>
      <c r="Q112" s="12">
        <f t="shared" si="109"/>
        <v>0.2030384854352599</v>
      </c>
      <c r="R112" s="9">
        <f t="shared" si="110"/>
        <v>0.19436706250000002</v>
      </c>
      <c r="S112" s="13">
        <f t="shared" si="111"/>
        <v>1.0446136440183114</v>
      </c>
      <c r="T112" s="2">
        <f t="shared" si="112"/>
        <v>0.01</v>
      </c>
      <c r="U112" s="14">
        <f t="shared" si="113"/>
        <v>1.0446136440183114E-2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2.5346136440183117E-2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717.25</v>
      </c>
      <c r="AX112" s="1">
        <f t="shared" si="119"/>
        <v>2367444.4592419714</v>
      </c>
    </row>
    <row r="113" spans="1:53" x14ac:dyDescent="0.15">
      <c r="C113" s="7">
        <v>8</v>
      </c>
      <c r="D113" s="7">
        <f t="shared" si="120"/>
        <v>25.109660591612901</v>
      </c>
      <c r="E113" s="10">
        <f t="shared" si="121"/>
        <v>24.907210078064502</v>
      </c>
      <c r="F113" s="7" t="s">
        <v>83</v>
      </c>
      <c r="G113" s="1">
        <v>9</v>
      </c>
      <c r="H113" s="9">
        <f t="shared" si="103"/>
        <v>25.109660591612901</v>
      </c>
      <c r="I113" s="9">
        <f t="shared" si="104"/>
        <v>298.25966059161289</v>
      </c>
      <c r="J113" s="9">
        <f t="shared" si="105"/>
        <v>0.35035590881012024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1.9461431497082615</v>
      </c>
      <c r="P113" s="9">
        <f t="shared" si="108"/>
        <v>0.68184275189062782</v>
      </c>
      <c r="Q113" s="12">
        <f t="shared" si="109"/>
        <v>0.20455282556718835</v>
      </c>
      <c r="R113" s="9">
        <f t="shared" si="110"/>
        <v>0.19436706250000002</v>
      </c>
      <c r="S113" s="13">
        <f t="shared" si="111"/>
        <v>1.0524047795762119</v>
      </c>
      <c r="T113" s="2">
        <f t="shared" si="112"/>
        <v>0.01</v>
      </c>
      <c r="U113" s="14">
        <f t="shared" si="113"/>
        <v>1.0524047795762119E-2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2.5424047795762121E-2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717.25</v>
      </c>
      <c r="AX113" s="1">
        <f t="shared" si="119"/>
        <v>2374721.7343214634</v>
      </c>
    </row>
    <row r="114" spans="1:53" x14ac:dyDescent="0.15">
      <c r="C114" s="7">
        <v>9</v>
      </c>
      <c r="D114" s="7">
        <f t="shared" si="120"/>
        <v>20.727414976999999</v>
      </c>
      <c r="E114" s="10">
        <f t="shared" si="121"/>
        <v>25.109660591612901</v>
      </c>
      <c r="F114" s="7" t="s">
        <v>83</v>
      </c>
      <c r="G114" s="1">
        <v>10</v>
      </c>
      <c r="H114" s="9">
        <f t="shared" si="103"/>
        <v>20.727414976999999</v>
      </c>
      <c r="I114" s="9">
        <f t="shared" si="104"/>
        <v>293.877414977</v>
      </c>
      <c r="J114" s="9">
        <f t="shared" si="105"/>
        <v>0.21532493175562864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1.9121906061509673</v>
      </c>
      <c r="P114" s="9">
        <f t="shared" si="108"/>
        <v>0.41174231177321119</v>
      </c>
      <c r="Q114" s="12">
        <f t="shared" si="109"/>
        <v>0.12352269353196335</v>
      </c>
      <c r="R114" s="9">
        <f t="shared" si="110"/>
        <v>0.19436706250000002</v>
      </c>
      <c r="S114" s="13">
        <f t="shared" si="111"/>
        <v>0.63551247800518329</v>
      </c>
      <c r="T114" s="2">
        <f t="shared" si="112"/>
        <v>0.01</v>
      </c>
      <c r="U114" s="14">
        <f t="shared" si="113"/>
        <v>6.3551247800518332E-3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2.1255124780051836E-2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717.25</v>
      </c>
      <c r="AX114" s="1">
        <f t="shared" si="119"/>
        <v>1985325.3575662873</v>
      </c>
    </row>
    <row r="115" spans="1:53" x14ac:dyDescent="0.15">
      <c r="C115" s="7">
        <v>10</v>
      </c>
      <c r="D115" s="7">
        <f t="shared" si="120"/>
        <v>15.261775682903201</v>
      </c>
      <c r="E115" s="10">
        <f t="shared" si="121"/>
        <v>20.727414976999999</v>
      </c>
      <c r="F115" s="7" t="s">
        <v>83</v>
      </c>
      <c r="G115" s="1">
        <v>11</v>
      </c>
      <c r="H115" s="9">
        <f t="shared" si="103"/>
        <v>15.261775682903201</v>
      </c>
      <c r="I115" s="9">
        <f t="shared" si="104"/>
        <v>288.41177568290317</v>
      </c>
      <c r="J115" s="9">
        <f t="shared" si="105"/>
        <v>0.11492352669351329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1.4254258796588681</v>
      </c>
      <c r="O115" s="9">
        <f t="shared" si="122"/>
        <v>0.72291262305222137</v>
      </c>
      <c r="P115" s="9">
        <f t="shared" si="108"/>
        <v>8.3079668132419668E-2</v>
      </c>
      <c r="Q115" s="12">
        <f t="shared" si="109"/>
        <v>2.49239004397259E-2</v>
      </c>
      <c r="R115" s="9">
        <f t="shared" si="110"/>
        <v>0.19436706250000002</v>
      </c>
      <c r="S115" s="13">
        <f t="shared" si="111"/>
        <v>0.12823109079876072</v>
      </c>
      <c r="T115" s="2">
        <f t="shared" si="112"/>
        <v>0.01</v>
      </c>
      <c r="U115" s="14">
        <f t="shared" si="113"/>
        <v>1.2823109079876072E-3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6.7723109079876071E-3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717.25</v>
      </c>
      <c r="AX115" s="1">
        <f t="shared" si="119"/>
        <v>632564.65036465309</v>
      </c>
    </row>
    <row r="116" spans="1:53" x14ac:dyDescent="0.15">
      <c r="C116" s="7">
        <v>11</v>
      </c>
      <c r="D116" s="7">
        <f t="shared" si="120"/>
        <v>10.9571556593667</v>
      </c>
      <c r="E116" s="10">
        <f t="shared" si="121"/>
        <v>15.261775682903201</v>
      </c>
      <c r="F116" s="7" t="s">
        <v>85</v>
      </c>
      <c r="G116" s="1">
        <v>12</v>
      </c>
      <c r="H116" s="9">
        <f t="shared" si="103"/>
        <v>10.9571556593667</v>
      </c>
      <c r="I116" s="9">
        <f t="shared" si="104"/>
        <v>284.1071556593667</v>
      </c>
      <c r="J116" s="9">
        <f t="shared" si="105"/>
        <v>6.8906836347650935E-2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1.2877231632531352</v>
      </c>
      <c r="P116" s="9">
        <f t="shared" si="108"/>
        <v>8.873292927136317E-2</v>
      </c>
      <c r="Q116" s="12">
        <f t="shared" si="109"/>
        <v>2.6619878781408951E-2</v>
      </c>
      <c r="R116" s="9">
        <f t="shared" si="110"/>
        <v>0.19436706250000002</v>
      </c>
      <c r="S116" s="13">
        <f t="shared" si="111"/>
        <v>0.1369567376232223</v>
      </c>
      <c r="T116" s="2">
        <f t="shared" si="112"/>
        <v>0.01</v>
      </c>
      <c r="U116" s="14">
        <f t="shared" si="113"/>
        <v>1.369567376232223E-3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6.8595673762322229E-3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717.25</v>
      </c>
      <c r="AX116" s="1">
        <f t="shared" si="119"/>
        <v>640714.80148398655</v>
      </c>
      <c r="AY116" s="1">
        <f>SUM(AX105:AX116)</f>
        <v>13978919.18020696</v>
      </c>
    </row>
    <row r="117" spans="1:53" x14ac:dyDescent="0.15">
      <c r="C117" s="7">
        <v>12</v>
      </c>
      <c r="D117" s="7">
        <f t="shared" si="120"/>
        <v>7.9869151005161303</v>
      </c>
      <c r="E117" s="10">
        <f t="shared" si="121"/>
        <v>10.9571556593667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7.1300825968064503</v>
      </c>
      <c r="E121" s="7"/>
      <c r="F121" s="7"/>
      <c r="G121" s="1">
        <v>1</v>
      </c>
      <c r="H121" s="9">
        <f t="shared" ref="H121:H132" si="124">E122</f>
        <v>7.1300825968064503</v>
      </c>
      <c r="I121" s="9">
        <f t="shared" ref="I121:I132" si="125">H121+273.15</f>
        <v>280.28008259680644</v>
      </c>
      <c r="J121" s="9">
        <f t="shared" ref="J121:J132" si="126">EXP(($C$15*(I121-$C$13))/($C$16*I121*$C$13))</f>
        <v>4.3154904213640134E-2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1.2286201229623346E-2</v>
      </c>
      <c r="Q121" s="12">
        <f t="shared" ref="Q121:Q132" si="130">P121*$B$123</f>
        <v>4.0544464057757044E-3</v>
      </c>
      <c r="R121" s="9">
        <f t="shared" ref="R121:R132" si="131">L121*$B$123</f>
        <v>9.3951000000000007E-2</v>
      </c>
      <c r="S121" s="13">
        <f t="shared" ref="S121:S132" si="132">Q121/R121</f>
        <v>4.3154904213640134E-2</v>
      </c>
      <c r="T121" s="2">
        <f t="shared" ref="T121:T132" si="133">$B$122/100</f>
        <v>0.01</v>
      </c>
      <c r="U121" s="14">
        <f t="shared" ref="U121:U132" si="134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5.921549042136401E-3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328.83333333333331</v>
      </c>
      <c r="AX121" s="1">
        <f t="shared" ref="AX121:AX132" si="140">AW121*10000*AV121*0.67*AU121*AT121</f>
        <v>122570.90001224825</v>
      </c>
      <c r="AZ121" s="1">
        <f>$E$9/12</f>
        <v>1087.5833333333333</v>
      </c>
      <c r="BA121" s="1">
        <f t="shared" ref="BA121:BA132" si="141">AZ121*10000*AV121*0.67*AU121*AT121</f>
        <v>405390.98227568471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2.80021254164516</v>
      </c>
      <c r="E122" s="10">
        <f t="shared" ref="E122:E133" si="143">D121</f>
        <v>7.1300825968064503</v>
      </c>
      <c r="F122" s="7" t="s">
        <v>83</v>
      </c>
      <c r="G122" s="1">
        <v>2</v>
      </c>
      <c r="H122" s="9">
        <f t="shared" si="124"/>
        <v>2.80021254164516</v>
      </c>
      <c r="I122" s="9">
        <f t="shared" si="125"/>
        <v>275.95021254164516</v>
      </c>
      <c r="J122" s="9">
        <f t="shared" si="126"/>
        <v>2.5020782142363619E-2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0.5571137987703767</v>
      </c>
      <c r="P122" s="9">
        <f t="shared" si="129"/>
        <v>1.39394229875382E-2</v>
      </c>
      <c r="Q122" s="12">
        <f t="shared" si="130"/>
        <v>4.6000095858876062E-3</v>
      </c>
      <c r="R122" s="9">
        <f t="shared" si="131"/>
        <v>9.3951000000000007E-2</v>
      </c>
      <c r="S122" s="13">
        <f t="shared" si="132"/>
        <v>4.8961794828023181E-2</v>
      </c>
      <c r="T122" s="2">
        <f t="shared" si="133"/>
        <v>0.01</v>
      </c>
      <c r="U122" s="14">
        <f t="shared" si="134"/>
        <v>4.8961794828023182E-4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5.9796179482802317E-3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328.83333333333331</v>
      </c>
      <c r="AX122" s="1">
        <f t="shared" si="140"/>
        <v>123772.87571795113</v>
      </c>
      <c r="AZ122" s="1">
        <f t="shared" ref="AZ122:AZ132" si="146">$E$9/12</f>
        <v>1087.5833333333333</v>
      </c>
      <c r="BA122" s="1">
        <f t="shared" si="141"/>
        <v>409366.39660288399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8.0022311068571401</v>
      </c>
      <c r="E123" s="10">
        <f t="shared" si="143"/>
        <v>2.80021254164516</v>
      </c>
      <c r="F123" s="7" t="s">
        <v>83</v>
      </c>
      <c r="G123" s="1">
        <v>3</v>
      </c>
      <c r="H123" s="9">
        <f t="shared" si="124"/>
        <v>8.0022311068571401</v>
      </c>
      <c r="I123" s="9">
        <f t="shared" si="125"/>
        <v>281.15223110685713</v>
      </c>
      <c r="J123" s="9">
        <f t="shared" si="126"/>
        <v>4.8065263891658556E-2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0.8278743757828384</v>
      </c>
      <c r="P123" s="9">
        <f t="shared" si="129"/>
        <v>3.9792000341144232E-2</v>
      </c>
      <c r="Q123" s="12">
        <f t="shared" si="130"/>
        <v>1.3131360112577596E-2</v>
      </c>
      <c r="R123" s="9">
        <f t="shared" si="131"/>
        <v>9.3951000000000007E-2</v>
      </c>
      <c r="S123" s="13">
        <f t="shared" si="132"/>
        <v>0.13976817822670962</v>
      </c>
      <c r="T123" s="2">
        <f t="shared" si="133"/>
        <v>0.01</v>
      </c>
      <c r="U123" s="14">
        <f t="shared" si="134"/>
        <v>1.3976817822670962E-3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6.8876817822670963E-3</v>
      </c>
      <c r="AU123" s="9">
        <f t="shared" si="138"/>
        <v>28.47</v>
      </c>
      <c r="AV123" s="1">
        <f t="shared" si="139"/>
        <v>0.33</v>
      </c>
      <c r="AW123" s="1">
        <f t="shared" si="145"/>
        <v>328.83333333333331</v>
      </c>
      <c r="AX123" s="1">
        <f t="shared" si="140"/>
        <v>142569.00500917909</v>
      </c>
      <c r="AZ123" s="1">
        <f t="shared" si="146"/>
        <v>1087.5833333333333</v>
      </c>
      <c r="BA123" s="1">
        <f t="shared" si="141"/>
        <v>471532.71271535632</v>
      </c>
    </row>
    <row r="124" spans="1:53" x14ac:dyDescent="0.15">
      <c r="C124" s="7">
        <v>3</v>
      </c>
      <c r="D124" s="7">
        <f t="shared" si="142"/>
        <v>10.881143292129</v>
      </c>
      <c r="E124" s="10">
        <f t="shared" si="143"/>
        <v>8.0022311068571401</v>
      </c>
      <c r="F124" s="7" t="s">
        <v>83</v>
      </c>
      <c r="G124" s="1">
        <v>4</v>
      </c>
      <c r="H124" s="9">
        <f t="shared" si="124"/>
        <v>10.881143292129</v>
      </c>
      <c r="I124" s="9">
        <f t="shared" si="125"/>
        <v>284.031143292129</v>
      </c>
      <c r="J124" s="9">
        <f t="shared" si="126"/>
        <v>6.8277729948464275E-2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1.0727823754416941</v>
      </c>
      <c r="P124" s="9">
        <f t="shared" si="129"/>
        <v>7.3247145323880006E-2</v>
      </c>
      <c r="Q124" s="12">
        <f t="shared" si="130"/>
        <v>2.4171557956880405E-2</v>
      </c>
      <c r="R124" s="9">
        <f t="shared" si="131"/>
        <v>9.3951000000000007E-2</v>
      </c>
      <c r="S124" s="13">
        <f t="shared" si="132"/>
        <v>0.25727834676459432</v>
      </c>
      <c r="T124" s="2">
        <f t="shared" si="133"/>
        <v>0.01</v>
      </c>
      <c r="U124" s="14">
        <f t="shared" si="134"/>
        <v>2.5727834676459432E-3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8.0627834676459433E-3</v>
      </c>
      <c r="AU124" s="9">
        <f t="shared" si="138"/>
        <v>28.47</v>
      </c>
      <c r="AV124" s="1">
        <f t="shared" si="139"/>
        <v>0.33</v>
      </c>
      <c r="AW124" s="1">
        <f t="shared" si="145"/>
        <v>328.83333333333331</v>
      </c>
      <c r="AX124" s="1">
        <f t="shared" si="140"/>
        <v>166892.58489644961</v>
      </c>
      <c r="AZ124" s="1">
        <f t="shared" si="146"/>
        <v>1087.5833333333333</v>
      </c>
      <c r="BA124" s="1">
        <f t="shared" si="141"/>
        <v>551980.51836887072</v>
      </c>
    </row>
    <row r="125" spans="1:53" x14ac:dyDescent="0.15">
      <c r="C125" s="7">
        <v>4</v>
      </c>
      <c r="D125" s="7">
        <f t="shared" si="142"/>
        <v>12.9442135456</v>
      </c>
      <c r="E125" s="10">
        <f t="shared" si="143"/>
        <v>10.881143292129</v>
      </c>
      <c r="F125" s="7" t="s">
        <v>83</v>
      </c>
      <c r="G125" s="1">
        <v>5</v>
      </c>
      <c r="H125" s="9">
        <f t="shared" si="124"/>
        <v>12.9442135456</v>
      </c>
      <c r="I125" s="9">
        <f t="shared" si="125"/>
        <v>286.09421354559998</v>
      </c>
      <c r="J125" s="9">
        <f t="shared" si="126"/>
        <v>8.7425519521516226E-2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0.94955846861192339</v>
      </c>
      <c r="O125" s="9">
        <f t="shared" si="144"/>
        <v>0.33467676150589054</v>
      </c>
      <c r="P125" s="9">
        <f t="shared" si="129"/>
        <v>2.9259289746431064E-2</v>
      </c>
      <c r="Q125" s="12">
        <f t="shared" si="130"/>
        <v>9.6555656163222515E-3</v>
      </c>
      <c r="R125" s="9">
        <f t="shared" si="131"/>
        <v>9.3951000000000007E-2</v>
      </c>
      <c r="S125" s="13">
        <f t="shared" si="132"/>
        <v>0.10277235597622432</v>
      </c>
      <c r="T125" s="2">
        <f t="shared" si="133"/>
        <v>0.01</v>
      </c>
      <c r="U125" s="14">
        <f t="shared" si="134"/>
        <v>1.0277235597622432E-3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6.5177235597622431E-3</v>
      </c>
      <c r="AU125" s="9">
        <f t="shared" si="138"/>
        <v>28.47</v>
      </c>
      <c r="AV125" s="1">
        <f t="shared" si="139"/>
        <v>0.33</v>
      </c>
      <c r="AW125" s="1">
        <f t="shared" si="145"/>
        <v>328.83333333333331</v>
      </c>
      <c r="AX125" s="1">
        <f t="shared" si="140"/>
        <v>134911.19250493759</v>
      </c>
      <c r="AZ125" s="1">
        <f t="shared" si="146"/>
        <v>1087.5833333333333</v>
      </c>
      <c r="BA125" s="1">
        <f t="shared" si="141"/>
        <v>446205.26441508875</v>
      </c>
    </row>
    <row r="126" spans="1:53" x14ac:dyDescent="0.15">
      <c r="C126" s="7">
        <v>5</v>
      </c>
      <c r="D126" s="7">
        <f t="shared" si="142"/>
        <v>17.485981089999999</v>
      </c>
      <c r="E126" s="10">
        <f t="shared" si="143"/>
        <v>12.9442135456</v>
      </c>
      <c r="F126" s="7" t="s">
        <v>85</v>
      </c>
      <c r="G126" s="1">
        <v>6</v>
      </c>
      <c r="H126" s="9">
        <f t="shared" si="124"/>
        <v>17.485981089999999</v>
      </c>
      <c r="I126" s="9">
        <f t="shared" si="125"/>
        <v>290.63598108999997</v>
      </c>
      <c r="J126" s="9">
        <f t="shared" si="126"/>
        <v>0.14880380812557073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0.59011747175945939</v>
      </c>
      <c r="P126" s="9">
        <f t="shared" si="129"/>
        <v>8.7811727039241505E-2</v>
      </c>
      <c r="Q126" s="12">
        <f t="shared" si="130"/>
        <v>2.8977869922949699E-2</v>
      </c>
      <c r="R126" s="9">
        <f t="shared" si="131"/>
        <v>9.3951000000000007E-2</v>
      </c>
      <c r="S126" s="13">
        <f t="shared" si="132"/>
        <v>0.3084359924104022</v>
      </c>
      <c r="T126" s="2">
        <f t="shared" si="133"/>
        <v>0.01</v>
      </c>
      <c r="U126" s="14">
        <f t="shared" si="134"/>
        <v>3.0843599241040221E-3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8.5743599241040226E-3</v>
      </c>
      <c r="AU126" s="9">
        <f t="shared" si="138"/>
        <v>28.47</v>
      </c>
      <c r="AV126" s="1">
        <f t="shared" si="139"/>
        <v>0.33</v>
      </c>
      <c r="AW126" s="1">
        <f t="shared" si="145"/>
        <v>328.83333333333331</v>
      </c>
      <c r="AX126" s="1">
        <f t="shared" si="140"/>
        <v>177481.77131489405</v>
      </c>
      <c r="AZ126" s="1">
        <f t="shared" si="146"/>
        <v>1087.5833333333333</v>
      </c>
      <c r="BA126" s="1">
        <f t="shared" si="141"/>
        <v>587003.19245582423</v>
      </c>
    </row>
    <row r="127" spans="1:53" x14ac:dyDescent="0.15">
      <c r="C127" s="7">
        <v>6</v>
      </c>
      <c r="D127" s="7">
        <f t="shared" si="142"/>
        <v>22.373944375333298</v>
      </c>
      <c r="E127" s="10">
        <f t="shared" si="143"/>
        <v>17.485981089999999</v>
      </c>
      <c r="F127" s="7" t="s">
        <v>83</v>
      </c>
      <c r="G127" s="1">
        <v>7</v>
      </c>
      <c r="H127" s="9">
        <f t="shared" si="124"/>
        <v>22.373944375333298</v>
      </c>
      <c r="I127" s="9">
        <f t="shared" si="125"/>
        <v>295.52394437533326</v>
      </c>
      <c r="J127" s="9">
        <f t="shared" si="126"/>
        <v>0.25897872949480261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0.78700574472021789</v>
      </c>
      <c r="P127" s="9">
        <f t="shared" si="129"/>
        <v>0.20381774787275297</v>
      </c>
      <c r="Q127" s="12">
        <f t="shared" si="130"/>
        <v>6.7259856798008485E-2</v>
      </c>
      <c r="R127" s="9">
        <f t="shared" si="131"/>
        <v>9.3951000000000007E-2</v>
      </c>
      <c r="S127" s="13">
        <f t="shared" si="132"/>
        <v>0.7159035752467614</v>
      </c>
      <c r="T127" s="2">
        <f t="shared" si="133"/>
        <v>0.01</v>
      </c>
      <c r="U127" s="14">
        <f t="shared" si="134"/>
        <v>7.1590357524676145E-3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2.2059035752467614E-2</v>
      </c>
      <c r="AU127" s="9">
        <f t="shared" si="138"/>
        <v>28.47</v>
      </c>
      <c r="AV127" s="1">
        <f t="shared" si="139"/>
        <v>0.33</v>
      </c>
      <c r="AW127" s="1">
        <f t="shared" si="145"/>
        <v>328.83333333333331</v>
      </c>
      <c r="AX127" s="1">
        <f t="shared" si="140"/>
        <v>456602.79875125899</v>
      </c>
      <c r="AZ127" s="1">
        <f t="shared" si="146"/>
        <v>1087.5833333333333</v>
      </c>
      <c r="BA127" s="1">
        <f t="shared" si="141"/>
        <v>1510168.0503047847</v>
      </c>
    </row>
    <row r="128" spans="1:53" x14ac:dyDescent="0.15">
      <c r="C128" s="7">
        <v>7</v>
      </c>
      <c r="D128" s="7">
        <f t="shared" si="142"/>
        <v>24.907210078064502</v>
      </c>
      <c r="E128" s="10">
        <f t="shared" si="143"/>
        <v>22.373944375333298</v>
      </c>
      <c r="F128" s="7" t="s">
        <v>83</v>
      </c>
      <c r="G128" s="1">
        <v>8</v>
      </c>
      <c r="H128" s="9">
        <f t="shared" si="124"/>
        <v>24.907210078064502</v>
      </c>
      <c r="I128" s="9">
        <f t="shared" si="125"/>
        <v>298.05721007806449</v>
      </c>
      <c r="J128" s="9">
        <f t="shared" si="126"/>
        <v>0.34267267842429072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0.86788799684746487</v>
      </c>
      <c r="P128" s="9">
        <f t="shared" si="129"/>
        <v>0.29740150445201319</v>
      </c>
      <c r="Q128" s="12">
        <f t="shared" si="130"/>
        <v>9.8142496469164356E-2</v>
      </c>
      <c r="R128" s="9">
        <f t="shared" si="131"/>
        <v>9.3951000000000007E-2</v>
      </c>
      <c r="S128" s="13">
        <f t="shared" si="132"/>
        <v>1.0446136440183111</v>
      </c>
      <c r="T128" s="2">
        <f t="shared" si="133"/>
        <v>0.01</v>
      </c>
      <c r="U128" s="14">
        <f t="shared" si="134"/>
        <v>1.0446136440183112E-2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2.534613644018311E-2</v>
      </c>
      <c r="AU128" s="9">
        <f t="shared" si="138"/>
        <v>28.47</v>
      </c>
      <c r="AV128" s="1">
        <f t="shared" si="139"/>
        <v>0.33</v>
      </c>
      <c r="AW128" s="1">
        <f t="shared" si="145"/>
        <v>328.83333333333331</v>
      </c>
      <c r="AX128" s="1">
        <f t="shared" si="140"/>
        <v>524642.91576408839</v>
      </c>
      <c r="AZ128" s="1">
        <f t="shared" si="146"/>
        <v>1087.5833333333333</v>
      </c>
      <c r="BA128" s="1">
        <f t="shared" si="141"/>
        <v>1735203.9264158939</v>
      </c>
    </row>
    <row r="129" spans="1:54" x14ac:dyDescent="0.15">
      <c r="C129" s="7">
        <v>8</v>
      </c>
      <c r="D129" s="7">
        <f t="shared" si="142"/>
        <v>25.109660591612901</v>
      </c>
      <c r="E129" s="10">
        <f t="shared" si="143"/>
        <v>24.907210078064502</v>
      </c>
      <c r="F129" s="7" t="s">
        <v>83</v>
      </c>
      <c r="G129" s="1">
        <v>9</v>
      </c>
      <c r="H129" s="9">
        <f t="shared" si="124"/>
        <v>25.109660591612901</v>
      </c>
      <c r="I129" s="9">
        <f t="shared" si="125"/>
        <v>298.25966059161289</v>
      </c>
      <c r="J129" s="9">
        <f t="shared" si="126"/>
        <v>0.35035590881012024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0.85518649239545164</v>
      </c>
      <c r="P129" s="9">
        <f t="shared" si="129"/>
        <v>0.29961964074534742</v>
      </c>
      <c r="Q129" s="12">
        <f t="shared" si="130"/>
        <v>9.8874481445964654E-2</v>
      </c>
      <c r="R129" s="9">
        <f t="shared" si="131"/>
        <v>9.3951000000000007E-2</v>
      </c>
      <c r="S129" s="13">
        <f t="shared" si="132"/>
        <v>1.0524047795762115</v>
      </c>
      <c r="T129" s="2">
        <f t="shared" si="133"/>
        <v>0.01</v>
      </c>
      <c r="U129" s="14">
        <f t="shared" si="134"/>
        <v>1.0524047795762116E-2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2.5424047795762114E-2</v>
      </c>
      <c r="AU129" s="9">
        <f t="shared" si="138"/>
        <v>28.47</v>
      </c>
      <c r="AV129" s="1">
        <f t="shared" si="139"/>
        <v>0.33</v>
      </c>
      <c r="AW129" s="1">
        <f t="shared" si="145"/>
        <v>328.83333333333331</v>
      </c>
      <c r="AX129" s="1">
        <f t="shared" si="140"/>
        <v>526255.61286522518</v>
      </c>
      <c r="AZ129" s="1">
        <f t="shared" si="146"/>
        <v>1087.5833333333333</v>
      </c>
      <c r="BA129" s="1">
        <f t="shared" si="141"/>
        <v>1740537.7606447171</v>
      </c>
    </row>
    <row r="130" spans="1:54" x14ac:dyDescent="0.15">
      <c r="C130" s="7">
        <v>9</v>
      </c>
      <c r="D130" s="7">
        <f t="shared" si="142"/>
        <v>20.727414976999999</v>
      </c>
      <c r="E130" s="10">
        <f t="shared" si="143"/>
        <v>25.109660591612901</v>
      </c>
      <c r="F130" s="7" t="s">
        <v>83</v>
      </c>
      <c r="G130" s="1">
        <v>10</v>
      </c>
      <c r="H130" s="9">
        <f t="shared" si="124"/>
        <v>20.727414976999999</v>
      </c>
      <c r="I130" s="9">
        <f t="shared" si="125"/>
        <v>293.877414977</v>
      </c>
      <c r="J130" s="9">
        <f t="shared" si="126"/>
        <v>0.21532493175562864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0.84026685165010429</v>
      </c>
      <c r="P130" s="9">
        <f t="shared" si="129"/>
        <v>0.18093040248807565</v>
      </c>
      <c r="Q130" s="12">
        <f t="shared" si="130"/>
        <v>5.9707032821064966E-2</v>
      </c>
      <c r="R130" s="9">
        <f t="shared" si="131"/>
        <v>9.3951000000000007E-2</v>
      </c>
      <c r="S130" s="13">
        <f t="shared" si="132"/>
        <v>0.63551247800518318</v>
      </c>
      <c r="T130" s="2">
        <f t="shared" si="133"/>
        <v>0.01</v>
      </c>
      <c r="U130" s="14">
        <f t="shared" si="134"/>
        <v>6.3551247800518323E-3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2.1255124780051836E-2</v>
      </c>
      <c r="AU130" s="9">
        <f t="shared" si="138"/>
        <v>28.47</v>
      </c>
      <c r="AV130" s="1">
        <f t="shared" si="139"/>
        <v>0.33</v>
      </c>
      <c r="AW130" s="1">
        <f t="shared" si="145"/>
        <v>328.83333333333331</v>
      </c>
      <c r="AX130" s="1">
        <f t="shared" si="140"/>
        <v>439962.54284565675</v>
      </c>
      <c r="AZ130" s="1">
        <f t="shared" si="146"/>
        <v>1087.5833333333333</v>
      </c>
      <c r="BA130" s="1">
        <f t="shared" si="141"/>
        <v>1455132.0696093931</v>
      </c>
    </row>
    <row r="131" spans="1:54" x14ac:dyDescent="0.15">
      <c r="C131" s="7">
        <v>10</v>
      </c>
      <c r="D131" s="7">
        <f t="shared" si="142"/>
        <v>15.261775682903201</v>
      </c>
      <c r="E131" s="10">
        <f t="shared" si="143"/>
        <v>20.727414976999999</v>
      </c>
      <c r="F131" s="7" t="s">
        <v>83</v>
      </c>
      <c r="G131" s="1">
        <v>11</v>
      </c>
      <c r="H131" s="9">
        <f t="shared" si="124"/>
        <v>15.261775682903201</v>
      </c>
      <c r="I131" s="9">
        <f t="shared" si="125"/>
        <v>288.41177568290317</v>
      </c>
      <c r="J131" s="9">
        <f t="shared" si="126"/>
        <v>0.11492352669351329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0.62636962670392715</v>
      </c>
      <c r="O131" s="9">
        <f t="shared" si="144"/>
        <v>0.31766682245810152</v>
      </c>
      <c r="P131" s="9">
        <f t="shared" si="129"/>
        <v>3.6507391550407178E-2</v>
      </c>
      <c r="Q131" s="12">
        <f t="shared" si="130"/>
        <v>1.204743921163437E-2</v>
      </c>
      <c r="R131" s="9">
        <f t="shared" si="131"/>
        <v>9.3951000000000007E-2</v>
      </c>
      <c r="S131" s="13">
        <f t="shared" si="132"/>
        <v>0.12823109079876072</v>
      </c>
      <c r="T131" s="2">
        <f t="shared" si="133"/>
        <v>0.01</v>
      </c>
      <c r="U131" s="14">
        <f t="shared" si="134"/>
        <v>1.2823109079876072E-3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6.7723109079876071E-3</v>
      </c>
      <c r="AU131" s="9">
        <f t="shared" si="138"/>
        <v>28.47</v>
      </c>
      <c r="AV131" s="1">
        <f t="shared" si="139"/>
        <v>0.33</v>
      </c>
      <c r="AW131" s="1">
        <f t="shared" si="145"/>
        <v>328.83333333333331</v>
      </c>
      <c r="AX131" s="1">
        <f t="shared" si="140"/>
        <v>140180.9285455693</v>
      </c>
      <c r="AZ131" s="1">
        <f t="shared" si="146"/>
        <v>1087.5833333333333</v>
      </c>
      <c r="BA131" s="1">
        <f t="shared" si="141"/>
        <v>463634.38886168908</v>
      </c>
    </row>
    <row r="132" spans="1:54" x14ac:dyDescent="0.15">
      <c r="C132" s="7">
        <v>11</v>
      </c>
      <c r="D132" s="7">
        <f t="shared" si="142"/>
        <v>10.9571556593667</v>
      </c>
      <c r="E132" s="10">
        <f t="shared" si="143"/>
        <v>15.261775682903201</v>
      </c>
      <c r="F132" s="7" t="s">
        <v>85</v>
      </c>
      <c r="G132" s="1">
        <v>12</v>
      </c>
      <c r="H132" s="9">
        <f t="shared" si="124"/>
        <v>10.9571556593667</v>
      </c>
      <c r="I132" s="9">
        <f t="shared" si="125"/>
        <v>284.1071556593667</v>
      </c>
      <c r="J132" s="9">
        <f t="shared" si="126"/>
        <v>6.8906836347650935E-2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0.56585943090769442</v>
      </c>
      <c r="P132" s="9">
        <f t="shared" si="129"/>
        <v>3.8991583201331392E-2</v>
      </c>
      <c r="Q132" s="12">
        <f t="shared" si="130"/>
        <v>1.286722245643936E-2</v>
      </c>
      <c r="R132" s="9">
        <f t="shared" si="131"/>
        <v>9.3951000000000007E-2</v>
      </c>
      <c r="S132" s="13">
        <f t="shared" si="132"/>
        <v>0.1369567376232223</v>
      </c>
      <c r="T132" s="2">
        <f t="shared" si="133"/>
        <v>0.01</v>
      </c>
      <c r="U132" s="14">
        <f t="shared" si="134"/>
        <v>1.369567376232223E-3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6.8595673762322229E-3</v>
      </c>
      <c r="AU132" s="9">
        <f t="shared" si="138"/>
        <v>28.47</v>
      </c>
      <c r="AV132" s="1">
        <f t="shared" si="139"/>
        <v>0.33</v>
      </c>
      <c r="AW132" s="1">
        <f t="shared" si="145"/>
        <v>328.83333333333331</v>
      </c>
      <c r="AX132" s="1">
        <f t="shared" si="140"/>
        <v>141987.06132746959</v>
      </c>
      <c r="AY132" s="1">
        <f>SUM(AX121:AX132)</f>
        <v>3097830.1895549279</v>
      </c>
      <c r="AZ132" s="1">
        <f t="shared" si="146"/>
        <v>1087.5833333333333</v>
      </c>
      <c r="BA132" s="1">
        <f t="shared" si="141"/>
        <v>469607.99224146106</v>
      </c>
      <c r="BB132" s="1">
        <f>SUM(BA121:BA132)</f>
        <v>10245763.254911648</v>
      </c>
    </row>
    <row r="133" spans="1:54" x14ac:dyDescent="0.15">
      <c r="C133" s="7">
        <v>12</v>
      </c>
      <c r="D133" s="7">
        <f t="shared" si="142"/>
        <v>7.9869151005161303</v>
      </c>
      <c r="E133" s="10">
        <f t="shared" si="143"/>
        <v>10.9571556593667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7.1300825968064503</v>
      </c>
      <c r="E136" s="7"/>
      <c r="F136" s="7"/>
      <c r="G136" s="1">
        <v>1</v>
      </c>
      <c r="H136" s="9">
        <f t="shared" ref="H136:H147" si="147">E137</f>
        <v>7.1300825968064503</v>
      </c>
      <c r="I136" s="9">
        <f t="shared" ref="I136:I147" si="148">H136+273.15</f>
        <v>280.28008259680644</v>
      </c>
      <c r="J136" s="9">
        <f t="shared" ref="J136:J147" si="149">EXP(($C$15*(I136-$C$13))/($C$16*I136*$C$13))</f>
        <v>4.3154904213640134E-2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3.2756640137313102E-2</v>
      </c>
      <c r="Q136" s="12">
        <f t="shared" ref="Q136:Q147" si="153">P136*$B$138</f>
        <v>8.516726435701406E-3</v>
      </c>
      <c r="R136" s="9">
        <f t="shared" ref="R136:R147" si="154">L136*$B$138</f>
        <v>0.19735245833333334</v>
      </c>
      <c r="S136" s="13">
        <f t="shared" ref="S136:S147" si="155">Q136/R136</f>
        <v>4.3154904213640134E-2</v>
      </c>
      <c r="T136" s="2">
        <f t="shared" ref="T136:T147" si="156">$B$137/100</f>
        <v>0.01</v>
      </c>
      <c r="U136" s="14">
        <f t="shared" ref="U136:U147" si="157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5.921549042136401E-3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2.80021254164516</v>
      </c>
      <c r="E137" s="10">
        <f t="shared" ref="E137:E148" si="166">D136</f>
        <v>7.1300825968064503</v>
      </c>
      <c r="F137" s="7" t="s">
        <v>83</v>
      </c>
      <c r="G137" s="1">
        <v>2</v>
      </c>
      <c r="H137" s="9">
        <f t="shared" si="147"/>
        <v>2.80021254164516</v>
      </c>
      <c r="I137" s="9">
        <f t="shared" si="148"/>
        <v>275.95021254164516</v>
      </c>
      <c r="J137" s="9">
        <f t="shared" si="149"/>
        <v>2.5020782142363619E-2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1.4853391931960203</v>
      </c>
      <c r="P137" s="9">
        <f t="shared" si="152"/>
        <v>3.716434836047177E-2</v>
      </c>
      <c r="Q137" s="12">
        <f t="shared" si="153"/>
        <v>9.662730573722661E-3</v>
      </c>
      <c r="R137" s="9">
        <f t="shared" si="154"/>
        <v>0.19735245833333334</v>
      </c>
      <c r="S137" s="13">
        <f t="shared" si="155"/>
        <v>4.8961794828023181E-2</v>
      </c>
      <c r="T137" s="2">
        <f t="shared" si="156"/>
        <v>0.01</v>
      </c>
      <c r="U137" s="14">
        <f t="shared" si="157"/>
        <v>4.8961794828023182E-4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5.9796179482802317E-3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8.0022311068571401</v>
      </c>
      <c r="E138" s="10">
        <f t="shared" si="166"/>
        <v>2.80021254164516</v>
      </c>
      <c r="F138" s="7" t="s">
        <v>83</v>
      </c>
      <c r="G138" s="1">
        <v>3</v>
      </c>
      <c r="H138" s="9">
        <f t="shared" si="147"/>
        <v>8.0022311068571401</v>
      </c>
      <c r="I138" s="9">
        <f t="shared" si="148"/>
        <v>281.15223110685713</v>
      </c>
      <c r="J138" s="9">
        <f t="shared" si="149"/>
        <v>4.8065263891658556E-2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2.2072227615022153</v>
      </c>
      <c r="P138" s="9">
        <f t="shared" si="152"/>
        <v>0.10609074449927931</v>
      </c>
      <c r="Q138" s="12">
        <f t="shared" si="153"/>
        <v>2.7583593569812621E-2</v>
      </c>
      <c r="R138" s="9">
        <f t="shared" si="154"/>
        <v>0.19735245833333334</v>
      </c>
      <c r="S138" s="13">
        <f t="shared" si="155"/>
        <v>0.13976817822670964</v>
      </c>
      <c r="T138" s="2">
        <f t="shared" si="156"/>
        <v>0.01</v>
      </c>
      <c r="U138" s="14">
        <f t="shared" si="157"/>
        <v>1.3976817822670964E-3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6.8876817822670963E-3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10.881143292129</v>
      </c>
      <c r="E139" s="10">
        <f t="shared" si="166"/>
        <v>8.0022311068571401</v>
      </c>
      <c r="F139" s="7" t="s">
        <v>83</v>
      </c>
      <c r="G139" s="1">
        <v>4</v>
      </c>
      <c r="H139" s="9">
        <f t="shared" si="147"/>
        <v>10.881143292129</v>
      </c>
      <c r="I139" s="9">
        <f t="shared" si="148"/>
        <v>284.031143292129</v>
      </c>
      <c r="J139" s="9">
        <f t="shared" si="149"/>
        <v>6.8277729948464275E-2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2.860179933669603</v>
      </c>
      <c r="P139" s="9">
        <f t="shared" si="152"/>
        <v>0.19528659311510962</v>
      </c>
      <c r="Q139" s="12">
        <f t="shared" si="153"/>
        <v>5.0774514209928505E-2</v>
      </c>
      <c r="R139" s="9">
        <f t="shared" si="154"/>
        <v>0.19735245833333334</v>
      </c>
      <c r="S139" s="13">
        <f t="shared" si="155"/>
        <v>0.25727834676459443</v>
      </c>
      <c r="T139" s="2">
        <f t="shared" si="156"/>
        <v>0.01</v>
      </c>
      <c r="U139" s="14">
        <f t="shared" si="157"/>
        <v>2.5727834676459445E-3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8.0627834676459433E-3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12.9442135456</v>
      </c>
      <c r="E140" s="10">
        <f t="shared" si="166"/>
        <v>10.881143292129</v>
      </c>
      <c r="F140" s="7" t="s">
        <v>83</v>
      </c>
      <c r="G140" s="1">
        <v>5</v>
      </c>
      <c r="H140" s="9">
        <f t="shared" si="147"/>
        <v>12.9442135456</v>
      </c>
      <c r="I140" s="9">
        <f t="shared" si="148"/>
        <v>286.09421354559998</v>
      </c>
      <c r="J140" s="9">
        <f t="shared" si="149"/>
        <v>8.7425519521516226E-2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3.4239412572211601</v>
      </c>
      <c r="P140" s="9">
        <f t="shared" si="152"/>
        <v>0.29933984322371332</v>
      </c>
      <c r="Q140" s="12">
        <f t="shared" si="153"/>
        <v>7.7828359238165459E-2</v>
      </c>
      <c r="R140" s="9">
        <f t="shared" si="154"/>
        <v>0.19735245833333334</v>
      </c>
      <c r="S140" s="13">
        <f t="shared" si="155"/>
        <v>0.39436224861567915</v>
      </c>
      <c r="T140" s="2">
        <f t="shared" si="156"/>
        <v>0.01</v>
      </c>
      <c r="U140" s="14">
        <f t="shared" si="157"/>
        <v>3.9436224861567918E-3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9.4336224861567911E-3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17.485981089999999</v>
      </c>
      <c r="E141" s="10">
        <f t="shared" si="166"/>
        <v>12.9442135456</v>
      </c>
      <c r="F141" s="7" t="s">
        <v>85</v>
      </c>
      <c r="G141" s="1">
        <v>6</v>
      </c>
      <c r="H141" s="9">
        <f t="shared" si="147"/>
        <v>17.485981089999999</v>
      </c>
      <c r="I141" s="9">
        <f t="shared" si="148"/>
        <v>290.63598108999997</v>
      </c>
      <c r="J141" s="9">
        <f t="shared" si="149"/>
        <v>0.14880380812557073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3.8836493306641136</v>
      </c>
      <c r="P141" s="9">
        <f t="shared" si="152"/>
        <v>0.5779018098271439</v>
      </c>
      <c r="Q141" s="12">
        <f t="shared" si="153"/>
        <v>0.15025447055505742</v>
      </c>
      <c r="R141" s="9">
        <f t="shared" si="154"/>
        <v>0.19735245833333334</v>
      </c>
      <c r="S141" s="13">
        <f t="shared" si="155"/>
        <v>0.7613508938473611</v>
      </c>
      <c r="T141" s="2">
        <f t="shared" si="156"/>
        <v>0.01</v>
      </c>
      <c r="U141" s="14">
        <f t="shared" si="157"/>
        <v>7.6135089384736111E-3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1.3103508938473611E-2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22.373944375333298</v>
      </c>
      <c r="E142" s="10">
        <f t="shared" si="166"/>
        <v>17.485981089999999</v>
      </c>
      <c r="F142" s="7" t="s">
        <v>83</v>
      </c>
      <c r="G142" s="1">
        <v>7</v>
      </c>
      <c r="H142" s="9">
        <f t="shared" si="147"/>
        <v>22.373944375333298</v>
      </c>
      <c r="I142" s="9">
        <f t="shared" si="148"/>
        <v>295.52394437533326</v>
      </c>
      <c r="J142" s="9">
        <f t="shared" si="149"/>
        <v>0.25897872949480261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4.0647954375036361</v>
      </c>
      <c r="P142" s="9">
        <f t="shared" si="152"/>
        <v>1.052695558060962</v>
      </c>
      <c r="Q142" s="12">
        <f t="shared" si="153"/>
        <v>0.27370084509585013</v>
      </c>
      <c r="R142" s="9">
        <f t="shared" si="154"/>
        <v>0.19735245833333334</v>
      </c>
      <c r="S142" s="13">
        <f t="shared" si="155"/>
        <v>1.3868631148924551</v>
      </c>
      <c r="T142" s="2">
        <f t="shared" si="156"/>
        <v>0.01</v>
      </c>
      <c r="U142" s="14">
        <f t="shared" si="157"/>
        <v>1.3868631148924551E-2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2.8768631148924549E-2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24.907210078064502</v>
      </c>
      <c r="E143" s="10">
        <f t="shared" si="166"/>
        <v>22.373944375333298</v>
      </c>
      <c r="F143" s="7" t="s">
        <v>83</v>
      </c>
      <c r="G143" s="1">
        <v>8</v>
      </c>
      <c r="H143" s="9">
        <f t="shared" si="147"/>
        <v>24.907210078064502</v>
      </c>
      <c r="I143" s="9">
        <f t="shared" si="148"/>
        <v>298.05721007806449</v>
      </c>
      <c r="J143" s="9">
        <f t="shared" si="149"/>
        <v>0.34267267842429072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3.7711477961093411</v>
      </c>
      <c r="P143" s="9">
        <f t="shared" si="152"/>
        <v>1.292269316026649</v>
      </c>
      <c r="Q143" s="12">
        <f t="shared" si="153"/>
        <v>0.33599002216692875</v>
      </c>
      <c r="R143" s="9">
        <f t="shared" si="154"/>
        <v>0.19735245833333334</v>
      </c>
      <c r="S143" s="13">
        <f t="shared" si="155"/>
        <v>1.7024871390222716</v>
      </c>
      <c r="T143" s="2">
        <f t="shared" si="156"/>
        <v>0.01</v>
      </c>
      <c r="U143" s="14">
        <f t="shared" si="157"/>
        <v>1.7024871390222716E-2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3.1924871390222716E-2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25.109660591612901</v>
      </c>
      <c r="E144" s="10">
        <f t="shared" si="166"/>
        <v>24.907210078064502</v>
      </c>
      <c r="F144" s="7" t="s">
        <v>83</v>
      </c>
      <c r="G144" s="1">
        <v>9</v>
      </c>
      <c r="H144" s="9">
        <f t="shared" si="147"/>
        <v>25.109660591612901</v>
      </c>
      <c r="I144" s="9">
        <f t="shared" si="148"/>
        <v>298.25966059161289</v>
      </c>
      <c r="J144" s="9">
        <f t="shared" si="149"/>
        <v>0.35035590881012024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3.237926396749359</v>
      </c>
      <c r="P144" s="9">
        <f t="shared" si="152"/>
        <v>1.1344266453933995</v>
      </c>
      <c r="Q144" s="12">
        <f t="shared" si="153"/>
        <v>0.29495092780228388</v>
      </c>
      <c r="R144" s="9">
        <f t="shared" si="154"/>
        <v>0.19735245833333334</v>
      </c>
      <c r="S144" s="13">
        <f t="shared" si="155"/>
        <v>1.4945389091840156</v>
      </c>
      <c r="T144" s="2">
        <f t="shared" si="156"/>
        <v>0.01</v>
      </c>
      <c r="U144" s="14">
        <f t="shared" si="157"/>
        <v>1.4945389091840155E-2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2.9845389091840153E-2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20.727414976999999</v>
      </c>
      <c r="E145" s="10">
        <f t="shared" si="166"/>
        <v>25.109660591612901</v>
      </c>
      <c r="F145" s="7" t="s">
        <v>83</v>
      </c>
      <c r="G145" s="1">
        <v>10</v>
      </c>
      <c r="H145" s="9">
        <f t="shared" si="147"/>
        <v>20.727414976999999</v>
      </c>
      <c r="I145" s="9">
        <f t="shared" si="148"/>
        <v>293.877414977</v>
      </c>
      <c r="J145" s="9">
        <f t="shared" si="149"/>
        <v>0.21532493175562864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2.8625476680226263</v>
      </c>
      <c r="P145" s="9">
        <f t="shared" si="152"/>
        <v>0.6163778812642059</v>
      </c>
      <c r="Q145" s="12">
        <f t="shared" si="153"/>
        <v>0.16025824912869355</v>
      </c>
      <c r="R145" s="9">
        <f t="shared" si="154"/>
        <v>0.19735245833333334</v>
      </c>
      <c r="S145" s="13">
        <f t="shared" si="155"/>
        <v>0.81204080497448516</v>
      </c>
      <c r="T145" s="2">
        <f t="shared" si="156"/>
        <v>0.01</v>
      </c>
      <c r="U145" s="14">
        <f t="shared" si="157"/>
        <v>8.1204080497448514E-3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2.3020408049744853E-2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15.261775682903201</v>
      </c>
      <c r="E146" s="10">
        <f t="shared" si="166"/>
        <v>20.727414976999999</v>
      </c>
      <c r="F146" s="7" t="s">
        <v>83</v>
      </c>
      <c r="G146" s="1">
        <v>11</v>
      </c>
      <c r="H146" s="9">
        <f t="shared" si="147"/>
        <v>15.261775682903201</v>
      </c>
      <c r="I146" s="9">
        <f t="shared" si="148"/>
        <v>288.41177568290317</v>
      </c>
      <c r="J146" s="9">
        <f t="shared" si="149"/>
        <v>0.11492352669351329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3.0052177034250871</v>
      </c>
      <c r="P146" s="9">
        <f t="shared" si="152"/>
        <v>0.34537021695939168</v>
      </c>
      <c r="Q146" s="12">
        <f t="shared" si="153"/>
        <v>8.9796256409441846E-2</v>
      </c>
      <c r="R146" s="9">
        <f t="shared" si="154"/>
        <v>0.19735245833333334</v>
      </c>
      <c r="S146" s="13">
        <f t="shared" si="155"/>
        <v>0.45500449889392142</v>
      </c>
      <c r="T146" s="2">
        <f t="shared" si="156"/>
        <v>0.01</v>
      </c>
      <c r="U146" s="14">
        <f t="shared" si="157"/>
        <v>4.550044988939214E-3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1.0040044988939213E-2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10.9571556593667</v>
      </c>
      <c r="E147" s="10">
        <f t="shared" si="166"/>
        <v>15.261775682903201</v>
      </c>
      <c r="F147" s="7" t="s">
        <v>85</v>
      </c>
      <c r="G147" s="1">
        <v>12</v>
      </c>
      <c r="H147" s="9">
        <f t="shared" si="147"/>
        <v>10.9571556593667</v>
      </c>
      <c r="I147" s="9">
        <f t="shared" si="148"/>
        <v>284.1071556593667</v>
      </c>
      <c r="J147" s="9">
        <f t="shared" si="149"/>
        <v>6.8906836347650935E-2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3.4188954031323622</v>
      </c>
      <c r="P147" s="9">
        <f t="shared" si="152"/>
        <v>0.23558526603337776</v>
      </c>
      <c r="Q147" s="12">
        <f t="shared" si="153"/>
        <v>6.1252169168678219E-2</v>
      </c>
      <c r="R147" s="9">
        <f t="shared" si="154"/>
        <v>0.19735245833333334</v>
      </c>
      <c r="S147" s="13">
        <f t="shared" si="155"/>
        <v>0.31036942577741666</v>
      </c>
      <c r="T147" s="2">
        <f t="shared" si="156"/>
        <v>0.01</v>
      </c>
      <c r="U147" s="14">
        <f t="shared" si="157"/>
        <v>3.1036942577741668E-3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8.5936942577741655E-3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7.9869151005161303</v>
      </c>
      <c r="E148" s="10">
        <f t="shared" si="166"/>
        <v>10.9571556593667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450757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76771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636808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1121032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23209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3252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2496427.7977013146</v>
      </c>
      <c r="J13" s="6" t="s">
        <v>37</v>
      </c>
      <c r="K13" s="6">
        <f>I13/(10000*1000)</f>
        <v>0.24964277977013147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-2.7464043882580702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-2.7464043882580702</v>
      </c>
      <c r="I27" s="9">
        <f t="shared" si="1"/>
        <v>270.40359561174193</v>
      </c>
      <c r="J27" s="9">
        <f t="shared" si="2"/>
        <v>1.2133090730150781E-2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0.96821584521365045</v>
      </c>
      <c r="Q27" s="12">
        <f t="shared" si="6"/>
        <v>9.6821584521365051E-2</v>
      </c>
      <c r="R27" s="9">
        <f t="shared" si="7"/>
        <v>4.0532094166666672</v>
      </c>
      <c r="S27" s="13">
        <f t="shared" si="8"/>
        <v>2.3887634357908524E-2</v>
      </c>
      <c r="T27" s="2">
        <f t="shared" si="9"/>
        <v>0.34</v>
      </c>
      <c r="U27" s="14">
        <f t="shared" si="10"/>
        <v>8.1217956816888991E-3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2.1021795681688899E-2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5.2919630909285704</v>
      </c>
      <c r="E28" s="10">
        <f t="shared" si="18"/>
        <v>-2.7464043882580702</v>
      </c>
      <c r="F28" s="7" t="s">
        <v>83</v>
      </c>
      <c r="G28" s="1">
        <v>3</v>
      </c>
      <c r="H28" s="9">
        <f t="shared" si="0"/>
        <v>5.2919630909285704</v>
      </c>
      <c r="I28" s="9">
        <f t="shared" si="1"/>
        <v>278.44196309092854</v>
      </c>
      <c r="J28" s="9">
        <f t="shared" si="2"/>
        <v>3.4310971138319081E-2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119.36348311692612</v>
      </c>
      <c r="P28" s="9">
        <f t="shared" si="5"/>
        <v>4.0954770241940892</v>
      </c>
      <c r="Q28" s="12">
        <f t="shared" si="6"/>
        <v>0.40954770241940897</v>
      </c>
      <c r="R28" s="9">
        <f t="shared" si="7"/>
        <v>4.0532094166666672</v>
      </c>
      <c r="S28" s="13">
        <f t="shared" si="8"/>
        <v>0.10104281825048612</v>
      </c>
      <c r="T28" s="2">
        <f t="shared" si="9"/>
        <v>0.34</v>
      </c>
      <c r="U28" s="14">
        <f t="shared" si="10"/>
        <v>3.4354558205165288E-2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4.725455820516529E-2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9.8652567444838706</v>
      </c>
      <c r="E29" s="10">
        <f t="shared" si="18"/>
        <v>5.2919630909285704</v>
      </c>
      <c r="F29" s="7" t="s">
        <v>83</v>
      </c>
      <c r="G29" s="1">
        <v>4</v>
      </c>
      <c r="H29" s="9">
        <f t="shared" si="0"/>
        <v>9.8652567444838706</v>
      </c>
      <c r="I29" s="9">
        <f t="shared" si="1"/>
        <v>283.01525674448385</v>
      </c>
      <c r="J29" s="9">
        <f t="shared" si="2"/>
        <v>6.0372436199376135E-2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155.8001002593987</v>
      </c>
      <c r="P29" s="9">
        <f t="shared" si="5"/>
        <v>9.4060316127669541</v>
      </c>
      <c r="Q29" s="12">
        <f t="shared" si="6"/>
        <v>0.94060316127669541</v>
      </c>
      <c r="R29" s="9">
        <f t="shared" si="7"/>
        <v>4.0532094166666672</v>
      </c>
      <c r="S29" s="13">
        <f t="shared" si="8"/>
        <v>0.23206379552188083</v>
      </c>
      <c r="T29" s="2">
        <f t="shared" si="9"/>
        <v>0.34</v>
      </c>
      <c r="U29" s="14">
        <f t="shared" si="10"/>
        <v>7.8901690477439487E-2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9.1801690477439482E-2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11.494001475399999</v>
      </c>
      <c r="E30" s="10">
        <f t="shared" si="18"/>
        <v>9.8652567444838706</v>
      </c>
      <c r="F30" s="7" t="s">
        <v>83</v>
      </c>
      <c r="G30" s="1">
        <v>5</v>
      </c>
      <c r="H30" s="9">
        <f t="shared" si="0"/>
        <v>11.494001475399999</v>
      </c>
      <c r="I30" s="9">
        <f t="shared" si="1"/>
        <v>284.64400147539999</v>
      </c>
      <c r="J30" s="9">
        <f t="shared" si="2"/>
        <v>7.3507863370869175E-2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139.07436521430017</v>
      </c>
      <c r="O30" s="9">
        <f t="shared" si="19"/>
        <v>47.851797598998246</v>
      </c>
      <c r="P30" s="9">
        <f t="shared" si="5"/>
        <v>3.5174833999576487</v>
      </c>
      <c r="Q30" s="12">
        <f t="shared" si="6"/>
        <v>0.35174833999576488</v>
      </c>
      <c r="R30" s="9">
        <f t="shared" si="7"/>
        <v>4.0532094166666672</v>
      </c>
      <c r="S30" s="13">
        <f t="shared" si="8"/>
        <v>8.678267117148869E-2</v>
      </c>
      <c r="T30" s="2">
        <f t="shared" si="9"/>
        <v>0.34</v>
      </c>
      <c r="U30" s="14">
        <f t="shared" si="10"/>
        <v>2.9506108198306156E-2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4.2406108198306154E-2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16.730699745806501</v>
      </c>
      <c r="E31" s="10">
        <f t="shared" si="18"/>
        <v>11.494001475399999</v>
      </c>
      <c r="F31" s="7" t="s">
        <v>85</v>
      </c>
      <c r="G31" s="1">
        <v>6</v>
      </c>
      <c r="H31" s="9">
        <f t="shared" si="0"/>
        <v>16.730699745806501</v>
      </c>
      <c r="I31" s="9">
        <f t="shared" si="1"/>
        <v>289.88069974580645</v>
      </c>
      <c r="J31" s="9">
        <f t="shared" si="2"/>
        <v>0.13636572805686922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84.866408365707258</v>
      </c>
      <c r="P31" s="9">
        <f t="shared" si="5"/>
        <v>11.572869564361246</v>
      </c>
      <c r="Q31" s="12">
        <f t="shared" si="6"/>
        <v>1.1572869564361248</v>
      </c>
      <c r="R31" s="9">
        <f t="shared" si="7"/>
        <v>4.0532094166666672</v>
      </c>
      <c r="S31" s="13">
        <f t="shared" si="8"/>
        <v>0.28552360301873325</v>
      </c>
      <c r="T31" s="2">
        <f t="shared" si="9"/>
        <v>0.34</v>
      </c>
      <c r="U31" s="14">
        <f t="shared" si="10"/>
        <v>9.7078025026369308E-2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0.1099780250263693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22.042018140666698</v>
      </c>
      <c r="E32" s="10">
        <f t="shared" si="18"/>
        <v>16.730699745806501</v>
      </c>
      <c r="F32" s="7" t="s">
        <v>83</v>
      </c>
      <c r="G32" s="1">
        <v>7</v>
      </c>
      <c r="H32" s="9">
        <f t="shared" si="0"/>
        <v>22.042018140666698</v>
      </c>
      <c r="I32" s="9">
        <f t="shared" si="1"/>
        <v>295.19201814066668</v>
      </c>
      <c r="J32" s="9">
        <f t="shared" si="2"/>
        <v>0.24955974227469524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113.82563296801268</v>
      </c>
      <c r="P32" s="9">
        <f t="shared" si="5"/>
        <v>28.406295627751298</v>
      </c>
      <c r="Q32" s="12">
        <f t="shared" si="6"/>
        <v>2.8406295627751299</v>
      </c>
      <c r="R32" s="9">
        <f t="shared" si="7"/>
        <v>4.0532094166666672</v>
      </c>
      <c r="S32" s="13">
        <f t="shared" si="8"/>
        <v>0.70083464009891816</v>
      </c>
      <c r="T32" s="2">
        <f t="shared" si="9"/>
        <v>0.34</v>
      </c>
      <c r="U32" s="14">
        <f t="shared" si="10"/>
        <v>0.2382837776336322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0.26393377763363218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23.285333187741902</v>
      </c>
      <c r="E33" s="10">
        <f t="shared" si="18"/>
        <v>22.042018140666698</v>
      </c>
      <c r="F33" s="7" t="s">
        <v>83</v>
      </c>
      <c r="G33" s="1">
        <v>8</v>
      </c>
      <c r="H33" s="9">
        <f t="shared" si="0"/>
        <v>23.285333187741902</v>
      </c>
      <c r="I33" s="9">
        <f t="shared" si="1"/>
        <v>296.43533318774189</v>
      </c>
      <c r="J33" s="9">
        <f t="shared" si="2"/>
        <v>0.28658723842778894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125.95143150692806</v>
      </c>
      <c r="P33" s="9">
        <f t="shared" si="5"/>
        <v>36.09607293159732</v>
      </c>
      <c r="Q33" s="12">
        <f t="shared" si="6"/>
        <v>3.6096072931597321</v>
      </c>
      <c r="R33" s="9">
        <f t="shared" si="7"/>
        <v>4.0532094166666672</v>
      </c>
      <c r="S33" s="13">
        <f t="shared" si="8"/>
        <v>0.89055534074236153</v>
      </c>
      <c r="T33" s="2">
        <f t="shared" si="9"/>
        <v>0.34</v>
      </c>
      <c r="U33" s="14">
        <f t="shared" si="10"/>
        <v>0.30278881585240297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0.32843881585240298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23.628097913548402</v>
      </c>
      <c r="E34" s="10">
        <f t="shared" si="18"/>
        <v>23.285333187741902</v>
      </c>
      <c r="F34" s="7" t="s">
        <v>83</v>
      </c>
      <c r="G34" s="1">
        <v>9</v>
      </c>
      <c r="H34" s="9">
        <f t="shared" si="0"/>
        <v>23.628097913548402</v>
      </c>
      <c r="I34" s="9">
        <f t="shared" si="1"/>
        <v>296.77809791354838</v>
      </c>
      <c r="J34" s="9">
        <f t="shared" si="2"/>
        <v>0.29766802604934606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130.38745274199741</v>
      </c>
      <c r="P34" s="9">
        <f t="shared" si="5"/>
        <v>38.812175679312759</v>
      </c>
      <c r="Q34" s="12">
        <f t="shared" si="6"/>
        <v>3.8812175679312761</v>
      </c>
      <c r="R34" s="9">
        <f t="shared" si="7"/>
        <v>4.0532094166666672</v>
      </c>
      <c r="S34" s="13">
        <f t="shared" si="8"/>
        <v>0.95756650321886505</v>
      </c>
      <c r="T34" s="2">
        <f t="shared" si="9"/>
        <v>0.34</v>
      </c>
      <c r="U34" s="14">
        <f t="shared" si="10"/>
        <v>0.32557261109441415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0.35122261109441416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15.901815430333301</v>
      </c>
      <c r="E35" s="10">
        <f t="shared" si="18"/>
        <v>23.628097913548402</v>
      </c>
      <c r="F35" s="7" t="s">
        <v>83</v>
      </c>
      <c r="G35" s="1">
        <v>10</v>
      </c>
      <c r="H35" s="9">
        <f t="shared" si="0"/>
        <v>15.901815430333301</v>
      </c>
      <c r="I35" s="9">
        <f t="shared" si="1"/>
        <v>289.05181543033325</v>
      </c>
      <c r="J35" s="9">
        <f t="shared" si="2"/>
        <v>0.12384376979601726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132.10737122935132</v>
      </c>
      <c r="P35" s="9">
        <f t="shared" si="5"/>
        <v>16.360674870884779</v>
      </c>
      <c r="Q35" s="12">
        <f t="shared" si="6"/>
        <v>1.6360674870884779</v>
      </c>
      <c r="R35" s="9">
        <f t="shared" si="7"/>
        <v>4.0532094166666672</v>
      </c>
      <c r="S35" s="13">
        <f t="shared" si="8"/>
        <v>0.40364741095316242</v>
      </c>
      <c r="T35" s="2">
        <f t="shared" si="9"/>
        <v>0.34</v>
      </c>
      <c r="U35" s="14">
        <f t="shared" si="10"/>
        <v>0.13724011972407524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0.16289011972407524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12.3265718396129</v>
      </c>
      <c r="E36" s="10">
        <f t="shared" si="18"/>
        <v>15.901815430333301</v>
      </c>
      <c r="F36" s="7" t="s">
        <v>83</v>
      </c>
      <c r="G36" s="1">
        <v>11</v>
      </c>
      <c r="H36" s="9">
        <f t="shared" si="0"/>
        <v>12.3265718396129</v>
      </c>
      <c r="I36" s="9">
        <f t="shared" si="1"/>
        <v>285.47657183961286</v>
      </c>
      <c r="J36" s="9">
        <f t="shared" si="2"/>
        <v>8.121940271966728E-2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109.95936154054321</v>
      </c>
      <c r="O36" s="9">
        <f t="shared" si="19"/>
        <v>46.319428984590004</v>
      </c>
      <c r="P36" s="9">
        <f t="shared" si="5"/>
        <v>3.7620363564444448</v>
      </c>
      <c r="Q36" s="12">
        <f t="shared" si="6"/>
        <v>0.37620363564444448</v>
      </c>
      <c r="R36" s="9">
        <f t="shared" si="7"/>
        <v>4.0532094166666672</v>
      </c>
      <c r="S36" s="13">
        <f t="shared" si="8"/>
        <v>9.2816234487541449E-2</v>
      </c>
      <c r="T36" s="2">
        <f t="shared" si="9"/>
        <v>0.34</v>
      </c>
      <c r="U36" s="14">
        <f t="shared" si="10"/>
        <v>3.1557519725764094E-2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4.4457519725764096E-2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7.3142653068666696</v>
      </c>
      <c r="E37" s="10">
        <f t="shared" si="18"/>
        <v>12.3265718396129</v>
      </c>
      <c r="F37" s="7" t="s">
        <v>85</v>
      </c>
      <c r="G37" s="1">
        <v>12</v>
      </c>
      <c r="H37" s="9">
        <f t="shared" si="0"/>
        <v>7.3142653068666696</v>
      </c>
      <c r="I37" s="9">
        <f t="shared" si="1"/>
        <v>280.46426530686665</v>
      </c>
      <c r="J37" s="9">
        <f t="shared" si="2"/>
        <v>4.4150741422026969E-2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83.089486794812231</v>
      </c>
      <c r="P37" s="9">
        <f t="shared" si="5"/>
        <v>3.6684624463666791</v>
      </c>
      <c r="Q37" s="12">
        <f t="shared" si="6"/>
        <v>0.36684624463666793</v>
      </c>
      <c r="R37" s="9">
        <f t="shared" si="7"/>
        <v>4.0532094166666672</v>
      </c>
      <c r="S37" s="13">
        <f t="shared" si="8"/>
        <v>9.0507597048454472E-2</v>
      </c>
      <c r="T37" s="2">
        <f t="shared" si="9"/>
        <v>0.34</v>
      </c>
      <c r="U37" s="14">
        <f t="shared" si="10"/>
        <v>3.0772582996474524E-2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4.3672582996474522E-2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3.9932449313548402</v>
      </c>
      <c r="E38" s="10">
        <f t="shared" si="18"/>
        <v>7.3142653068666696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37563.083333333336</v>
      </c>
      <c r="AU42" s="1">
        <f t="shared" ref="AU42:AU53" si="37">AT42*10000*AS42*0.67*AR42*AQ42</f>
        <v>180526407.67753044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-2.7464043882580702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-2.7464043882580702</v>
      </c>
      <c r="I43" s="9">
        <f t="shared" si="21"/>
        <v>270.40359561174193</v>
      </c>
      <c r="J43" s="9">
        <f t="shared" si="22"/>
        <v>1.2133090730150781E-2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1.405936579677654</v>
      </c>
      <c r="Q43" s="12">
        <f t="shared" si="26"/>
        <v>0.33742477912263691</v>
      </c>
      <c r="R43" s="9">
        <f t="shared" si="27"/>
        <v>14.125500000000001</v>
      </c>
      <c r="S43" s="13">
        <f t="shared" si="28"/>
        <v>2.3887634357908527E-2</v>
      </c>
      <c r="T43" s="2">
        <f t="shared" si="29"/>
        <v>0.43</v>
      </c>
      <c r="U43" s="14">
        <f t="shared" si="30"/>
        <v>1.0271682773900667E-2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1.8691682773900667E-2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37563.083333333336</v>
      </c>
      <c r="AU43" s="1">
        <f t="shared" si="37"/>
        <v>154532493.42635685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5.2919630909285704</v>
      </c>
      <c r="E44" s="10">
        <f t="shared" si="39"/>
        <v>-2.7464043882580702</v>
      </c>
      <c r="F44" s="7" t="s">
        <v>83</v>
      </c>
      <c r="G44" s="1">
        <v>3</v>
      </c>
      <c r="H44" s="9">
        <f t="shared" si="20"/>
        <v>5.2919630909285704</v>
      </c>
      <c r="I44" s="9">
        <f t="shared" si="21"/>
        <v>278.44196309092854</v>
      </c>
      <c r="J44" s="9">
        <f t="shared" si="22"/>
        <v>3.4310971138319081E-2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173.32652426772793</v>
      </c>
      <c r="P44" s="9">
        <f t="shared" si="25"/>
        <v>5.9470013716551753</v>
      </c>
      <c r="Q44" s="12">
        <f t="shared" si="26"/>
        <v>1.427280329197242</v>
      </c>
      <c r="R44" s="9">
        <f t="shared" si="27"/>
        <v>14.125500000000001</v>
      </c>
      <c r="S44" s="13">
        <f t="shared" si="28"/>
        <v>0.10104281825048614</v>
      </c>
      <c r="T44" s="2">
        <f t="shared" si="29"/>
        <v>0.43</v>
      </c>
      <c r="U44" s="14">
        <f t="shared" si="30"/>
        <v>4.3448411847709041E-2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5.1868411847709038E-2</v>
      </c>
      <c r="AR44" s="9">
        <f t="shared" si="35"/>
        <v>136.875</v>
      </c>
      <c r="AS44" s="1">
        <f t="shared" si="36"/>
        <v>0.24</v>
      </c>
      <c r="AT44" s="1">
        <f t="shared" si="41"/>
        <v>37563.083333333336</v>
      </c>
      <c r="AU44" s="1">
        <f t="shared" si="37"/>
        <v>428819336.91297001</v>
      </c>
    </row>
    <row r="45" spans="1:48" x14ac:dyDescent="0.15">
      <c r="C45" s="7">
        <v>3</v>
      </c>
      <c r="D45" s="7">
        <f t="shared" si="38"/>
        <v>9.8652567444838706</v>
      </c>
      <c r="E45" s="10">
        <f t="shared" si="39"/>
        <v>5.2919630909285704</v>
      </c>
      <c r="F45" s="7" t="s">
        <v>83</v>
      </c>
      <c r="G45" s="1">
        <v>4</v>
      </c>
      <c r="H45" s="9">
        <f t="shared" si="20"/>
        <v>9.8652567444838706</v>
      </c>
      <c r="I45" s="9">
        <f t="shared" si="21"/>
        <v>283.01525674448385</v>
      </c>
      <c r="J45" s="9">
        <f t="shared" si="22"/>
        <v>6.0372436199376135E-2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226.23577289607277</v>
      </c>
      <c r="P45" s="9">
        <f t="shared" si="25"/>
        <v>13.658404765184702</v>
      </c>
      <c r="Q45" s="12">
        <f t="shared" si="26"/>
        <v>3.2780171436443286</v>
      </c>
      <c r="R45" s="9">
        <f t="shared" si="27"/>
        <v>14.125500000000001</v>
      </c>
      <c r="S45" s="13">
        <f t="shared" si="28"/>
        <v>0.23206379552188089</v>
      </c>
      <c r="T45" s="2">
        <f t="shared" si="29"/>
        <v>0.43</v>
      </c>
      <c r="U45" s="14">
        <f t="shared" si="30"/>
        <v>9.978743207440878E-2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0.10820743207440879</v>
      </c>
      <c r="AR45" s="9">
        <f t="shared" si="35"/>
        <v>136.875</v>
      </c>
      <c r="AS45" s="1">
        <f t="shared" si="36"/>
        <v>0.24</v>
      </c>
      <c r="AT45" s="1">
        <f t="shared" si="41"/>
        <v>37563.083333333336</v>
      </c>
      <c r="AU45" s="1">
        <f t="shared" si="37"/>
        <v>894599190.88023341</v>
      </c>
    </row>
    <row r="46" spans="1:48" x14ac:dyDescent="0.15">
      <c r="C46" s="7">
        <v>4</v>
      </c>
      <c r="D46" s="7">
        <f t="shared" si="38"/>
        <v>11.494001475399999</v>
      </c>
      <c r="E46" s="10">
        <f t="shared" si="39"/>
        <v>9.8652567444838706</v>
      </c>
      <c r="F46" s="7" t="s">
        <v>83</v>
      </c>
      <c r="G46" s="1">
        <v>5</v>
      </c>
      <c r="H46" s="9">
        <f t="shared" si="20"/>
        <v>11.494001475399999</v>
      </c>
      <c r="I46" s="9">
        <f t="shared" si="21"/>
        <v>284.64400147539999</v>
      </c>
      <c r="J46" s="9">
        <f t="shared" si="22"/>
        <v>7.3507863370869175E-2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201.94849972434366</v>
      </c>
      <c r="O46" s="9">
        <f t="shared" si="40"/>
        <v>69.485118406544416</v>
      </c>
      <c r="P46" s="9">
        <f t="shared" si="25"/>
        <v>5.1077025901369337</v>
      </c>
      <c r="Q46" s="12">
        <f t="shared" si="26"/>
        <v>1.2258486216328641</v>
      </c>
      <c r="R46" s="9">
        <f t="shared" si="27"/>
        <v>14.125500000000001</v>
      </c>
      <c r="S46" s="13">
        <f t="shared" si="28"/>
        <v>8.6782671171488732E-2</v>
      </c>
      <c r="T46" s="2">
        <f t="shared" si="29"/>
        <v>0.43</v>
      </c>
      <c r="U46" s="14">
        <f t="shared" si="30"/>
        <v>3.7316548603740153E-2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4.573654860374015E-2</v>
      </c>
      <c r="AR46" s="9">
        <f t="shared" si="35"/>
        <v>136.875</v>
      </c>
      <c r="AS46" s="1">
        <f t="shared" si="36"/>
        <v>0.24</v>
      </c>
      <c r="AT46" s="1">
        <f t="shared" si="41"/>
        <v>37563.083333333336</v>
      </c>
      <c r="AU46" s="1">
        <f t="shared" si="37"/>
        <v>378124483.59762037</v>
      </c>
    </row>
    <row r="47" spans="1:48" x14ac:dyDescent="0.15">
      <c r="C47" s="7">
        <v>5</v>
      </c>
      <c r="D47" s="7">
        <f t="shared" si="38"/>
        <v>16.730699745806501</v>
      </c>
      <c r="E47" s="10">
        <f t="shared" si="39"/>
        <v>11.494001475399999</v>
      </c>
      <c r="F47" s="7" t="s">
        <v>85</v>
      </c>
      <c r="G47" s="1">
        <v>6</v>
      </c>
      <c r="H47" s="9">
        <f t="shared" si="20"/>
        <v>16.730699745806501</v>
      </c>
      <c r="I47" s="9">
        <f t="shared" si="21"/>
        <v>289.88069974580645</v>
      </c>
      <c r="J47" s="9">
        <f t="shared" si="22"/>
        <v>0.13636572805686922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123.23366581640747</v>
      </c>
      <c r="P47" s="9">
        <f t="shared" si="25"/>
        <v>16.804848560171322</v>
      </c>
      <c r="Q47" s="12">
        <f t="shared" si="26"/>
        <v>4.0331636544411174</v>
      </c>
      <c r="R47" s="9">
        <f t="shared" si="27"/>
        <v>14.125500000000001</v>
      </c>
      <c r="S47" s="13">
        <f t="shared" si="28"/>
        <v>0.28552360301873331</v>
      </c>
      <c r="T47" s="2">
        <f t="shared" si="29"/>
        <v>0.43</v>
      </c>
      <c r="U47" s="14">
        <f t="shared" si="30"/>
        <v>0.12277514929805532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0.13119514929805531</v>
      </c>
      <c r="AR47" s="9">
        <f t="shared" si="35"/>
        <v>136.875</v>
      </c>
      <c r="AS47" s="1">
        <f t="shared" si="36"/>
        <v>0.24</v>
      </c>
      <c r="AT47" s="1">
        <f t="shared" si="41"/>
        <v>37563.083333333336</v>
      </c>
      <c r="AU47" s="1">
        <f t="shared" si="37"/>
        <v>1084648920.6836023</v>
      </c>
    </row>
    <row r="48" spans="1:48" x14ac:dyDescent="0.15">
      <c r="C48" s="7">
        <v>6</v>
      </c>
      <c r="D48" s="7">
        <f t="shared" si="38"/>
        <v>22.042018140666698</v>
      </c>
      <c r="E48" s="10">
        <f t="shared" si="39"/>
        <v>16.730699745806501</v>
      </c>
      <c r="F48" s="7" t="s">
        <v>83</v>
      </c>
      <c r="G48" s="1">
        <v>7</v>
      </c>
      <c r="H48" s="9">
        <f t="shared" si="20"/>
        <v>22.042018140666698</v>
      </c>
      <c r="I48" s="9">
        <f t="shared" si="21"/>
        <v>295.19201814066668</v>
      </c>
      <c r="J48" s="9">
        <f t="shared" si="22"/>
        <v>0.24955974227469524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165.28506725623618</v>
      </c>
      <c r="P48" s="9">
        <f t="shared" si="25"/>
        <v>41.248498786321967</v>
      </c>
      <c r="Q48" s="12">
        <f t="shared" si="26"/>
        <v>9.8996397087172721</v>
      </c>
      <c r="R48" s="9">
        <f t="shared" si="27"/>
        <v>14.125500000000001</v>
      </c>
      <c r="S48" s="13">
        <f t="shared" si="28"/>
        <v>0.70083464009891838</v>
      </c>
      <c r="T48" s="2">
        <f t="shared" si="29"/>
        <v>0.43</v>
      </c>
      <c r="U48" s="14">
        <f t="shared" si="30"/>
        <v>0.3013588952425349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0.3169588952425349</v>
      </c>
      <c r="AR48" s="9">
        <f t="shared" si="35"/>
        <v>136.875</v>
      </c>
      <c r="AS48" s="1">
        <f t="shared" si="36"/>
        <v>0.24</v>
      </c>
      <c r="AT48" s="1">
        <f t="shared" si="41"/>
        <v>37563.083333333336</v>
      </c>
      <c r="AU48" s="1">
        <f t="shared" si="37"/>
        <v>2620440812.5246015</v>
      </c>
    </row>
    <row r="49" spans="1:48" x14ac:dyDescent="0.15">
      <c r="C49" s="7">
        <v>7</v>
      </c>
      <c r="D49" s="7">
        <f t="shared" si="38"/>
        <v>23.285333187741902</v>
      </c>
      <c r="E49" s="10">
        <f t="shared" si="39"/>
        <v>22.042018140666698</v>
      </c>
      <c r="F49" s="7" t="s">
        <v>83</v>
      </c>
      <c r="G49" s="1">
        <v>8</v>
      </c>
      <c r="H49" s="9">
        <f t="shared" si="20"/>
        <v>23.285333187741902</v>
      </c>
      <c r="I49" s="9">
        <f t="shared" si="21"/>
        <v>296.43533318774189</v>
      </c>
      <c r="J49" s="9">
        <f t="shared" si="22"/>
        <v>0.28658723842778894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182.8928184699142</v>
      </c>
      <c r="P49" s="9">
        <f t="shared" si="25"/>
        <v>52.414747773567619</v>
      </c>
      <c r="Q49" s="12">
        <f t="shared" si="26"/>
        <v>12.579539465656229</v>
      </c>
      <c r="R49" s="9">
        <f t="shared" si="27"/>
        <v>14.125500000000001</v>
      </c>
      <c r="S49" s="13">
        <f t="shared" si="28"/>
        <v>0.89055534074236153</v>
      </c>
      <c r="T49" s="2">
        <f t="shared" si="29"/>
        <v>0.43</v>
      </c>
      <c r="U49" s="14">
        <f t="shared" si="30"/>
        <v>0.38293879651921547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0.39853879651921548</v>
      </c>
      <c r="AR49" s="9">
        <f t="shared" si="35"/>
        <v>136.875</v>
      </c>
      <c r="AS49" s="1">
        <f t="shared" si="36"/>
        <v>0.24</v>
      </c>
      <c r="AT49" s="1">
        <f t="shared" si="41"/>
        <v>37563.083333333336</v>
      </c>
      <c r="AU49" s="1">
        <f t="shared" si="37"/>
        <v>3294898308.4202824</v>
      </c>
    </row>
    <row r="50" spans="1:48" x14ac:dyDescent="0.15">
      <c r="C50" s="7">
        <v>8</v>
      </c>
      <c r="D50" s="7">
        <f t="shared" si="38"/>
        <v>23.628097913548402</v>
      </c>
      <c r="E50" s="10">
        <f t="shared" si="39"/>
        <v>23.285333187741902</v>
      </c>
      <c r="F50" s="7" t="s">
        <v>83</v>
      </c>
      <c r="G50" s="1">
        <v>9</v>
      </c>
      <c r="H50" s="9">
        <f t="shared" si="20"/>
        <v>23.628097913548402</v>
      </c>
      <c r="I50" s="9">
        <f t="shared" si="21"/>
        <v>296.77809791354838</v>
      </c>
      <c r="J50" s="9">
        <f t="shared" si="22"/>
        <v>0.29766802604934606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189.33432069634659</v>
      </c>
      <c r="P50" s="9">
        <f t="shared" si="25"/>
        <v>56.358773505075341</v>
      </c>
      <c r="Q50" s="12">
        <f t="shared" si="26"/>
        <v>13.526105641218081</v>
      </c>
      <c r="R50" s="9">
        <f t="shared" si="27"/>
        <v>14.125500000000001</v>
      </c>
      <c r="S50" s="13">
        <f t="shared" si="28"/>
        <v>0.95756650321886516</v>
      </c>
      <c r="T50" s="2">
        <f t="shared" si="29"/>
        <v>0.43</v>
      </c>
      <c r="U50" s="14">
        <f t="shared" si="30"/>
        <v>0.41175359638411202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0.42735359638411202</v>
      </c>
      <c r="AR50" s="9">
        <f t="shared" si="35"/>
        <v>136.875</v>
      </c>
      <c r="AS50" s="1">
        <f t="shared" si="36"/>
        <v>0.24</v>
      </c>
      <c r="AT50" s="1">
        <f t="shared" si="41"/>
        <v>37563.083333333336</v>
      </c>
      <c r="AU50" s="1">
        <f t="shared" si="37"/>
        <v>3533123134.1123505</v>
      </c>
    </row>
    <row r="51" spans="1:48" x14ac:dyDescent="0.15">
      <c r="C51" s="7">
        <v>9</v>
      </c>
      <c r="D51" s="7">
        <f t="shared" si="38"/>
        <v>15.901815430333301</v>
      </c>
      <c r="E51" s="10">
        <f t="shared" si="39"/>
        <v>23.628097913548402</v>
      </c>
      <c r="F51" s="7" t="s">
        <v>83</v>
      </c>
      <c r="G51" s="1">
        <v>10</v>
      </c>
      <c r="H51" s="9">
        <f t="shared" si="20"/>
        <v>15.901815430333301</v>
      </c>
      <c r="I51" s="9">
        <f t="shared" si="21"/>
        <v>289.05181543033325</v>
      </c>
      <c r="J51" s="9">
        <f t="shared" si="22"/>
        <v>0.12384376979601726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191.83179719127125</v>
      </c>
      <c r="P51" s="9">
        <f t="shared" si="25"/>
        <v>23.757172930912066</v>
      </c>
      <c r="Q51" s="12">
        <f t="shared" si="26"/>
        <v>5.7017215034188959</v>
      </c>
      <c r="R51" s="9">
        <f t="shared" si="27"/>
        <v>14.125500000000001</v>
      </c>
      <c r="S51" s="13">
        <f t="shared" si="28"/>
        <v>0.40364741095316242</v>
      </c>
      <c r="T51" s="2">
        <f t="shared" si="29"/>
        <v>0.43</v>
      </c>
      <c r="U51" s="14">
        <f t="shared" si="30"/>
        <v>0.17356838670985983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0.1891683867098598</v>
      </c>
      <c r="AR51" s="9">
        <f t="shared" si="35"/>
        <v>136.875</v>
      </c>
      <c r="AS51" s="1">
        <f t="shared" si="36"/>
        <v>0.24</v>
      </c>
      <c r="AT51" s="1">
        <f t="shared" si="41"/>
        <v>37563.083333333336</v>
      </c>
      <c r="AU51" s="1">
        <f t="shared" si="37"/>
        <v>1563939578.3312631</v>
      </c>
    </row>
    <row r="52" spans="1:48" x14ac:dyDescent="0.15">
      <c r="C52" s="7">
        <v>10</v>
      </c>
      <c r="D52" s="7">
        <f t="shared" si="38"/>
        <v>12.3265718396129</v>
      </c>
      <c r="E52" s="10">
        <f t="shared" si="39"/>
        <v>15.901815430333301</v>
      </c>
      <c r="F52" s="7" t="s">
        <v>83</v>
      </c>
      <c r="G52" s="1">
        <v>11</v>
      </c>
      <c r="H52" s="9">
        <f t="shared" si="20"/>
        <v>12.3265718396129</v>
      </c>
      <c r="I52" s="9">
        <f t="shared" si="21"/>
        <v>285.47657183961286</v>
      </c>
      <c r="J52" s="9">
        <f t="shared" si="22"/>
        <v>8.121940271966728E-2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159.67089304734122</v>
      </c>
      <c r="O52" s="9">
        <f t="shared" si="40"/>
        <v>67.259981213017966</v>
      </c>
      <c r="P52" s="9">
        <f t="shared" si="25"/>
        <v>5.4628155010573618</v>
      </c>
      <c r="Q52" s="12">
        <f t="shared" si="26"/>
        <v>1.3110757202537668</v>
      </c>
      <c r="R52" s="9">
        <f t="shared" si="27"/>
        <v>14.125500000000001</v>
      </c>
      <c r="S52" s="13">
        <f t="shared" si="28"/>
        <v>9.2816234487541449E-2</v>
      </c>
      <c r="T52" s="2">
        <f t="shared" si="29"/>
        <v>0.43</v>
      </c>
      <c r="U52" s="14">
        <f t="shared" si="30"/>
        <v>3.9910980829642825E-2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4.8330980829642822E-2</v>
      </c>
      <c r="AR52" s="9">
        <f t="shared" si="35"/>
        <v>136.875</v>
      </c>
      <c r="AS52" s="1">
        <f t="shared" si="36"/>
        <v>0.24</v>
      </c>
      <c r="AT52" s="1">
        <f t="shared" si="41"/>
        <v>37563.083333333336</v>
      </c>
      <c r="AU52" s="1">
        <f t="shared" si="37"/>
        <v>399573814.06958014</v>
      </c>
    </row>
    <row r="53" spans="1:48" x14ac:dyDescent="0.15">
      <c r="C53" s="7">
        <v>11</v>
      </c>
      <c r="D53" s="7">
        <f t="shared" si="38"/>
        <v>7.3142653068666696</v>
      </c>
      <c r="E53" s="10">
        <f t="shared" si="39"/>
        <v>12.3265718396129</v>
      </c>
      <c r="F53" s="7" t="s">
        <v>85</v>
      </c>
      <c r="G53" s="1">
        <v>12</v>
      </c>
      <c r="H53" s="9">
        <f t="shared" si="20"/>
        <v>7.3142653068666696</v>
      </c>
      <c r="I53" s="9">
        <f t="shared" si="21"/>
        <v>280.46426530686665</v>
      </c>
      <c r="J53" s="9">
        <f t="shared" si="22"/>
        <v>4.4150741422026969E-2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120.6534157119606</v>
      </c>
      <c r="P53" s="9">
        <f t="shared" si="25"/>
        <v>5.3269377587830986</v>
      </c>
      <c r="Q53" s="12">
        <f t="shared" si="26"/>
        <v>1.2784650621079436</v>
      </c>
      <c r="R53" s="9">
        <f t="shared" si="27"/>
        <v>14.125500000000001</v>
      </c>
      <c r="S53" s="13">
        <f t="shared" si="28"/>
        <v>9.0507597048454472E-2</v>
      </c>
      <c r="T53" s="2">
        <f t="shared" si="29"/>
        <v>0.43</v>
      </c>
      <c r="U53" s="14">
        <f t="shared" si="30"/>
        <v>3.891826673083542E-2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4.7338266730835417E-2</v>
      </c>
      <c r="AR53" s="9">
        <f t="shared" si="35"/>
        <v>136.875</v>
      </c>
      <c r="AS53" s="1">
        <f t="shared" si="36"/>
        <v>0.24</v>
      </c>
      <c r="AT53" s="1">
        <f t="shared" si="41"/>
        <v>37563.083333333336</v>
      </c>
      <c r="AU53" s="1">
        <f t="shared" si="37"/>
        <v>391366603.04402125</v>
      </c>
      <c r="AV53" s="1">
        <f>SUM(AU42:AU53)</f>
        <v>14924593083.680412</v>
      </c>
    </row>
    <row r="54" spans="1:48" x14ac:dyDescent="0.15">
      <c r="C54" s="7">
        <v>12</v>
      </c>
      <c r="D54" s="7">
        <f t="shared" si="38"/>
        <v>3.9932449313548402</v>
      </c>
      <c r="E54" s="10">
        <f t="shared" si="39"/>
        <v>7.3142653068666696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4.5370835930967699</v>
      </c>
      <c r="E58" s="7"/>
      <c r="F58" s="7"/>
      <c r="G58" s="1">
        <v>1</v>
      </c>
      <c r="H58" s="9">
        <f t="shared" ref="H58:H69" si="42">E59</f>
        <v>4.5370835930967699</v>
      </c>
      <c r="I58" s="9">
        <f t="shared" ref="I58:I69" si="43">H58+273.15</f>
        <v>277.68708359309676</v>
      </c>
      <c r="J58" s="9">
        <f t="shared" ref="J58:J69" si="44">EXP(($C$15*(I58-$C$13))/($C$16*I58*$C$13))</f>
        <v>3.1199560838389089E-2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3.1126761863099514E-3</v>
      </c>
      <c r="Q58" s="12">
        <f t="shared" ref="Q58:Q69" si="48">P58*$B$60</f>
        <v>5.914084753988908E-4</v>
      </c>
      <c r="R58" s="9">
        <f t="shared" ref="R58:R69" si="49">L58*$B$60</f>
        <v>1.8955666666666669E-2</v>
      </c>
      <c r="S58" s="13">
        <f t="shared" ref="S58:S69" si="50">Q58/R58</f>
        <v>3.1199560838389085E-2</v>
      </c>
      <c r="T58" s="2">
        <f t="shared" ref="T58:T69" si="51">$B$59/100</f>
        <v>0.01</v>
      </c>
      <c r="U58" s="14">
        <f t="shared" ref="U58:U69" si="52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1.2311995608383891E-2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53067.333333333336</v>
      </c>
      <c r="AU58" s="1">
        <f t="shared" ref="AU58:AU69" si="58">AT58*10000*AS58*0.67*AR58*AQ58</f>
        <v>8297926.4733976824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-2.7464043882580702</v>
      </c>
      <c r="E59" s="10">
        <f t="shared" ref="E59:E70" si="60">D58</f>
        <v>4.5370835930967699</v>
      </c>
      <c r="F59" s="7" t="s">
        <v>83</v>
      </c>
      <c r="G59" s="1">
        <v>2</v>
      </c>
      <c r="H59" s="9">
        <f t="shared" si="42"/>
        <v>-2.7464043882580702</v>
      </c>
      <c r="I59" s="9">
        <f t="shared" si="43"/>
        <v>270.40359561174193</v>
      </c>
      <c r="J59" s="9">
        <f t="shared" si="44"/>
        <v>1.2133090730150781E-2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0.19642065714702339</v>
      </c>
      <c r="P59" s="9">
        <f t="shared" si="47"/>
        <v>2.3831896544406744E-3</v>
      </c>
      <c r="Q59" s="12">
        <f t="shared" si="48"/>
        <v>4.5280603434372815E-4</v>
      </c>
      <c r="R59" s="9">
        <f t="shared" si="49"/>
        <v>1.8955666666666669E-2</v>
      </c>
      <c r="S59" s="13">
        <f t="shared" si="50"/>
        <v>2.3887634357908527E-2</v>
      </c>
      <c r="T59" s="2">
        <f t="shared" si="51"/>
        <v>0.01</v>
      </c>
      <c r="U59" s="14">
        <f t="shared" si="52"/>
        <v>2.3887634357908528E-4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1.2238876343579086E-2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53067.333333333336</v>
      </c>
      <c r="AU59" s="1">
        <f t="shared" si="58"/>
        <v>8248646.2183977533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5.2919630909285704</v>
      </c>
      <c r="E60" s="10">
        <f t="shared" si="60"/>
        <v>-2.7464043882580702</v>
      </c>
      <c r="F60" s="7" t="s">
        <v>83</v>
      </c>
      <c r="G60" s="1">
        <v>3</v>
      </c>
      <c r="H60" s="9">
        <f t="shared" si="42"/>
        <v>5.2919630909285704</v>
      </c>
      <c r="I60" s="9">
        <f t="shared" si="43"/>
        <v>278.44196309092854</v>
      </c>
      <c r="J60" s="9">
        <f t="shared" si="44"/>
        <v>3.4310971138319081E-2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0.29380413415924939</v>
      </c>
      <c r="P60" s="9">
        <f t="shared" si="47"/>
        <v>1.0080705167456834E-2</v>
      </c>
      <c r="Q60" s="12">
        <f t="shared" si="48"/>
        <v>1.9153339818167984E-3</v>
      </c>
      <c r="R60" s="9">
        <f t="shared" si="49"/>
        <v>1.8955666666666669E-2</v>
      </c>
      <c r="S60" s="13">
        <f t="shared" si="50"/>
        <v>0.10104281825048612</v>
      </c>
      <c r="T60" s="2">
        <f t="shared" si="51"/>
        <v>0.01</v>
      </c>
      <c r="U60" s="14">
        <f t="shared" si="52"/>
        <v>1.0104281825048613E-3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1.3010428182504861E-2</v>
      </c>
      <c r="AR60" s="9">
        <f t="shared" si="56"/>
        <v>9.9766666666666666</v>
      </c>
      <c r="AS60" s="1">
        <f t="shared" si="57"/>
        <v>0.19</v>
      </c>
      <c r="AT60" s="1">
        <f t="shared" si="62"/>
        <v>53067.333333333336</v>
      </c>
      <c r="AU60" s="1">
        <f t="shared" si="58"/>
        <v>8768649.6876534764</v>
      </c>
    </row>
    <row r="61" spans="1:48" x14ac:dyDescent="0.15">
      <c r="C61" s="7">
        <v>3</v>
      </c>
      <c r="D61" s="7">
        <f t="shared" si="59"/>
        <v>9.8652567444838706</v>
      </c>
      <c r="E61" s="10">
        <f t="shared" si="60"/>
        <v>5.2919630909285704</v>
      </c>
      <c r="F61" s="7" t="s">
        <v>83</v>
      </c>
      <c r="G61" s="1">
        <v>4</v>
      </c>
      <c r="H61" s="9">
        <f t="shared" si="42"/>
        <v>9.8652567444838706</v>
      </c>
      <c r="I61" s="9">
        <f t="shared" si="43"/>
        <v>283.01525674448385</v>
      </c>
      <c r="J61" s="9">
        <f t="shared" si="44"/>
        <v>6.0372436199376135E-2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0.38349009565845921</v>
      </c>
      <c r="P61" s="9">
        <f t="shared" si="47"/>
        <v>2.3152231333232978E-2</v>
      </c>
      <c r="Q61" s="12">
        <f t="shared" si="48"/>
        <v>4.398923953314266E-3</v>
      </c>
      <c r="R61" s="9">
        <f t="shared" si="49"/>
        <v>1.8955666666666669E-2</v>
      </c>
      <c r="S61" s="13">
        <f t="shared" si="50"/>
        <v>0.23206379552188081</v>
      </c>
      <c r="T61" s="2">
        <f t="shared" si="51"/>
        <v>0.01</v>
      </c>
      <c r="U61" s="14">
        <f t="shared" si="52"/>
        <v>2.3206379552188081E-3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1.4320637955218807E-2</v>
      </c>
      <c r="AR61" s="9">
        <f t="shared" si="56"/>
        <v>9.9766666666666666</v>
      </c>
      <c r="AS61" s="1">
        <f t="shared" si="57"/>
        <v>0.19</v>
      </c>
      <c r="AT61" s="1">
        <f t="shared" si="62"/>
        <v>53067.333333333336</v>
      </c>
      <c r="AU61" s="1">
        <f t="shared" si="58"/>
        <v>9651692.9167547021</v>
      </c>
    </row>
    <row r="62" spans="1:48" x14ac:dyDescent="0.15">
      <c r="C62" s="7">
        <v>4</v>
      </c>
      <c r="D62" s="7">
        <f t="shared" si="59"/>
        <v>11.494001475399999</v>
      </c>
      <c r="E62" s="10">
        <f t="shared" si="60"/>
        <v>9.8652567444838706</v>
      </c>
      <c r="F62" s="7" t="s">
        <v>83</v>
      </c>
      <c r="G62" s="1">
        <v>5</v>
      </c>
      <c r="H62" s="9">
        <f t="shared" si="42"/>
        <v>11.494001475399999</v>
      </c>
      <c r="I62" s="9">
        <f t="shared" si="43"/>
        <v>284.64400147539999</v>
      </c>
      <c r="J62" s="9">
        <f t="shared" si="44"/>
        <v>7.3507863370869175E-2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0.34232097110896492</v>
      </c>
      <c r="O62" s="9">
        <f t="shared" si="61"/>
        <v>0.11778355988292799</v>
      </c>
      <c r="P62" s="9">
        <f t="shared" si="47"/>
        <v>8.6580178272088592E-3</v>
      </c>
      <c r="Q62" s="12">
        <f t="shared" si="48"/>
        <v>1.6450233871696833E-3</v>
      </c>
      <c r="R62" s="9">
        <f t="shared" si="49"/>
        <v>1.8955666666666669E-2</v>
      </c>
      <c r="S62" s="13">
        <f t="shared" si="50"/>
        <v>8.6782671171488718E-2</v>
      </c>
      <c r="T62" s="2">
        <f t="shared" si="51"/>
        <v>0.01</v>
      </c>
      <c r="U62" s="14">
        <f t="shared" si="52"/>
        <v>8.6782671171488715E-4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1.2867826711714887E-2</v>
      </c>
      <c r="AR62" s="9">
        <f t="shared" si="56"/>
        <v>9.9766666666666666</v>
      </c>
      <c r="AS62" s="1">
        <f t="shared" si="57"/>
        <v>0.19</v>
      </c>
      <c r="AT62" s="1">
        <f t="shared" si="62"/>
        <v>53067.333333333336</v>
      </c>
      <c r="AU62" s="1">
        <f t="shared" si="58"/>
        <v>8672540.4493746869</v>
      </c>
    </row>
    <row r="63" spans="1:48" x14ac:dyDescent="0.15">
      <c r="C63" s="7">
        <v>5</v>
      </c>
      <c r="D63" s="7">
        <f t="shared" si="59"/>
        <v>16.730699745806501</v>
      </c>
      <c r="E63" s="10">
        <f t="shared" si="60"/>
        <v>11.494001475399999</v>
      </c>
      <c r="F63" s="7" t="s">
        <v>85</v>
      </c>
      <c r="G63" s="1">
        <v>6</v>
      </c>
      <c r="H63" s="9">
        <f t="shared" si="42"/>
        <v>16.730699745806501</v>
      </c>
      <c r="I63" s="9">
        <f t="shared" si="43"/>
        <v>289.88069974580645</v>
      </c>
      <c r="J63" s="9">
        <f t="shared" si="44"/>
        <v>0.13636572805686922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0.20889220872238581</v>
      </c>
      <c r="P63" s="9">
        <f t="shared" si="47"/>
        <v>2.8485738127835628E-2</v>
      </c>
      <c r="Q63" s="12">
        <f t="shared" si="48"/>
        <v>5.4122902442887691E-3</v>
      </c>
      <c r="R63" s="9">
        <f t="shared" si="49"/>
        <v>1.8955666666666669E-2</v>
      </c>
      <c r="S63" s="13">
        <f t="shared" si="50"/>
        <v>0.28552360301873325</v>
      </c>
      <c r="T63" s="2">
        <f t="shared" si="51"/>
        <v>0.01</v>
      </c>
      <c r="U63" s="14">
        <f t="shared" si="52"/>
        <v>2.8552360301873324E-3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1.4855236030187333E-2</v>
      </c>
      <c r="AR63" s="9">
        <f t="shared" si="56"/>
        <v>9.9766666666666666</v>
      </c>
      <c r="AS63" s="1">
        <f t="shared" si="57"/>
        <v>0.19</v>
      </c>
      <c r="AT63" s="1">
        <f t="shared" si="62"/>
        <v>53067.333333333336</v>
      </c>
      <c r="AU63" s="1">
        <f t="shared" si="58"/>
        <v>10011996.449992483</v>
      </c>
    </row>
    <row r="64" spans="1:48" x14ac:dyDescent="0.15">
      <c r="C64" s="7">
        <v>6</v>
      </c>
      <c r="D64" s="7">
        <f t="shared" si="59"/>
        <v>22.042018140666698</v>
      </c>
      <c r="E64" s="10">
        <f t="shared" si="60"/>
        <v>16.730699745806501</v>
      </c>
      <c r="F64" s="7" t="s">
        <v>83</v>
      </c>
      <c r="G64" s="1">
        <v>7</v>
      </c>
      <c r="H64" s="9">
        <f t="shared" si="42"/>
        <v>22.042018140666698</v>
      </c>
      <c r="I64" s="9">
        <f t="shared" si="43"/>
        <v>295.19201814066668</v>
      </c>
      <c r="J64" s="9">
        <f t="shared" si="44"/>
        <v>0.24955974227469524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0.28017313726121684</v>
      </c>
      <c r="P64" s="9">
        <f t="shared" si="47"/>
        <v>6.9919935927202095E-2</v>
      </c>
      <c r="Q64" s="12">
        <f t="shared" si="48"/>
        <v>1.3284787826168399E-2</v>
      </c>
      <c r="R64" s="9">
        <f t="shared" si="49"/>
        <v>1.8955666666666669E-2</v>
      </c>
      <c r="S64" s="13">
        <f t="shared" si="50"/>
        <v>0.70083464009891838</v>
      </c>
      <c r="T64" s="2">
        <f t="shared" si="51"/>
        <v>0.01</v>
      </c>
      <c r="U64" s="14">
        <f t="shared" si="52"/>
        <v>7.0083464009891841E-3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2.7108346400989185E-2</v>
      </c>
      <c r="AR64" s="9">
        <f t="shared" si="56"/>
        <v>9.9766666666666666</v>
      </c>
      <c r="AS64" s="1">
        <f t="shared" si="57"/>
        <v>0.19</v>
      </c>
      <c r="AT64" s="1">
        <f t="shared" si="62"/>
        <v>53067.333333333336</v>
      </c>
      <c r="AU64" s="1">
        <f t="shared" si="58"/>
        <v>18270235.988195714</v>
      </c>
    </row>
    <row r="65" spans="1:48" x14ac:dyDescent="0.15">
      <c r="C65" s="7">
        <v>7</v>
      </c>
      <c r="D65" s="7">
        <f t="shared" si="59"/>
        <v>23.285333187741902</v>
      </c>
      <c r="E65" s="10">
        <f t="shared" si="60"/>
        <v>22.042018140666698</v>
      </c>
      <c r="F65" s="7" t="s">
        <v>83</v>
      </c>
      <c r="G65" s="1">
        <v>8</v>
      </c>
      <c r="H65" s="9">
        <f t="shared" si="42"/>
        <v>23.285333187741902</v>
      </c>
      <c r="I65" s="9">
        <f t="shared" si="43"/>
        <v>296.43533318774189</v>
      </c>
      <c r="J65" s="9">
        <f t="shared" si="44"/>
        <v>0.28658723842778894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0.31001986800068143</v>
      </c>
      <c r="P65" s="9">
        <f t="shared" si="47"/>
        <v>8.8847737828062948E-2</v>
      </c>
      <c r="Q65" s="12">
        <f t="shared" si="48"/>
        <v>1.688107018733196E-2</v>
      </c>
      <c r="R65" s="9">
        <f t="shared" si="49"/>
        <v>1.8955666666666669E-2</v>
      </c>
      <c r="S65" s="13">
        <f t="shared" si="50"/>
        <v>0.89055534074236153</v>
      </c>
      <c r="T65" s="2">
        <f t="shared" si="51"/>
        <v>0.01</v>
      </c>
      <c r="U65" s="14">
        <f t="shared" si="52"/>
        <v>8.9055534074236158E-3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2.9005553407423616E-2</v>
      </c>
      <c r="AR65" s="9">
        <f t="shared" si="56"/>
        <v>9.9766666666666666</v>
      </c>
      <c r="AS65" s="1">
        <f t="shared" si="57"/>
        <v>0.19</v>
      </c>
      <c r="AT65" s="1">
        <f t="shared" si="62"/>
        <v>53067.333333333336</v>
      </c>
      <c r="AU65" s="1">
        <f t="shared" si="58"/>
        <v>19548898.257494092</v>
      </c>
    </row>
    <row r="66" spans="1:48" x14ac:dyDescent="0.15">
      <c r="C66" s="7">
        <v>8</v>
      </c>
      <c r="D66" s="7">
        <f t="shared" si="59"/>
        <v>23.628097913548402</v>
      </c>
      <c r="E66" s="10">
        <f t="shared" si="60"/>
        <v>23.285333187741902</v>
      </c>
      <c r="F66" s="7" t="s">
        <v>83</v>
      </c>
      <c r="G66" s="1">
        <v>9</v>
      </c>
      <c r="H66" s="9">
        <f t="shared" si="42"/>
        <v>23.628097913548402</v>
      </c>
      <c r="I66" s="9">
        <f t="shared" si="43"/>
        <v>296.77809791354838</v>
      </c>
      <c r="J66" s="9">
        <f t="shared" si="44"/>
        <v>0.29766802604934606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0.32093879683928517</v>
      </c>
      <c r="P66" s="9">
        <f t="shared" si="47"/>
        <v>9.553321813780212E-2</v>
      </c>
      <c r="Q66" s="12">
        <f t="shared" si="48"/>
        <v>1.8151311446182403E-2</v>
      </c>
      <c r="R66" s="9">
        <f t="shared" si="49"/>
        <v>1.8955666666666669E-2</v>
      </c>
      <c r="S66" s="13">
        <f t="shared" si="50"/>
        <v>0.95756650321886516</v>
      </c>
      <c r="T66" s="2">
        <f t="shared" si="51"/>
        <v>0.01</v>
      </c>
      <c r="U66" s="14">
        <f t="shared" si="52"/>
        <v>9.5756650321886516E-3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2.9675665032188651E-2</v>
      </c>
      <c r="AR66" s="9">
        <f t="shared" si="56"/>
        <v>9.9766666666666666</v>
      </c>
      <c r="AS66" s="1">
        <f t="shared" si="57"/>
        <v>0.19</v>
      </c>
      <c r="AT66" s="1">
        <f t="shared" si="62"/>
        <v>53067.333333333336</v>
      </c>
      <c r="AU66" s="1">
        <f t="shared" si="58"/>
        <v>20000533.976685125</v>
      </c>
    </row>
    <row r="67" spans="1:48" x14ac:dyDescent="0.15">
      <c r="C67" s="7">
        <v>9</v>
      </c>
      <c r="D67" s="7">
        <f t="shared" si="59"/>
        <v>15.901815430333301</v>
      </c>
      <c r="E67" s="10">
        <f t="shared" si="60"/>
        <v>23.628097913548402</v>
      </c>
      <c r="F67" s="7" t="s">
        <v>83</v>
      </c>
      <c r="G67" s="1">
        <v>10</v>
      </c>
      <c r="H67" s="9">
        <f t="shared" si="42"/>
        <v>15.901815430333301</v>
      </c>
      <c r="I67" s="9">
        <f t="shared" si="43"/>
        <v>289.05181543033325</v>
      </c>
      <c r="J67" s="9">
        <f t="shared" si="44"/>
        <v>0.12384376979601726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0.3251722453681497</v>
      </c>
      <c r="P67" s="9">
        <f t="shared" si="47"/>
        <v>4.0270556699427168E-2</v>
      </c>
      <c r="Q67" s="12">
        <f t="shared" si="48"/>
        <v>7.6514057728911617E-3</v>
      </c>
      <c r="R67" s="9">
        <f t="shared" si="49"/>
        <v>1.8955666666666669E-2</v>
      </c>
      <c r="S67" s="13">
        <f t="shared" si="50"/>
        <v>0.40364741095316231</v>
      </c>
      <c r="T67" s="2">
        <f t="shared" si="51"/>
        <v>0.01</v>
      </c>
      <c r="U67" s="14">
        <f t="shared" si="52"/>
        <v>4.0364741095316233E-3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2.4136474109531625E-2</v>
      </c>
      <c r="AR67" s="9">
        <f t="shared" si="56"/>
        <v>9.9766666666666666</v>
      </c>
      <c r="AS67" s="1">
        <f t="shared" si="57"/>
        <v>0.19</v>
      </c>
      <c r="AT67" s="1">
        <f t="shared" si="62"/>
        <v>53067.333333333336</v>
      </c>
      <c r="AU67" s="1">
        <f t="shared" si="58"/>
        <v>16267280.61465333</v>
      </c>
    </row>
    <row r="68" spans="1:48" x14ac:dyDescent="0.15">
      <c r="C68" s="7">
        <v>10</v>
      </c>
      <c r="D68" s="7">
        <f t="shared" si="59"/>
        <v>12.3265718396129</v>
      </c>
      <c r="E68" s="10">
        <f t="shared" si="60"/>
        <v>15.901815430333301</v>
      </c>
      <c r="F68" s="7" t="s">
        <v>83</v>
      </c>
      <c r="G68" s="1">
        <v>11</v>
      </c>
      <c r="H68" s="9">
        <f t="shared" si="42"/>
        <v>12.3265718396129</v>
      </c>
      <c r="I68" s="9">
        <f t="shared" si="43"/>
        <v>285.47657183961286</v>
      </c>
      <c r="J68" s="9">
        <f t="shared" si="44"/>
        <v>8.121940271966728E-2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0.27065660423528642</v>
      </c>
      <c r="O68" s="9">
        <f t="shared" si="61"/>
        <v>0.11401175110010281</v>
      </c>
      <c r="P68" s="9">
        <f t="shared" si="47"/>
        <v>9.2599663273737198E-3</v>
      </c>
      <c r="Q68" s="12">
        <f t="shared" si="48"/>
        <v>1.7593936022010069E-3</v>
      </c>
      <c r="R68" s="9">
        <f t="shared" si="49"/>
        <v>1.8955666666666669E-2</v>
      </c>
      <c r="S68" s="13">
        <f t="shared" si="50"/>
        <v>9.2816234487541449E-2</v>
      </c>
      <c r="T68" s="2">
        <f t="shared" si="51"/>
        <v>0.01</v>
      </c>
      <c r="U68" s="14">
        <f t="shared" si="52"/>
        <v>9.2816234487541453E-4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1.2928162344875415E-2</v>
      </c>
      <c r="AR68" s="9">
        <f t="shared" si="56"/>
        <v>9.9766666666666666</v>
      </c>
      <c r="AS68" s="1">
        <f t="shared" si="57"/>
        <v>0.19</v>
      </c>
      <c r="AT68" s="1">
        <f t="shared" si="62"/>
        <v>53067.333333333336</v>
      </c>
      <c r="AU68" s="1">
        <f t="shared" si="58"/>
        <v>8713204.9089486506</v>
      </c>
    </row>
    <row r="69" spans="1:48" x14ac:dyDescent="0.15">
      <c r="C69" s="7">
        <v>11</v>
      </c>
      <c r="D69" s="7">
        <f t="shared" si="59"/>
        <v>7.3142653068666696</v>
      </c>
      <c r="E69" s="10">
        <f t="shared" si="60"/>
        <v>12.3265718396129</v>
      </c>
      <c r="F69" s="7" t="s">
        <v>85</v>
      </c>
      <c r="G69" s="1">
        <v>12</v>
      </c>
      <c r="H69" s="9">
        <f t="shared" si="42"/>
        <v>7.3142653068666696</v>
      </c>
      <c r="I69" s="9">
        <f t="shared" si="43"/>
        <v>280.46426530686665</v>
      </c>
      <c r="J69" s="9">
        <f t="shared" si="44"/>
        <v>4.4150741422026969E-2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0.20451845143939576</v>
      </c>
      <c r="P69" s="9">
        <f t="shared" si="47"/>
        <v>9.0296412655341413E-3</v>
      </c>
      <c r="Q69" s="12">
        <f t="shared" si="48"/>
        <v>1.7156318404514868E-3</v>
      </c>
      <c r="R69" s="9">
        <f t="shared" si="49"/>
        <v>1.8955666666666669E-2</v>
      </c>
      <c r="S69" s="13">
        <f t="shared" si="50"/>
        <v>9.0507597048454458E-2</v>
      </c>
      <c r="T69" s="2">
        <f t="shared" si="51"/>
        <v>0.01</v>
      </c>
      <c r="U69" s="14">
        <f t="shared" si="52"/>
        <v>9.0507597048454459E-4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1.2905075970484545E-2</v>
      </c>
      <c r="AR69" s="9">
        <f t="shared" si="56"/>
        <v>9.9766666666666666</v>
      </c>
      <c r="AS69" s="1">
        <f t="shared" si="57"/>
        <v>0.19</v>
      </c>
      <c r="AT69" s="1">
        <f t="shared" si="62"/>
        <v>53067.333333333336</v>
      </c>
      <c r="AU69" s="1">
        <f t="shared" si="58"/>
        <v>8697645.3649619464</v>
      </c>
      <c r="AV69" s="1">
        <f>SUM(AU58:AU69)</f>
        <v>145149251.30650964</v>
      </c>
    </row>
    <row r="70" spans="1:48" x14ac:dyDescent="0.15">
      <c r="C70" s="7">
        <v>12</v>
      </c>
      <c r="D70" s="7">
        <f t="shared" si="59"/>
        <v>3.9932449313548402</v>
      </c>
      <c r="E70" s="10">
        <f t="shared" si="60"/>
        <v>7.3142653068666696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4.5370835930967699</v>
      </c>
      <c r="E73" s="7"/>
      <c r="F73" s="7"/>
      <c r="G73" s="1">
        <v>1</v>
      </c>
      <c r="H73" s="9">
        <f t="shared" ref="H73:H84" si="63">E74</f>
        <v>4.5370835930967699</v>
      </c>
      <c r="I73" s="9">
        <f t="shared" ref="I73:I84" si="64">H73+273.15</f>
        <v>277.68708359309676</v>
      </c>
      <c r="J73" s="9">
        <f t="shared" ref="J73:J84" si="65">EXP(($C$15*(I73-$C$13))/($C$16*I73*$C$13))</f>
        <v>3.1199560838389089E-2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3.4163519118036055E-3</v>
      </c>
      <c r="Q73" s="12">
        <f t="shared" ref="Q73:Q84" si="69">P73*$B$75</f>
        <v>6.1494334412464898E-4</v>
      </c>
      <c r="R73" s="9">
        <f t="shared" ref="R73:R84" si="70">L73*$B$75</f>
        <v>1.9710000000000002E-2</v>
      </c>
      <c r="S73" s="13">
        <f t="shared" ref="S73:S84" si="71">Q73/R73</f>
        <v>3.1199560838389089E-2</v>
      </c>
      <c r="T73" s="2">
        <f t="shared" ref="T73:T84" si="72">$B$74/100</f>
        <v>0.01</v>
      </c>
      <c r="U73" s="14">
        <f t="shared" ref="U73:U84" si="73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1.2911995608383891E-2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6397.583333333333</v>
      </c>
      <c r="AU73" s="1">
        <f t="shared" ref="AU73:AU84" si="79">AT73*10000*AS73*0.67*AR73*AQ73</f>
        <v>1090864.348073418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-2.7464043882580702</v>
      </c>
      <c r="E74" s="10">
        <f t="shared" ref="E74:E85" si="81">D73</f>
        <v>4.5370835930967699</v>
      </c>
      <c r="F74" s="7" t="s">
        <v>83</v>
      </c>
      <c r="G74" s="1">
        <v>2</v>
      </c>
      <c r="H74" s="9">
        <f t="shared" si="63"/>
        <v>-2.7464043882580702</v>
      </c>
      <c r="I74" s="9">
        <f t="shared" si="64"/>
        <v>270.40359561174193</v>
      </c>
      <c r="J74" s="9">
        <f t="shared" si="65"/>
        <v>1.2133090730150781E-2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0.21558364808819641</v>
      </c>
      <c r="P74" s="9">
        <f t="shared" si="68"/>
        <v>2.6156959621909839E-3</v>
      </c>
      <c r="Q74" s="12">
        <f t="shared" si="69"/>
        <v>4.7082527319437708E-4</v>
      </c>
      <c r="R74" s="9">
        <f t="shared" si="70"/>
        <v>1.9710000000000002E-2</v>
      </c>
      <c r="S74" s="13">
        <f t="shared" si="71"/>
        <v>2.3887634357908527E-2</v>
      </c>
      <c r="T74" s="2">
        <f t="shared" si="72"/>
        <v>0.01</v>
      </c>
      <c r="U74" s="14">
        <f t="shared" si="73"/>
        <v>2.3887634357908528E-4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1.2838876343579086E-2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6397.583333333333</v>
      </c>
      <c r="AU74" s="1">
        <f t="shared" si="79"/>
        <v>1084686.8987036932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5.2919630909285704</v>
      </c>
      <c r="E75" s="10">
        <f t="shared" si="81"/>
        <v>-2.7464043882580702</v>
      </c>
      <c r="F75" s="7" t="s">
        <v>83</v>
      </c>
      <c r="G75" s="1">
        <v>3</v>
      </c>
      <c r="H75" s="9">
        <f t="shared" si="63"/>
        <v>5.2919630909285704</v>
      </c>
      <c r="I75" s="9">
        <f t="shared" si="64"/>
        <v>278.44196309092854</v>
      </c>
      <c r="J75" s="9">
        <f t="shared" si="65"/>
        <v>3.4310971138319081E-2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0.32246795212600549</v>
      </c>
      <c r="P75" s="9">
        <f t="shared" si="68"/>
        <v>1.1064188598428233E-2</v>
      </c>
      <c r="Q75" s="12">
        <f t="shared" si="69"/>
        <v>1.991553947717082E-3</v>
      </c>
      <c r="R75" s="9">
        <f t="shared" si="70"/>
        <v>1.9710000000000002E-2</v>
      </c>
      <c r="S75" s="13">
        <f t="shared" si="71"/>
        <v>0.10104281825048614</v>
      </c>
      <c r="T75" s="2">
        <f t="shared" si="72"/>
        <v>0.01</v>
      </c>
      <c r="U75" s="14">
        <f t="shared" si="73"/>
        <v>1.0104281825048613E-3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1.3610428182504861E-2</v>
      </c>
      <c r="AR75" s="9">
        <f t="shared" si="77"/>
        <v>10.950000000000001</v>
      </c>
      <c r="AS75" s="1">
        <f t="shared" si="78"/>
        <v>0.18</v>
      </c>
      <c r="AT75" s="1">
        <f t="shared" si="83"/>
        <v>6397.583333333333</v>
      </c>
      <c r="AU75" s="1">
        <f t="shared" si="79"/>
        <v>1149871.1211354383</v>
      </c>
    </row>
    <row r="76" spans="1:48" x14ac:dyDescent="0.15">
      <c r="C76" s="7">
        <v>3</v>
      </c>
      <c r="D76" s="7">
        <f t="shared" si="80"/>
        <v>9.8652567444838706</v>
      </c>
      <c r="E76" s="10">
        <f t="shared" si="81"/>
        <v>5.2919630909285704</v>
      </c>
      <c r="F76" s="7" t="s">
        <v>83</v>
      </c>
      <c r="G76" s="1">
        <v>4</v>
      </c>
      <c r="H76" s="9">
        <f t="shared" si="63"/>
        <v>9.8652567444838706</v>
      </c>
      <c r="I76" s="9">
        <f t="shared" si="64"/>
        <v>283.01525674448385</v>
      </c>
      <c r="J76" s="9">
        <f t="shared" si="65"/>
        <v>6.0372436199376135E-2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0.42090376352757725</v>
      </c>
      <c r="P76" s="9">
        <f t="shared" si="68"/>
        <v>2.5410985609645956E-2</v>
      </c>
      <c r="Q76" s="12">
        <f t="shared" si="69"/>
        <v>4.5739774097362717E-3</v>
      </c>
      <c r="R76" s="9">
        <f t="shared" si="70"/>
        <v>1.9710000000000002E-2</v>
      </c>
      <c r="S76" s="13">
        <f t="shared" si="71"/>
        <v>0.23206379552188083</v>
      </c>
      <c r="T76" s="2">
        <f t="shared" si="72"/>
        <v>0.01</v>
      </c>
      <c r="U76" s="14">
        <f t="shared" si="73"/>
        <v>2.3206379552188085E-3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1.4920637955218809E-2</v>
      </c>
      <c r="AR76" s="9">
        <f t="shared" si="77"/>
        <v>10.950000000000001</v>
      </c>
      <c r="AS76" s="1">
        <f t="shared" si="78"/>
        <v>0.18</v>
      </c>
      <c r="AT76" s="1">
        <f t="shared" si="83"/>
        <v>6397.583333333333</v>
      </c>
      <c r="AU76" s="1">
        <f t="shared" si="79"/>
        <v>1260563.6254469319</v>
      </c>
    </row>
    <row r="77" spans="1:48" x14ac:dyDescent="0.15">
      <c r="C77" s="7">
        <v>4</v>
      </c>
      <c r="D77" s="7">
        <f t="shared" si="80"/>
        <v>11.494001475399999</v>
      </c>
      <c r="E77" s="10">
        <f t="shared" si="81"/>
        <v>9.8652567444838706</v>
      </c>
      <c r="F77" s="7" t="s">
        <v>83</v>
      </c>
      <c r="G77" s="1">
        <v>5</v>
      </c>
      <c r="H77" s="9">
        <f t="shared" si="63"/>
        <v>11.494001475399999</v>
      </c>
      <c r="I77" s="9">
        <f t="shared" si="64"/>
        <v>284.64400147539999</v>
      </c>
      <c r="J77" s="9">
        <f t="shared" si="65"/>
        <v>7.3507863370869175E-2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0.37571813902203471</v>
      </c>
      <c r="O77" s="9">
        <f t="shared" si="82"/>
        <v>0.12927463889589658</v>
      </c>
      <c r="P77" s="9">
        <f t="shared" si="68"/>
        <v>9.5027024932780157E-3</v>
      </c>
      <c r="Q77" s="12">
        <f t="shared" si="69"/>
        <v>1.7104864487900427E-3</v>
      </c>
      <c r="R77" s="9">
        <f t="shared" si="70"/>
        <v>1.9710000000000002E-2</v>
      </c>
      <c r="S77" s="13">
        <f t="shared" si="71"/>
        <v>8.6782671171488718E-2</v>
      </c>
      <c r="T77" s="2">
        <f t="shared" si="72"/>
        <v>0.01</v>
      </c>
      <c r="U77" s="14">
        <f t="shared" si="73"/>
        <v>8.6782671171488715E-4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1.3467826711714887E-2</v>
      </c>
      <c r="AR77" s="9">
        <f t="shared" si="77"/>
        <v>10.950000000000001</v>
      </c>
      <c r="AS77" s="1">
        <f t="shared" si="78"/>
        <v>0.18</v>
      </c>
      <c r="AT77" s="1">
        <f t="shared" si="83"/>
        <v>6397.583333333333</v>
      </c>
      <c r="AU77" s="1">
        <f t="shared" si="79"/>
        <v>1137823.4977327003</v>
      </c>
    </row>
    <row r="78" spans="1:48" x14ac:dyDescent="0.15">
      <c r="C78" s="7">
        <v>5</v>
      </c>
      <c r="D78" s="7">
        <f t="shared" si="80"/>
        <v>16.730699745806501</v>
      </c>
      <c r="E78" s="10">
        <f t="shared" si="81"/>
        <v>11.494001475399999</v>
      </c>
      <c r="F78" s="7" t="s">
        <v>85</v>
      </c>
      <c r="G78" s="1">
        <v>6</v>
      </c>
      <c r="H78" s="9">
        <f t="shared" si="63"/>
        <v>16.730699745806501</v>
      </c>
      <c r="I78" s="9">
        <f t="shared" si="64"/>
        <v>289.88069974580645</v>
      </c>
      <c r="J78" s="9">
        <f t="shared" si="65"/>
        <v>0.13636572805686922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0.22927193640261859</v>
      </c>
      <c r="P78" s="9">
        <f t="shared" si="68"/>
        <v>3.1264834530551303E-2</v>
      </c>
      <c r="Q78" s="12">
        <f t="shared" si="69"/>
        <v>5.6276702154992343E-3</v>
      </c>
      <c r="R78" s="9">
        <f t="shared" si="70"/>
        <v>1.9710000000000002E-2</v>
      </c>
      <c r="S78" s="13">
        <f t="shared" si="71"/>
        <v>0.28552360301873331</v>
      </c>
      <c r="T78" s="2">
        <f t="shared" si="72"/>
        <v>0.01</v>
      </c>
      <c r="U78" s="14">
        <f t="shared" si="73"/>
        <v>2.8552360301873332E-3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1.5455236030187332E-2</v>
      </c>
      <c r="AR78" s="9">
        <f t="shared" si="77"/>
        <v>10.950000000000001</v>
      </c>
      <c r="AS78" s="1">
        <f t="shared" si="78"/>
        <v>0.18</v>
      </c>
      <c r="AT78" s="1">
        <f t="shared" si="83"/>
        <v>6397.583333333333</v>
      </c>
      <c r="AU78" s="1">
        <f t="shared" si="79"/>
        <v>1305728.9119153677</v>
      </c>
    </row>
    <row r="79" spans="1:48" x14ac:dyDescent="0.15">
      <c r="C79" s="7">
        <v>6</v>
      </c>
      <c r="D79" s="7">
        <f t="shared" si="80"/>
        <v>22.042018140666698</v>
      </c>
      <c r="E79" s="10">
        <f t="shared" si="81"/>
        <v>16.730699745806501</v>
      </c>
      <c r="F79" s="7" t="s">
        <v>83</v>
      </c>
      <c r="G79" s="1">
        <v>7</v>
      </c>
      <c r="H79" s="9">
        <f t="shared" si="63"/>
        <v>22.042018140666698</v>
      </c>
      <c r="I79" s="9">
        <f t="shared" si="64"/>
        <v>295.19201814066668</v>
      </c>
      <c r="J79" s="9">
        <f t="shared" si="65"/>
        <v>0.24955974227469524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0.30750710187206731</v>
      </c>
      <c r="P79" s="9">
        <f t="shared" si="68"/>
        <v>7.6741393090831569E-2</v>
      </c>
      <c r="Q79" s="12">
        <f t="shared" si="69"/>
        <v>1.3813450756349682E-2</v>
      </c>
      <c r="R79" s="9">
        <f t="shared" si="70"/>
        <v>1.9710000000000002E-2</v>
      </c>
      <c r="S79" s="13">
        <f t="shared" si="71"/>
        <v>0.70083464009891838</v>
      </c>
      <c r="T79" s="2">
        <f t="shared" si="72"/>
        <v>0.01</v>
      </c>
      <c r="U79" s="14">
        <f t="shared" si="73"/>
        <v>7.0083464009891841E-3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2.8608346400989186E-2</v>
      </c>
      <c r="AR79" s="9">
        <f t="shared" si="77"/>
        <v>10.950000000000001</v>
      </c>
      <c r="AS79" s="1">
        <f t="shared" si="78"/>
        <v>0.18</v>
      </c>
      <c r="AT79" s="1">
        <f t="shared" si="83"/>
        <v>6397.583333333333</v>
      </c>
      <c r="AU79" s="1">
        <f t="shared" si="79"/>
        <v>2416963.7361021112</v>
      </c>
    </row>
    <row r="80" spans="1:48" x14ac:dyDescent="0.15">
      <c r="C80" s="7">
        <v>7</v>
      </c>
      <c r="D80" s="7">
        <f t="shared" si="80"/>
        <v>23.285333187741902</v>
      </c>
      <c r="E80" s="10">
        <f t="shared" si="81"/>
        <v>22.042018140666698</v>
      </c>
      <c r="F80" s="7" t="s">
        <v>83</v>
      </c>
      <c r="G80" s="1">
        <v>8</v>
      </c>
      <c r="H80" s="9">
        <f t="shared" si="63"/>
        <v>23.285333187741902</v>
      </c>
      <c r="I80" s="9">
        <f t="shared" si="64"/>
        <v>296.43533318774189</v>
      </c>
      <c r="J80" s="9">
        <f t="shared" si="65"/>
        <v>0.28658723842778894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0.3402657087812358</v>
      </c>
      <c r="P80" s="9">
        <f t="shared" si="68"/>
        <v>9.7515809811288615E-2</v>
      </c>
      <c r="Q80" s="12">
        <f t="shared" si="69"/>
        <v>1.7552845766031951E-2</v>
      </c>
      <c r="R80" s="9">
        <f t="shared" si="70"/>
        <v>1.9710000000000002E-2</v>
      </c>
      <c r="S80" s="13">
        <f t="shared" si="71"/>
        <v>0.89055534074236165</v>
      </c>
      <c r="T80" s="2">
        <f t="shared" si="72"/>
        <v>0.01</v>
      </c>
      <c r="U80" s="14">
        <f t="shared" si="73"/>
        <v>8.9055534074236175E-3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3.050555340742362E-2</v>
      </c>
      <c r="AR80" s="9">
        <f t="shared" si="77"/>
        <v>10.950000000000001</v>
      </c>
      <c r="AS80" s="1">
        <f t="shared" si="78"/>
        <v>0.18</v>
      </c>
      <c r="AT80" s="1">
        <f t="shared" si="83"/>
        <v>6397.583333333333</v>
      </c>
      <c r="AU80" s="1">
        <f t="shared" si="79"/>
        <v>2577248.4470797549</v>
      </c>
    </row>
    <row r="81" spans="1:48" x14ac:dyDescent="0.15">
      <c r="C81" s="7">
        <v>8</v>
      </c>
      <c r="D81" s="7">
        <f t="shared" si="80"/>
        <v>23.628097913548402</v>
      </c>
      <c r="E81" s="10">
        <f t="shared" si="81"/>
        <v>23.285333187741902</v>
      </c>
      <c r="F81" s="7" t="s">
        <v>83</v>
      </c>
      <c r="G81" s="1">
        <v>9</v>
      </c>
      <c r="H81" s="9">
        <f t="shared" si="63"/>
        <v>23.628097913548402</v>
      </c>
      <c r="I81" s="9">
        <f t="shared" si="64"/>
        <v>296.77809791354838</v>
      </c>
      <c r="J81" s="9">
        <f t="shared" si="65"/>
        <v>0.29766802604934606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0.35224989896994718</v>
      </c>
      <c r="P81" s="9">
        <f t="shared" si="68"/>
        <v>0.10485353210246576</v>
      </c>
      <c r="Q81" s="12">
        <f t="shared" si="69"/>
        <v>1.8873635778443837E-2</v>
      </c>
      <c r="R81" s="9">
        <f t="shared" si="70"/>
        <v>1.9710000000000002E-2</v>
      </c>
      <c r="S81" s="13">
        <f t="shared" si="71"/>
        <v>0.95756650321886527</v>
      </c>
      <c r="T81" s="2">
        <f t="shared" si="72"/>
        <v>0.01</v>
      </c>
      <c r="U81" s="14">
        <f t="shared" si="73"/>
        <v>9.5756650321886534E-3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3.1175665032188653E-2</v>
      </c>
      <c r="AR81" s="9">
        <f t="shared" si="77"/>
        <v>10.950000000000001</v>
      </c>
      <c r="AS81" s="1">
        <f t="shared" si="78"/>
        <v>0.18</v>
      </c>
      <c r="AT81" s="1">
        <f t="shared" si="83"/>
        <v>6397.583333333333</v>
      </c>
      <c r="AU81" s="1">
        <f t="shared" si="79"/>
        <v>2633862.5370203587</v>
      </c>
    </row>
    <row r="82" spans="1:48" x14ac:dyDescent="0.15">
      <c r="C82" s="7">
        <v>9</v>
      </c>
      <c r="D82" s="7">
        <f t="shared" si="80"/>
        <v>15.901815430333301</v>
      </c>
      <c r="E82" s="10">
        <f t="shared" si="81"/>
        <v>23.628097913548402</v>
      </c>
      <c r="F82" s="7" t="s">
        <v>83</v>
      </c>
      <c r="G82" s="1">
        <v>10</v>
      </c>
      <c r="H82" s="9">
        <f t="shared" si="63"/>
        <v>15.901815430333301</v>
      </c>
      <c r="I82" s="9">
        <f t="shared" si="64"/>
        <v>289.05181543033325</v>
      </c>
      <c r="J82" s="9">
        <f t="shared" si="65"/>
        <v>0.12384376979601726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0.3568963668674815</v>
      </c>
      <c r="P82" s="9">
        <f t="shared" si="68"/>
        <v>4.4199391499371299E-2</v>
      </c>
      <c r="Q82" s="12">
        <f t="shared" si="69"/>
        <v>7.9558904698868328E-3</v>
      </c>
      <c r="R82" s="9">
        <f t="shared" si="70"/>
        <v>1.9710000000000002E-2</v>
      </c>
      <c r="S82" s="13">
        <f t="shared" si="71"/>
        <v>0.40364741095316248</v>
      </c>
      <c r="T82" s="2">
        <f t="shared" si="72"/>
        <v>0.01</v>
      </c>
      <c r="U82" s="14">
        <f t="shared" si="73"/>
        <v>4.0364741095316251E-3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2.5636474109531626E-2</v>
      </c>
      <c r="AR82" s="9">
        <f t="shared" si="77"/>
        <v>10.950000000000001</v>
      </c>
      <c r="AS82" s="1">
        <f t="shared" si="78"/>
        <v>0.18</v>
      </c>
      <c r="AT82" s="1">
        <f t="shared" si="83"/>
        <v>6397.583333333333</v>
      </c>
      <c r="AU82" s="1">
        <f t="shared" si="79"/>
        <v>2165886.3946822225</v>
      </c>
    </row>
    <row r="83" spans="1:48" x14ac:dyDescent="0.15">
      <c r="C83" s="7">
        <v>10</v>
      </c>
      <c r="D83" s="7">
        <f t="shared" si="80"/>
        <v>12.3265718396129</v>
      </c>
      <c r="E83" s="10">
        <f t="shared" si="81"/>
        <v>15.901815430333301</v>
      </c>
      <c r="F83" s="7" t="s">
        <v>83</v>
      </c>
      <c r="G83" s="1">
        <v>11</v>
      </c>
      <c r="H83" s="9">
        <f t="shared" si="63"/>
        <v>12.3265718396129</v>
      </c>
      <c r="I83" s="9">
        <f t="shared" si="64"/>
        <v>285.47657183961286</v>
      </c>
      <c r="J83" s="9">
        <f t="shared" si="65"/>
        <v>8.121940271966728E-2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0.29706212659970466</v>
      </c>
      <c r="O83" s="9">
        <f t="shared" si="82"/>
        <v>0.12513484876840558</v>
      </c>
      <c r="P83" s="9">
        <f t="shared" si="68"/>
        <v>1.0163377676385794E-2</v>
      </c>
      <c r="Q83" s="12">
        <f t="shared" si="69"/>
        <v>1.8294079817494429E-3</v>
      </c>
      <c r="R83" s="9">
        <f t="shared" si="70"/>
        <v>1.9710000000000002E-2</v>
      </c>
      <c r="S83" s="13">
        <f t="shared" si="71"/>
        <v>9.2816234487541491E-2</v>
      </c>
      <c r="T83" s="2">
        <f t="shared" si="72"/>
        <v>0.01</v>
      </c>
      <c r="U83" s="14">
        <f t="shared" si="73"/>
        <v>9.2816234487541496E-4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1.3528162344875415E-2</v>
      </c>
      <c r="AR83" s="9">
        <f t="shared" si="77"/>
        <v>10.950000000000001</v>
      </c>
      <c r="AS83" s="1">
        <f t="shared" si="78"/>
        <v>0.18</v>
      </c>
      <c r="AT83" s="1">
        <f t="shared" si="83"/>
        <v>6397.583333333333</v>
      </c>
      <c r="AU83" s="1">
        <f t="shared" si="79"/>
        <v>1142920.9275281781</v>
      </c>
    </row>
    <row r="84" spans="1:48" x14ac:dyDescent="0.15">
      <c r="C84" s="7">
        <v>11</v>
      </c>
      <c r="D84" s="7">
        <f t="shared" si="80"/>
        <v>7.3142653068666696</v>
      </c>
      <c r="E84" s="10">
        <f t="shared" si="81"/>
        <v>12.3265718396129</v>
      </c>
      <c r="F84" s="7" t="s">
        <v>85</v>
      </c>
      <c r="G84" s="1">
        <v>12</v>
      </c>
      <c r="H84" s="9">
        <f t="shared" si="63"/>
        <v>7.3142653068666696</v>
      </c>
      <c r="I84" s="9">
        <f t="shared" si="64"/>
        <v>280.46426530686665</v>
      </c>
      <c r="J84" s="9">
        <f t="shared" si="65"/>
        <v>4.4150741422026969E-2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0.22447147109201981</v>
      </c>
      <c r="P84" s="9">
        <f t="shared" si="68"/>
        <v>9.9105818768057685E-3</v>
      </c>
      <c r="Q84" s="12">
        <f t="shared" si="69"/>
        <v>1.7839047378250383E-3</v>
      </c>
      <c r="R84" s="9">
        <f t="shared" si="70"/>
        <v>1.9710000000000002E-2</v>
      </c>
      <c r="S84" s="13">
        <f t="shared" si="71"/>
        <v>9.0507597048454499E-2</v>
      </c>
      <c r="T84" s="2">
        <f t="shared" si="72"/>
        <v>0.01</v>
      </c>
      <c r="U84" s="14">
        <f t="shared" si="73"/>
        <v>9.0507597048454503E-4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1.3505075970484545E-2</v>
      </c>
      <c r="AR84" s="9">
        <f t="shared" si="77"/>
        <v>10.950000000000001</v>
      </c>
      <c r="AS84" s="1">
        <f t="shared" si="78"/>
        <v>0.18</v>
      </c>
      <c r="AT84" s="1">
        <f t="shared" si="83"/>
        <v>6397.583333333333</v>
      </c>
      <c r="AU84" s="1">
        <f t="shared" si="79"/>
        <v>1140970.4852020575</v>
      </c>
      <c r="AV84" s="1">
        <f>SUM(AU73:AU84)</f>
        <v>19107390.930622235</v>
      </c>
    </row>
    <row r="85" spans="1:48" x14ac:dyDescent="0.15">
      <c r="C85" s="7">
        <v>12</v>
      </c>
      <c r="D85" s="7">
        <f t="shared" si="80"/>
        <v>3.9932449313548402</v>
      </c>
      <c r="E85" s="10">
        <f t="shared" si="81"/>
        <v>7.3142653068666696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4.5370835930967699</v>
      </c>
      <c r="E89" s="7"/>
      <c r="F89" s="7"/>
      <c r="G89" s="1">
        <v>1</v>
      </c>
      <c r="H89" s="9">
        <f t="shared" ref="H89:H100" si="84">E90</f>
        <v>4.5370835930967699</v>
      </c>
      <c r="I89" s="9">
        <f t="shared" ref="I89:I100" si="85">H89+273.15</f>
        <v>277.68708359309676</v>
      </c>
      <c r="J89" s="9">
        <f t="shared" ref="J89:J100" si="86">EXP(($C$15*(I89-$C$13))/($C$16*I89*$C$13))</f>
        <v>3.1199560838389089E-2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0.16552225012688468</v>
      </c>
      <c r="Q89" s="12">
        <f t="shared" ref="Q89:Q100" si="90">P89*$B$91</f>
        <v>7.4485012557098107E-2</v>
      </c>
      <c r="R89" s="9">
        <f t="shared" ref="R89:R100" si="91">L89*$B$91</f>
        <v>2.3873737500000001</v>
      </c>
      <c r="S89" s="13">
        <f t="shared" ref="S89:S100" si="92">Q89/R89</f>
        <v>3.1199560838389089E-2</v>
      </c>
      <c r="T89" s="2">
        <f t="shared" ref="T89:T100" si="93">$B$90/100</f>
        <v>0.51</v>
      </c>
      <c r="U89" s="14">
        <f t="shared" ref="U89:U100" si="94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3.5134400472314899E-2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93419.333333333328</v>
      </c>
      <c r="AN89" s="1">
        <f t="shared" ref="AN89:AN100" si="98">AM89*10000*AK89*AJ89</f>
        <v>341434211.80249071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-2.7464043882580702</v>
      </c>
      <c r="E90" s="10">
        <f t="shared" ref="E90:E101" si="100">D89</f>
        <v>4.5370835930967699</v>
      </c>
      <c r="F90" s="7" t="s">
        <v>83</v>
      </c>
      <c r="G90" s="1">
        <v>2</v>
      </c>
      <c r="H90" s="9">
        <f t="shared" si="84"/>
        <v>-2.7464043882580702</v>
      </c>
      <c r="I90" s="9">
        <f t="shared" si="85"/>
        <v>270.40359561174193</v>
      </c>
      <c r="J90" s="9">
        <f t="shared" si="86"/>
        <v>1.2133090730150781E-2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10.445027749873116</v>
      </c>
      <c r="P90" s="9">
        <f t="shared" si="89"/>
        <v>0.12673046936815319</v>
      </c>
      <c r="Q90" s="12">
        <f t="shared" si="90"/>
        <v>5.7028711215668937E-2</v>
      </c>
      <c r="R90" s="9">
        <f t="shared" si="91"/>
        <v>2.3873737500000001</v>
      </c>
      <c r="S90" s="13">
        <f t="shared" si="92"/>
        <v>2.3887634357908534E-2</v>
      </c>
      <c r="T90" s="2">
        <f t="shared" si="93"/>
        <v>0.51</v>
      </c>
      <c r="U90" s="14">
        <f t="shared" si="94"/>
        <v>1.2182693522533353E-2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3.4010082097043808E-2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93419.333333333328</v>
      </c>
      <c r="AN90" s="1">
        <f t="shared" si="98"/>
        <v>330508146.37615073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5.2919630909285704</v>
      </c>
      <c r="E91" s="10">
        <f t="shared" si="100"/>
        <v>-2.7464043882580702</v>
      </c>
      <c r="F91" s="7" t="s">
        <v>83</v>
      </c>
      <c r="G91" s="1">
        <v>3</v>
      </c>
      <c r="H91" s="9">
        <f t="shared" si="84"/>
        <v>5.2919630909285704</v>
      </c>
      <c r="I91" s="9">
        <f t="shared" si="85"/>
        <v>278.44196309092854</v>
      </c>
      <c r="J91" s="9">
        <f t="shared" si="86"/>
        <v>3.4310971138319081E-2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15.623572280504963</v>
      </c>
      <c r="P91" s="9">
        <f t="shared" si="89"/>
        <v>0.53605993759384785</v>
      </c>
      <c r="Q91" s="12">
        <f t="shared" si="90"/>
        <v>0.24122697191723153</v>
      </c>
      <c r="R91" s="9">
        <f t="shared" si="91"/>
        <v>2.3873737500000001</v>
      </c>
      <c r="S91" s="13">
        <f t="shared" si="92"/>
        <v>0.10104281825048614</v>
      </c>
      <c r="T91" s="2">
        <f t="shared" si="93"/>
        <v>0.51</v>
      </c>
      <c r="U91" s="14">
        <f t="shared" si="94"/>
        <v>5.1531837307747928E-2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4.5873848948286E-2</v>
      </c>
      <c r="AK91" s="9">
        <f t="shared" si="96"/>
        <v>10.4025</v>
      </c>
      <c r="AL91" s="1">
        <f t="shared" si="97"/>
        <v>0.45</v>
      </c>
      <c r="AM91" s="17">
        <f t="shared" si="102"/>
        <v>93419.333333333328</v>
      </c>
      <c r="AN91" s="1">
        <f t="shared" si="98"/>
        <v>445799593.77267742</v>
      </c>
    </row>
    <row r="92" spans="1:48" x14ac:dyDescent="0.15">
      <c r="C92" s="7">
        <v>3</v>
      </c>
      <c r="D92" s="7">
        <f t="shared" si="99"/>
        <v>9.8652567444838706</v>
      </c>
      <c r="E92" s="10">
        <f t="shared" si="100"/>
        <v>5.2919630909285704</v>
      </c>
      <c r="F92" s="7" t="s">
        <v>83</v>
      </c>
      <c r="G92" s="1">
        <v>4</v>
      </c>
      <c r="H92" s="9">
        <f t="shared" si="84"/>
        <v>9.8652567444838706</v>
      </c>
      <c r="I92" s="9">
        <f t="shared" si="85"/>
        <v>283.01525674448385</v>
      </c>
      <c r="J92" s="9">
        <f t="shared" si="86"/>
        <v>6.0372436199376135E-2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20.392787342911113</v>
      </c>
      <c r="P92" s="9">
        <f t="shared" si="89"/>
        <v>1.2311622527873463</v>
      </c>
      <c r="Q92" s="12">
        <f t="shared" si="90"/>
        <v>0.55402301375430585</v>
      </c>
      <c r="R92" s="9">
        <f t="shared" si="91"/>
        <v>2.3873737500000001</v>
      </c>
      <c r="S92" s="13">
        <f t="shared" si="92"/>
        <v>0.23206379552188083</v>
      </c>
      <c r="T92" s="2">
        <f t="shared" si="93"/>
        <v>0.51</v>
      </c>
      <c r="U92" s="14">
        <f t="shared" si="94"/>
        <v>0.11835253571615922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6.602028951842201E-2</v>
      </c>
      <c r="AK92" s="9">
        <f t="shared" si="96"/>
        <v>10.4025</v>
      </c>
      <c r="AL92" s="1">
        <f t="shared" si="97"/>
        <v>0.45</v>
      </c>
      <c r="AM92" s="17">
        <f t="shared" si="102"/>
        <v>93419.333333333328</v>
      </c>
      <c r="AN92" s="1">
        <f t="shared" si="98"/>
        <v>641581618.3474344</v>
      </c>
    </row>
    <row r="93" spans="1:48" x14ac:dyDescent="0.15">
      <c r="C93" s="7">
        <v>4</v>
      </c>
      <c r="D93" s="7">
        <f t="shared" si="99"/>
        <v>11.494001475399999</v>
      </c>
      <c r="E93" s="10">
        <f t="shared" si="100"/>
        <v>9.8652567444838706</v>
      </c>
      <c r="F93" s="7" t="s">
        <v>83</v>
      </c>
      <c r="G93" s="1">
        <v>5</v>
      </c>
      <c r="H93" s="9">
        <f t="shared" si="84"/>
        <v>11.494001475399999</v>
      </c>
      <c r="I93" s="9">
        <f t="shared" si="85"/>
        <v>284.64400147539999</v>
      </c>
      <c r="J93" s="9">
        <f t="shared" si="86"/>
        <v>7.3507863370869175E-2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18.20354383561758</v>
      </c>
      <c r="O93" s="9">
        <f t="shared" si="101"/>
        <v>6.2633562545061885</v>
      </c>
      <c r="P93" s="9">
        <f t="shared" si="89"/>
        <v>0.46040593579931982</v>
      </c>
      <c r="Q93" s="12">
        <f t="shared" si="90"/>
        <v>0.20718267110969393</v>
      </c>
      <c r="R93" s="9">
        <f t="shared" si="91"/>
        <v>2.3873737500000001</v>
      </c>
      <c r="S93" s="13">
        <f t="shared" si="92"/>
        <v>8.6782671171488718E-2</v>
      </c>
      <c r="T93" s="2">
        <f t="shared" si="93"/>
        <v>0.51</v>
      </c>
      <c r="U93" s="14">
        <f t="shared" si="94"/>
        <v>4.4259162297459249E-2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3.6255137432683965E-2</v>
      </c>
      <c r="AK93" s="9">
        <f t="shared" si="96"/>
        <v>10.4025</v>
      </c>
      <c r="AL93" s="1">
        <f t="shared" si="97"/>
        <v>0.45</v>
      </c>
      <c r="AM93" s="17">
        <f t="shared" si="102"/>
        <v>93419.333333333328</v>
      </c>
      <c r="AN93" s="1">
        <f t="shared" si="98"/>
        <v>352325473.23167193</v>
      </c>
    </row>
    <row r="94" spans="1:48" x14ac:dyDescent="0.15">
      <c r="C94" s="7">
        <v>5</v>
      </c>
      <c r="D94" s="7">
        <f t="shared" si="99"/>
        <v>16.730699745806501</v>
      </c>
      <c r="E94" s="10">
        <f t="shared" si="100"/>
        <v>11.494001475399999</v>
      </c>
      <c r="F94" s="7" t="s">
        <v>85</v>
      </c>
      <c r="G94" s="1">
        <v>6</v>
      </c>
      <c r="H94" s="9">
        <f t="shared" si="84"/>
        <v>16.730699745806501</v>
      </c>
      <c r="I94" s="9">
        <f t="shared" si="85"/>
        <v>289.88069974580645</v>
      </c>
      <c r="J94" s="9">
        <f t="shared" si="86"/>
        <v>0.13636572805686922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11.108225318706868</v>
      </c>
      <c r="P94" s="9">
        <f t="shared" si="89"/>
        <v>1.5147812330052102</v>
      </c>
      <c r="Q94" s="12">
        <f t="shared" si="90"/>
        <v>0.68165155485234463</v>
      </c>
      <c r="R94" s="9">
        <f t="shared" si="91"/>
        <v>2.3873737500000001</v>
      </c>
      <c r="S94" s="13">
        <f t="shared" si="92"/>
        <v>0.28552360301873331</v>
      </c>
      <c r="T94" s="2">
        <f t="shared" si="93"/>
        <v>0.51</v>
      </c>
      <c r="U94" s="14">
        <f t="shared" si="94"/>
        <v>0.14561703753955399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7.0032536818175534E-2</v>
      </c>
      <c r="AK94" s="9">
        <f t="shared" si="96"/>
        <v>10.4025</v>
      </c>
      <c r="AL94" s="1">
        <f t="shared" si="97"/>
        <v>0.45</v>
      </c>
      <c r="AM94" s="17">
        <f t="shared" si="102"/>
        <v>93419.333333333328</v>
      </c>
      <c r="AN94" s="1">
        <f t="shared" si="98"/>
        <v>680572421.54692209</v>
      </c>
    </row>
    <row r="95" spans="1:48" x14ac:dyDescent="0.15">
      <c r="C95" s="7">
        <v>6</v>
      </c>
      <c r="D95" s="7">
        <f t="shared" si="99"/>
        <v>22.042018140666698</v>
      </c>
      <c r="E95" s="10">
        <f t="shared" si="100"/>
        <v>16.730699745806501</v>
      </c>
      <c r="F95" s="7" t="s">
        <v>83</v>
      </c>
      <c r="G95" s="1">
        <v>7</v>
      </c>
      <c r="H95" s="9">
        <f t="shared" si="84"/>
        <v>22.042018140666698</v>
      </c>
      <c r="I95" s="9">
        <f t="shared" si="85"/>
        <v>295.19201814066668</v>
      </c>
      <c r="J95" s="9">
        <f t="shared" si="86"/>
        <v>0.24955974227469524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14.898719085701655</v>
      </c>
      <c r="P95" s="9">
        <f t="shared" si="89"/>
        <v>3.7181204952507882</v>
      </c>
      <c r="Q95" s="12">
        <f t="shared" si="90"/>
        <v>1.6731542228628546</v>
      </c>
      <c r="R95" s="9">
        <f t="shared" si="91"/>
        <v>2.3873737500000001</v>
      </c>
      <c r="S95" s="13">
        <f t="shared" si="92"/>
        <v>0.70083464009891816</v>
      </c>
      <c r="T95" s="2">
        <f t="shared" si="93"/>
        <v>0.51</v>
      </c>
      <c r="U95" s="14">
        <f t="shared" si="94"/>
        <v>0.35742566645044827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0.15421883843481016</v>
      </c>
      <c r="AK95" s="9">
        <f t="shared" si="96"/>
        <v>10.4025</v>
      </c>
      <c r="AL95" s="1">
        <f t="shared" si="97"/>
        <v>0.45</v>
      </c>
      <c r="AM95" s="17">
        <f t="shared" si="102"/>
        <v>93419.333333333328</v>
      </c>
      <c r="AN95" s="1">
        <f t="shared" si="98"/>
        <v>1498690367.2250352</v>
      </c>
    </row>
    <row r="96" spans="1:48" x14ac:dyDescent="0.15">
      <c r="C96" s="7">
        <v>7</v>
      </c>
      <c r="D96" s="7">
        <f t="shared" si="99"/>
        <v>23.285333187741902</v>
      </c>
      <c r="E96" s="10">
        <f t="shared" si="100"/>
        <v>22.042018140666698</v>
      </c>
      <c r="F96" s="7" t="s">
        <v>83</v>
      </c>
      <c r="G96" s="1">
        <v>8</v>
      </c>
      <c r="H96" s="9">
        <f t="shared" si="84"/>
        <v>23.285333187741902</v>
      </c>
      <c r="I96" s="9">
        <f t="shared" si="85"/>
        <v>296.43533318774189</v>
      </c>
      <c r="J96" s="9">
        <f t="shared" si="86"/>
        <v>0.28658723842778894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16.485873590450868</v>
      </c>
      <c r="P96" s="9">
        <f t="shared" si="89"/>
        <v>4.724640985356932</v>
      </c>
      <c r="Q96" s="12">
        <f t="shared" si="90"/>
        <v>2.1260884434106195</v>
      </c>
      <c r="R96" s="9">
        <f t="shared" si="91"/>
        <v>2.3873737500000001</v>
      </c>
      <c r="S96" s="13">
        <f t="shared" si="92"/>
        <v>0.89055534074236153</v>
      </c>
      <c r="T96" s="2">
        <f t="shared" si="93"/>
        <v>0.51</v>
      </c>
      <c r="U96" s="14">
        <f t="shared" si="94"/>
        <v>0.45418322377860437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0.18339124196924922</v>
      </c>
      <c r="AK96" s="9">
        <f t="shared" si="96"/>
        <v>10.4025</v>
      </c>
      <c r="AL96" s="1">
        <f t="shared" si="97"/>
        <v>0.45</v>
      </c>
      <c r="AM96" s="17">
        <f t="shared" si="102"/>
        <v>93419.333333333328</v>
      </c>
      <c r="AN96" s="1">
        <f t="shared" si="98"/>
        <v>1782186213.8387835</v>
      </c>
    </row>
    <row r="97" spans="1:50" x14ac:dyDescent="0.15">
      <c r="C97" s="7">
        <v>8</v>
      </c>
      <c r="D97" s="7">
        <f t="shared" si="99"/>
        <v>23.628097913548402</v>
      </c>
      <c r="E97" s="10">
        <f t="shared" si="100"/>
        <v>23.285333187741902</v>
      </c>
      <c r="F97" s="7" t="s">
        <v>83</v>
      </c>
      <c r="G97" s="1">
        <v>9</v>
      </c>
      <c r="H97" s="9">
        <f t="shared" si="84"/>
        <v>23.628097913548402</v>
      </c>
      <c r="I97" s="9">
        <f t="shared" si="85"/>
        <v>296.77809791354838</v>
      </c>
      <c r="J97" s="9">
        <f t="shared" si="86"/>
        <v>0.29766802604934606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17.066507605093935</v>
      </c>
      <c r="P97" s="9">
        <f t="shared" si="89"/>
        <v>5.0801536303644639</v>
      </c>
      <c r="Q97" s="12">
        <f t="shared" si="90"/>
        <v>2.2860691336640087</v>
      </c>
      <c r="R97" s="9">
        <f t="shared" si="91"/>
        <v>2.3873737500000001</v>
      </c>
      <c r="S97" s="13">
        <f t="shared" si="92"/>
        <v>0.95756650321886494</v>
      </c>
      <c r="T97" s="2">
        <f t="shared" si="93"/>
        <v>0.51</v>
      </c>
      <c r="U97" s="14">
        <f t="shared" si="94"/>
        <v>0.48835891664162112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0.19369521336744877</v>
      </c>
      <c r="AK97" s="9">
        <f t="shared" si="96"/>
        <v>10.4025</v>
      </c>
      <c r="AL97" s="1">
        <f t="shared" si="97"/>
        <v>0.45</v>
      </c>
      <c r="AM97" s="17">
        <f t="shared" si="102"/>
        <v>93419.333333333328</v>
      </c>
      <c r="AN97" s="1">
        <f t="shared" si="98"/>
        <v>1882319653.017627</v>
      </c>
    </row>
    <row r="98" spans="1:50" x14ac:dyDescent="0.15">
      <c r="C98" s="7">
        <v>9</v>
      </c>
      <c r="D98" s="7">
        <f t="shared" si="99"/>
        <v>15.901815430333301</v>
      </c>
      <c r="E98" s="10">
        <f t="shared" si="100"/>
        <v>23.628097913548402</v>
      </c>
      <c r="F98" s="7" t="s">
        <v>83</v>
      </c>
      <c r="G98" s="1">
        <v>10</v>
      </c>
      <c r="H98" s="9">
        <f t="shared" si="84"/>
        <v>15.901815430333301</v>
      </c>
      <c r="I98" s="9">
        <f t="shared" si="85"/>
        <v>289.05181543033325</v>
      </c>
      <c r="J98" s="9">
        <f t="shared" si="86"/>
        <v>0.12384376979601726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17.29162897472947</v>
      </c>
      <c r="P98" s="9">
        <f t="shared" si="89"/>
        <v>2.1414605181445383</v>
      </c>
      <c r="Q98" s="12">
        <f t="shared" si="90"/>
        <v>0.96365723316504226</v>
      </c>
      <c r="R98" s="9">
        <f t="shared" si="91"/>
        <v>2.3873737500000001</v>
      </c>
      <c r="S98" s="13">
        <f t="shared" si="92"/>
        <v>0.40364741095316231</v>
      </c>
      <c r="T98" s="2">
        <f t="shared" si="93"/>
        <v>0.51</v>
      </c>
      <c r="U98" s="14">
        <f t="shared" si="94"/>
        <v>0.20586017958611277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0.105315844145213</v>
      </c>
      <c r="AK98" s="9">
        <f t="shared" si="96"/>
        <v>10.4025</v>
      </c>
      <c r="AL98" s="1">
        <f t="shared" si="97"/>
        <v>0.45</v>
      </c>
      <c r="AM98" s="17">
        <f t="shared" si="102"/>
        <v>93419.333333333328</v>
      </c>
      <c r="AN98" s="1">
        <f t="shared" si="98"/>
        <v>1023453702.1449726</v>
      </c>
    </row>
    <row r="99" spans="1:50" x14ac:dyDescent="0.15">
      <c r="C99" s="7">
        <v>10</v>
      </c>
      <c r="D99" s="7">
        <f t="shared" si="99"/>
        <v>12.3265718396129</v>
      </c>
      <c r="E99" s="10">
        <f t="shared" si="100"/>
        <v>15.901815430333301</v>
      </c>
      <c r="F99" s="7" t="s">
        <v>83</v>
      </c>
      <c r="G99" s="1">
        <v>11</v>
      </c>
      <c r="H99" s="9">
        <f t="shared" si="84"/>
        <v>12.3265718396129</v>
      </c>
      <c r="I99" s="9">
        <f t="shared" si="85"/>
        <v>285.47657183961286</v>
      </c>
      <c r="J99" s="9">
        <f t="shared" si="86"/>
        <v>8.121940271966728E-2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14.392660033755686</v>
      </c>
      <c r="O99" s="9">
        <f t="shared" si="101"/>
        <v>6.0627834228292485</v>
      </c>
      <c r="P99" s="9">
        <f t="shared" si="89"/>
        <v>0.49241564842089158</v>
      </c>
      <c r="Q99" s="12">
        <f t="shared" si="90"/>
        <v>0.22158704178940122</v>
      </c>
      <c r="R99" s="9">
        <f t="shared" si="91"/>
        <v>2.3873737500000001</v>
      </c>
      <c r="S99" s="13">
        <f t="shared" si="92"/>
        <v>9.2816234487541477E-2</v>
      </c>
      <c r="T99" s="2">
        <f t="shared" si="93"/>
        <v>0.51</v>
      </c>
      <c r="U99" s="14">
        <f t="shared" si="94"/>
        <v>4.7336279588646155E-2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4.4608888295976819E-2</v>
      </c>
      <c r="AK99" s="9">
        <f t="shared" si="96"/>
        <v>10.4025</v>
      </c>
      <c r="AL99" s="1">
        <f t="shared" si="97"/>
        <v>0.45</v>
      </c>
      <c r="AM99" s="17">
        <f t="shared" si="102"/>
        <v>93419.333333333328</v>
      </c>
      <c r="AN99" s="1">
        <f t="shared" si="98"/>
        <v>433506774.2716679</v>
      </c>
    </row>
    <row r="100" spans="1:50" x14ac:dyDescent="0.15">
      <c r="C100" s="7">
        <v>11</v>
      </c>
      <c r="D100" s="7">
        <f t="shared" si="99"/>
        <v>7.3142653068666696</v>
      </c>
      <c r="E100" s="10">
        <f t="shared" si="100"/>
        <v>12.3265718396129</v>
      </c>
      <c r="F100" s="7" t="s">
        <v>85</v>
      </c>
      <c r="G100" s="1">
        <v>12</v>
      </c>
      <c r="H100" s="9">
        <f t="shared" si="84"/>
        <v>7.3142653068666696</v>
      </c>
      <c r="I100" s="9">
        <f t="shared" si="85"/>
        <v>280.46426530686665</v>
      </c>
      <c r="J100" s="9">
        <f t="shared" si="86"/>
        <v>4.4150741422026969E-2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10.875642774408357</v>
      </c>
      <c r="P100" s="9">
        <f t="shared" si="89"/>
        <v>0.48016769193123937</v>
      </c>
      <c r="Q100" s="12">
        <f t="shared" si="90"/>
        <v>0.21607546136905773</v>
      </c>
      <c r="R100" s="9">
        <f t="shared" si="91"/>
        <v>2.3873737500000001</v>
      </c>
      <c r="S100" s="13">
        <f t="shared" si="92"/>
        <v>9.0507597048454486E-2</v>
      </c>
      <c r="T100" s="2">
        <f t="shared" si="93"/>
        <v>0.51</v>
      </c>
      <c r="U100" s="14">
        <f t="shared" si="94"/>
        <v>4.6158874494711788E-2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4.4253900660155603E-2</v>
      </c>
      <c r="AK100" s="9">
        <f t="shared" si="96"/>
        <v>10.4025</v>
      </c>
      <c r="AL100" s="1">
        <f t="shared" si="97"/>
        <v>0.45</v>
      </c>
      <c r="AM100" s="17">
        <f t="shared" si="102"/>
        <v>93419.333333333328</v>
      </c>
      <c r="AN100" s="1">
        <f t="shared" si="98"/>
        <v>430057023.54284149</v>
      </c>
      <c r="AO100" s="1">
        <f>SUM(AN89:AN100)</f>
        <v>9842435199.1182728</v>
      </c>
    </row>
    <row r="101" spans="1:50" x14ac:dyDescent="0.15">
      <c r="C101" s="7">
        <v>12</v>
      </c>
      <c r="D101" s="7">
        <f t="shared" si="99"/>
        <v>3.9932449313548402</v>
      </c>
      <c r="E101" s="10">
        <f t="shared" si="100"/>
        <v>7.3142653068666696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4.5370835930967699</v>
      </c>
      <c r="E105" s="7"/>
      <c r="F105" s="7"/>
      <c r="G105" s="1">
        <v>1</v>
      </c>
      <c r="H105" s="9">
        <f t="shared" ref="H105:H116" si="103">E106</f>
        <v>4.5370835930967699</v>
      </c>
      <c r="I105" s="9">
        <f t="shared" ref="I105:I116" si="104">H105+273.15</f>
        <v>277.68708359309676</v>
      </c>
      <c r="J105" s="9">
        <f t="shared" ref="J105:J116" si="105">EXP(($C$15*(I105-$C$13))/($C$16*I105*$C$13))</f>
        <v>3.1199560838389089E-2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2.0213889971492417E-2</v>
      </c>
      <c r="Q105" s="12">
        <f t="shared" ref="Q105:Q116" si="109">P105*$B$107</f>
        <v>6.0641669914477244E-3</v>
      </c>
      <c r="R105" s="9">
        <f t="shared" ref="R105:R116" si="110">L105*$B$107</f>
        <v>0.19436706250000002</v>
      </c>
      <c r="S105" s="13">
        <f t="shared" ref="S105:S116" si="111">Q105/R105</f>
        <v>3.1199560838389085E-2</v>
      </c>
      <c r="T105" s="2">
        <f t="shared" ref="T105:T116" si="112">$B$106/100</f>
        <v>0.01</v>
      </c>
      <c r="U105" s="14">
        <f t="shared" ref="U105:U116" si="113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5.8019956083838909E-3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1934.0833333333333</v>
      </c>
      <c r="AX105" s="1">
        <f t="shared" ref="AX105:AX116" si="119">AW105*10000*AV105*0.67*AU105*AT105</f>
        <v>1461335.8950640969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-2.7464043882580702</v>
      </c>
      <c r="E106" s="10">
        <f t="shared" ref="E106:E117" si="121">D105</f>
        <v>4.5370835930967699</v>
      </c>
      <c r="F106" s="7" t="s">
        <v>83</v>
      </c>
      <c r="G106" s="1">
        <v>2</v>
      </c>
      <c r="H106" s="9">
        <f t="shared" si="103"/>
        <v>-2.7464043882580702</v>
      </c>
      <c r="I106" s="9">
        <f t="shared" si="104"/>
        <v>270.40359561174193</v>
      </c>
      <c r="J106" s="9">
        <f t="shared" si="105"/>
        <v>1.2133090730150781E-2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1.2755665266951746</v>
      </c>
      <c r="P106" s="9">
        <f t="shared" si="108"/>
        <v>1.5476564400735851E-2</v>
      </c>
      <c r="Q106" s="12">
        <f t="shared" si="109"/>
        <v>4.6429693202207547E-3</v>
      </c>
      <c r="R106" s="9">
        <f t="shared" si="110"/>
        <v>0.19436706250000002</v>
      </c>
      <c r="S106" s="13">
        <f t="shared" si="111"/>
        <v>2.3887634357908527E-2</v>
      </c>
      <c r="T106" s="2">
        <f t="shared" si="112"/>
        <v>0.01</v>
      </c>
      <c r="U106" s="14">
        <f t="shared" si="113"/>
        <v>2.3887634357908528E-4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5.7288763435790853E-3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1934.0833333333333</v>
      </c>
      <c r="AX106" s="1">
        <f t="shared" si="119"/>
        <v>1442919.506377839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5.2919630909285704</v>
      </c>
      <c r="E107" s="10">
        <f t="shared" si="121"/>
        <v>-2.7464043882580702</v>
      </c>
      <c r="F107" s="7" t="s">
        <v>83</v>
      </c>
      <c r="G107" s="1">
        <v>3</v>
      </c>
      <c r="H107" s="9">
        <f t="shared" si="103"/>
        <v>5.2919630909285704</v>
      </c>
      <c r="I107" s="9">
        <f t="shared" si="104"/>
        <v>278.44196309092854</v>
      </c>
      <c r="J107" s="9">
        <f t="shared" si="105"/>
        <v>3.4310971138319081E-2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1.9079801706277724</v>
      </c>
      <c r="P107" s="9">
        <f t="shared" si="108"/>
        <v>6.5464652566894613E-2</v>
      </c>
      <c r="Q107" s="12">
        <f t="shared" si="109"/>
        <v>1.9639395770068385E-2</v>
      </c>
      <c r="R107" s="9">
        <f t="shared" si="110"/>
        <v>0.19436706250000002</v>
      </c>
      <c r="S107" s="13">
        <f t="shared" si="111"/>
        <v>0.10104281825048615</v>
      </c>
      <c r="T107" s="2">
        <f t="shared" si="112"/>
        <v>0.01</v>
      </c>
      <c r="U107" s="14">
        <f t="shared" si="113"/>
        <v>1.0104281825048615E-3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6.5004281825048619E-3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1934.0833333333333</v>
      </c>
      <c r="AX107" s="1">
        <f t="shared" si="119"/>
        <v>1637248.5740344424</v>
      </c>
    </row>
    <row r="108" spans="1:50" x14ac:dyDescent="0.15">
      <c r="C108" s="7">
        <v>3</v>
      </c>
      <c r="D108" s="7">
        <f t="shared" si="120"/>
        <v>9.8652567444838706</v>
      </c>
      <c r="E108" s="10">
        <f t="shared" si="121"/>
        <v>5.2919630909285704</v>
      </c>
      <c r="F108" s="7" t="s">
        <v>83</v>
      </c>
      <c r="G108" s="1">
        <v>4</v>
      </c>
      <c r="H108" s="9">
        <f t="shared" si="103"/>
        <v>9.8652567444838706</v>
      </c>
      <c r="I108" s="9">
        <f t="shared" si="104"/>
        <v>283.01525674448385</v>
      </c>
      <c r="J108" s="9">
        <f t="shared" si="105"/>
        <v>6.0372436199376135E-2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2.490405726394211</v>
      </c>
      <c r="P108" s="9">
        <f t="shared" si="108"/>
        <v>0.15035186082729549</v>
      </c>
      <c r="Q108" s="12">
        <f t="shared" si="109"/>
        <v>4.5105558248188647E-2</v>
      </c>
      <c r="R108" s="9">
        <f t="shared" si="110"/>
        <v>0.19436706250000002</v>
      </c>
      <c r="S108" s="13">
        <f t="shared" si="111"/>
        <v>0.23206379552188089</v>
      </c>
      <c r="T108" s="2">
        <f t="shared" si="112"/>
        <v>0.01</v>
      </c>
      <c r="U108" s="14">
        <f t="shared" si="113"/>
        <v>2.320637955218809E-3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7.810637955218809E-3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1934.0833333333333</v>
      </c>
      <c r="AX108" s="1">
        <f t="shared" si="119"/>
        <v>1967248.2328008127</v>
      </c>
    </row>
    <row r="109" spans="1:50" x14ac:dyDescent="0.15">
      <c r="C109" s="7">
        <v>4</v>
      </c>
      <c r="D109" s="7">
        <f t="shared" si="120"/>
        <v>11.494001475399999</v>
      </c>
      <c r="E109" s="10">
        <f t="shared" si="121"/>
        <v>9.8652567444838706</v>
      </c>
      <c r="F109" s="7" t="s">
        <v>83</v>
      </c>
      <c r="G109" s="1">
        <v>5</v>
      </c>
      <c r="H109" s="9">
        <f t="shared" si="103"/>
        <v>11.494001475399999</v>
      </c>
      <c r="I109" s="9">
        <f t="shared" si="104"/>
        <v>284.64400147539999</v>
      </c>
      <c r="J109" s="9">
        <f t="shared" si="105"/>
        <v>7.3507863370869175E-2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2.2230511722885695</v>
      </c>
      <c r="O109" s="9">
        <f t="shared" si="122"/>
        <v>0.76489290161167967</v>
      </c>
      <c r="P109" s="9">
        <f t="shared" si="108"/>
        <v>5.6225642905019024E-2</v>
      </c>
      <c r="Q109" s="12">
        <f t="shared" si="109"/>
        <v>1.6867692871505708E-2</v>
      </c>
      <c r="R109" s="9">
        <f t="shared" si="110"/>
        <v>0.19436706250000002</v>
      </c>
      <c r="S109" s="13">
        <f t="shared" si="111"/>
        <v>8.6782671171488773E-2</v>
      </c>
      <c r="T109" s="2">
        <f t="shared" si="112"/>
        <v>0.01</v>
      </c>
      <c r="U109" s="14">
        <f t="shared" si="113"/>
        <v>8.678267117148878E-4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6.357826711714888E-3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1934.0833333333333</v>
      </c>
      <c r="AX109" s="1">
        <f t="shared" si="119"/>
        <v>1601331.8546813286</v>
      </c>
    </row>
    <row r="110" spans="1:50" x14ac:dyDescent="0.15">
      <c r="C110" s="7">
        <v>5</v>
      </c>
      <c r="D110" s="7">
        <f t="shared" si="120"/>
        <v>16.730699745806501</v>
      </c>
      <c r="E110" s="10">
        <f t="shared" si="121"/>
        <v>11.494001475399999</v>
      </c>
      <c r="F110" s="7" t="s">
        <v>85</v>
      </c>
      <c r="G110" s="1">
        <v>6</v>
      </c>
      <c r="H110" s="9">
        <f t="shared" si="103"/>
        <v>16.730699745806501</v>
      </c>
      <c r="I110" s="9">
        <f t="shared" si="104"/>
        <v>289.88069974580645</v>
      </c>
      <c r="J110" s="9">
        <f t="shared" si="105"/>
        <v>0.13636572805686922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1.3565574670399942</v>
      </c>
      <c r="P110" s="9">
        <f t="shared" si="108"/>
        <v>0.18498794664389118</v>
      </c>
      <c r="Q110" s="12">
        <f t="shared" si="109"/>
        <v>5.549638399316735E-2</v>
      </c>
      <c r="R110" s="9">
        <f t="shared" si="110"/>
        <v>0.19436706250000002</v>
      </c>
      <c r="S110" s="13">
        <f t="shared" si="111"/>
        <v>0.28552360301873342</v>
      </c>
      <c r="T110" s="2">
        <f t="shared" si="112"/>
        <v>0.01</v>
      </c>
      <c r="U110" s="14">
        <f t="shared" si="113"/>
        <v>2.8552360301873341E-3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8.3452360301873342E-3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1934.0833333333333</v>
      </c>
      <c r="AX110" s="1">
        <f t="shared" si="119"/>
        <v>2101896.276183472</v>
      </c>
    </row>
    <row r="111" spans="1:50" x14ac:dyDescent="0.15">
      <c r="C111" s="7">
        <v>6</v>
      </c>
      <c r="D111" s="7">
        <f t="shared" si="120"/>
        <v>22.042018140666698</v>
      </c>
      <c r="E111" s="10">
        <f t="shared" si="121"/>
        <v>16.730699745806501</v>
      </c>
      <c r="F111" s="7" t="s">
        <v>83</v>
      </c>
      <c r="G111" s="1">
        <v>7</v>
      </c>
      <c r="H111" s="9">
        <f t="shared" si="103"/>
        <v>22.042018140666698</v>
      </c>
      <c r="I111" s="9">
        <f t="shared" si="104"/>
        <v>295.19201814066668</v>
      </c>
      <c r="J111" s="9">
        <f t="shared" si="105"/>
        <v>0.24955974227469524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1.8194597287294365</v>
      </c>
      <c r="P111" s="9">
        <f t="shared" si="108"/>
        <v>0.4540639009809051</v>
      </c>
      <c r="Q111" s="12">
        <f t="shared" si="109"/>
        <v>0.13621917029427152</v>
      </c>
      <c r="R111" s="9">
        <f t="shared" si="110"/>
        <v>0.19436706250000002</v>
      </c>
      <c r="S111" s="13">
        <f t="shared" si="111"/>
        <v>0.7008346400989186</v>
      </c>
      <c r="T111" s="2">
        <f t="shared" si="112"/>
        <v>0.01</v>
      </c>
      <c r="U111" s="14">
        <f t="shared" si="113"/>
        <v>7.0083464009891858E-3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1.6958346400989185E-2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1934.0833333333333</v>
      </c>
      <c r="AX111" s="1">
        <f t="shared" si="119"/>
        <v>4271261.4743945599</v>
      </c>
    </row>
    <row r="112" spans="1:50" x14ac:dyDescent="0.15">
      <c r="C112" s="7">
        <v>7</v>
      </c>
      <c r="D112" s="7">
        <f t="shared" si="120"/>
        <v>23.285333187741902</v>
      </c>
      <c r="E112" s="10">
        <f t="shared" si="121"/>
        <v>22.042018140666698</v>
      </c>
      <c r="F112" s="7" t="s">
        <v>83</v>
      </c>
      <c r="G112" s="1">
        <v>8</v>
      </c>
      <c r="H112" s="9">
        <f t="shared" si="103"/>
        <v>23.285333187741902</v>
      </c>
      <c r="I112" s="9">
        <f t="shared" si="104"/>
        <v>296.43533318774189</v>
      </c>
      <c r="J112" s="9">
        <f t="shared" si="105"/>
        <v>0.28658723842778894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2.013286036081865</v>
      </c>
      <c r="P112" s="9">
        <f t="shared" si="108"/>
        <v>0.57698208524593153</v>
      </c>
      <c r="Q112" s="12">
        <f t="shared" si="109"/>
        <v>0.17309462557377944</v>
      </c>
      <c r="R112" s="9">
        <f t="shared" si="110"/>
        <v>0.19436706250000002</v>
      </c>
      <c r="S112" s="13">
        <f t="shared" si="111"/>
        <v>0.89055534074236176</v>
      </c>
      <c r="T112" s="2">
        <f t="shared" si="112"/>
        <v>0.01</v>
      </c>
      <c r="U112" s="14">
        <f t="shared" si="113"/>
        <v>8.9055534074236175E-3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1.885555340742362E-2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1934.0833333333333</v>
      </c>
      <c r="AX112" s="1">
        <f t="shared" si="119"/>
        <v>4749106.837611232</v>
      </c>
    </row>
    <row r="113" spans="1:53" x14ac:dyDescent="0.15">
      <c r="C113" s="7">
        <v>8</v>
      </c>
      <c r="D113" s="7">
        <f t="shared" si="120"/>
        <v>23.628097913548402</v>
      </c>
      <c r="E113" s="10">
        <f t="shared" si="121"/>
        <v>23.285333187741902</v>
      </c>
      <c r="F113" s="7" t="s">
        <v>83</v>
      </c>
      <c r="G113" s="1">
        <v>9</v>
      </c>
      <c r="H113" s="9">
        <f t="shared" si="103"/>
        <v>23.628097913548402</v>
      </c>
      <c r="I113" s="9">
        <f t="shared" si="104"/>
        <v>296.77809791354838</v>
      </c>
      <c r="J113" s="9">
        <f t="shared" si="105"/>
        <v>0.29766802604934606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2.0841941591692672</v>
      </c>
      <c r="P113" s="9">
        <f t="shared" si="108"/>
        <v>0.62039796126349234</v>
      </c>
      <c r="Q113" s="12">
        <f t="shared" si="109"/>
        <v>0.18611938837904771</v>
      </c>
      <c r="R113" s="9">
        <f t="shared" si="110"/>
        <v>0.19436706250000002</v>
      </c>
      <c r="S113" s="13">
        <f t="shared" si="111"/>
        <v>0.95756650321886549</v>
      </c>
      <c r="T113" s="2">
        <f t="shared" si="112"/>
        <v>0.01</v>
      </c>
      <c r="U113" s="14">
        <f t="shared" si="113"/>
        <v>9.5756650321886551E-3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1.9525665032188656E-2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1934.0833333333333</v>
      </c>
      <c r="AX113" s="1">
        <f t="shared" si="119"/>
        <v>4917886.38124857</v>
      </c>
    </row>
    <row r="114" spans="1:53" x14ac:dyDescent="0.15">
      <c r="C114" s="7">
        <v>9</v>
      </c>
      <c r="D114" s="7">
        <f t="shared" si="120"/>
        <v>15.901815430333301</v>
      </c>
      <c r="E114" s="10">
        <f t="shared" si="121"/>
        <v>23.628097913548402</v>
      </c>
      <c r="F114" s="7" t="s">
        <v>83</v>
      </c>
      <c r="G114" s="1">
        <v>10</v>
      </c>
      <c r="H114" s="9">
        <f t="shared" si="103"/>
        <v>15.901815430333301</v>
      </c>
      <c r="I114" s="9">
        <f t="shared" si="104"/>
        <v>289.05181543033325</v>
      </c>
      <c r="J114" s="9">
        <f t="shared" si="105"/>
        <v>0.12384376979601726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2.1116864062391083</v>
      </c>
      <c r="P114" s="9">
        <f t="shared" si="108"/>
        <v>0.26151920517565513</v>
      </c>
      <c r="Q114" s="12">
        <f t="shared" si="109"/>
        <v>7.845576155269654E-2</v>
      </c>
      <c r="R114" s="9">
        <f t="shared" si="110"/>
        <v>0.19436706250000002</v>
      </c>
      <c r="S114" s="13">
        <f t="shared" si="111"/>
        <v>0.40364741095316253</v>
      </c>
      <c r="T114" s="2">
        <f t="shared" si="112"/>
        <v>0.01</v>
      </c>
      <c r="U114" s="14">
        <f t="shared" si="113"/>
        <v>4.0364741095316251E-3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1.3986474109531626E-2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1934.0833333333333</v>
      </c>
      <c r="AX114" s="1">
        <f t="shared" si="119"/>
        <v>3522742.525366432</v>
      </c>
    </row>
    <row r="115" spans="1:53" x14ac:dyDescent="0.15">
      <c r="C115" s="7">
        <v>10</v>
      </c>
      <c r="D115" s="7">
        <f t="shared" si="120"/>
        <v>12.3265718396129</v>
      </c>
      <c r="E115" s="10">
        <f t="shared" si="121"/>
        <v>15.901815430333301</v>
      </c>
      <c r="F115" s="7" t="s">
        <v>83</v>
      </c>
      <c r="G115" s="1">
        <v>11</v>
      </c>
      <c r="H115" s="9">
        <f t="shared" si="103"/>
        <v>12.3265718396129</v>
      </c>
      <c r="I115" s="9">
        <f t="shared" si="104"/>
        <v>285.47657183961286</v>
      </c>
      <c r="J115" s="9">
        <f t="shared" si="105"/>
        <v>8.121940271966728E-2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1.7576588410102802</v>
      </c>
      <c r="O115" s="9">
        <f t="shared" si="122"/>
        <v>0.74039856838650664</v>
      </c>
      <c r="P115" s="9">
        <f t="shared" si="108"/>
        <v>6.01347294988488E-2</v>
      </c>
      <c r="Q115" s="12">
        <f t="shared" si="109"/>
        <v>1.8040418849654641E-2</v>
      </c>
      <c r="R115" s="9">
        <f t="shared" si="110"/>
        <v>0.19436706250000002</v>
      </c>
      <c r="S115" s="13">
        <f t="shared" si="111"/>
        <v>9.2816234487541519E-2</v>
      </c>
      <c r="T115" s="2">
        <f t="shared" si="112"/>
        <v>0.01</v>
      </c>
      <c r="U115" s="14">
        <f t="shared" si="113"/>
        <v>9.2816234487541518E-4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6.4181623448754154E-3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1934.0833333333333</v>
      </c>
      <c r="AX115" s="1">
        <f t="shared" si="119"/>
        <v>1616528.4581329913</v>
      </c>
    </row>
    <row r="116" spans="1:53" x14ac:dyDescent="0.15">
      <c r="C116" s="7">
        <v>11</v>
      </c>
      <c r="D116" s="7">
        <f t="shared" si="120"/>
        <v>7.3142653068666696</v>
      </c>
      <c r="E116" s="10">
        <f t="shared" si="121"/>
        <v>12.3265718396129</v>
      </c>
      <c r="F116" s="7" t="s">
        <v>85</v>
      </c>
      <c r="G116" s="1">
        <v>12</v>
      </c>
      <c r="H116" s="9">
        <f t="shared" si="103"/>
        <v>7.3142653068666696</v>
      </c>
      <c r="I116" s="9">
        <f t="shared" si="104"/>
        <v>280.46426530686665</v>
      </c>
      <c r="J116" s="9">
        <f t="shared" si="105"/>
        <v>4.4150741422026969E-2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1.3281540472209914</v>
      </c>
      <c r="P116" s="9">
        <f t="shared" si="108"/>
        <v>5.8638985907472588E-2</v>
      </c>
      <c r="Q116" s="12">
        <f t="shared" si="109"/>
        <v>1.7591695772241775E-2</v>
      </c>
      <c r="R116" s="9">
        <f t="shared" si="110"/>
        <v>0.19436706250000002</v>
      </c>
      <c r="S116" s="13">
        <f t="shared" si="111"/>
        <v>9.0507597048454513E-2</v>
      </c>
      <c r="T116" s="2">
        <f t="shared" si="112"/>
        <v>0.01</v>
      </c>
      <c r="U116" s="14">
        <f t="shared" si="113"/>
        <v>9.0507597048454513E-4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6.3950759704845452E-3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1934.0833333333333</v>
      </c>
      <c r="AX116" s="1">
        <f t="shared" si="119"/>
        <v>1610713.7437034394</v>
      </c>
      <c r="AY116" s="1">
        <f>SUM(AX105:AX116)</f>
        <v>30900219.759599216</v>
      </c>
    </row>
    <row r="117" spans="1:53" x14ac:dyDescent="0.15">
      <c r="C117" s="7">
        <v>12</v>
      </c>
      <c r="D117" s="7">
        <f t="shared" si="120"/>
        <v>3.9932449313548402</v>
      </c>
      <c r="E117" s="10">
        <f t="shared" si="121"/>
        <v>7.3142653068666696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4.5370835930967699</v>
      </c>
      <c r="E121" s="7"/>
      <c r="F121" s="7"/>
      <c r="G121" s="1">
        <v>1</v>
      </c>
      <c r="H121" s="9">
        <f t="shared" ref="H121:H132" si="124">E122</f>
        <v>4.5370835930967699</v>
      </c>
      <c r="I121" s="9">
        <f t="shared" ref="I121:I132" si="125">H121+273.15</f>
        <v>277.68708359309676</v>
      </c>
      <c r="J121" s="9">
        <f t="shared" ref="J121:J132" si="126">EXP(($C$15*(I121-$C$13))/($C$16*I121*$C$13))</f>
        <v>3.1199560838389089E-2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8.8825149706893737E-3</v>
      </c>
      <c r="Q121" s="12">
        <f t="shared" ref="Q121:Q132" si="130">P121*$B$123</f>
        <v>2.9312299403274934E-3</v>
      </c>
      <c r="R121" s="9">
        <f t="shared" ref="R121:R132" si="131">L121*$B$123</f>
        <v>9.3951000000000007E-2</v>
      </c>
      <c r="S121" s="13">
        <f t="shared" ref="S121:S132" si="132">Q121/R121</f>
        <v>3.1199560838389089E-2</v>
      </c>
      <c r="T121" s="2">
        <f t="shared" ref="T121:T132" si="133">$B$122/100</f>
        <v>0.01</v>
      </c>
      <c r="U121" s="14">
        <f t="shared" ref="U121:U132" si="134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5.8019956083838909E-3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271</v>
      </c>
      <c r="AX121" s="1">
        <f t="shared" ref="AX121:AX132" si="140">AW121*10000*AV121*0.67*AU121*AT121</f>
        <v>98974.404256952635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-2.7464043882580702</v>
      </c>
      <c r="E122" s="10">
        <f t="shared" ref="E122:E133" si="143">D121</f>
        <v>4.5370835930967699</v>
      </c>
      <c r="F122" s="7" t="s">
        <v>83</v>
      </c>
      <c r="G122" s="1">
        <v>2</v>
      </c>
      <c r="H122" s="9">
        <f t="shared" si="124"/>
        <v>-2.7464043882580702</v>
      </c>
      <c r="I122" s="9">
        <f t="shared" si="125"/>
        <v>270.40359561174193</v>
      </c>
      <c r="J122" s="9">
        <f t="shared" si="126"/>
        <v>1.2133090730150781E-2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0.56051748502931065</v>
      </c>
      <c r="P122" s="9">
        <f t="shared" si="129"/>
        <v>6.8008095016965581E-3</v>
      </c>
      <c r="Q122" s="12">
        <f t="shared" si="130"/>
        <v>2.2442671355598644E-3</v>
      </c>
      <c r="R122" s="9">
        <f t="shared" si="131"/>
        <v>9.3951000000000007E-2</v>
      </c>
      <c r="S122" s="13">
        <f t="shared" si="132"/>
        <v>2.3887634357908531E-2</v>
      </c>
      <c r="T122" s="2">
        <f t="shared" si="133"/>
        <v>0.01</v>
      </c>
      <c r="U122" s="14">
        <f t="shared" si="134"/>
        <v>2.388763435790853E-4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5.7288763435790853E-3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271</v>
      </c>
      <c r="AX122" s="1">
        <f t="shared" si="140"/>
        <v>97727.08589233605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5.2919630909285704</v>
      </c>
      <c r="E123" s="10">
        <f t="shared" si="143"/>
        <v>-2.7464043882580702</v>
      </c>
      <c r="F123" s="7" t="s">
        <v>83</v>
      </c>
      <c r="G123" s="1">
        <v>3</v>
      </c>
      <c r="H123" s="9">
        <f t="shared" si="124"/>
        <v>5.2919630909285704</v>
      </c>
      <c r="I123" s="9">
        <f t="shared" si="125"/>
        <v>278.44196309092854</v>
      </c>
      <c r="J123" s="9">
        <f t="shared" si="126"/>
        <v>3.4310971138319081E-2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0.83841667552761401</v>
      </c>
      <c r="P123" s="9">
        <f t="shared" si="129"/>
        <v>2.8766890355913399E-2</v>
      </c>
      <c r="Q123" s="12">
        <f t="shared" si="130"/>
        <v>9.493073817451422E-3</v>
      </c>
      <c r="R123" s="9">
        <f t="shared" si="131"/>
        <v>9.3951000000000007E-2</v>
      </c>
      <c r="S123" s="13">
        <f t="shared" si="132"/>
        <v>0.10104281825048612</v>
      </c>
      <c r="T123" s="2">
        <f t="shared" si="133"/>
        <v>0.01</v>
      </c>
      <c r="U123" s="14">
        <f t="shared" si="134"/>
        <v>1.0104281825048613E-3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6.5004281825048619E-3</v>
      </c>
      <c r="AU123" s="9">
        <f t="shared" si="138"/>
        <v>28.47</v>
      </c>
      <c r="AV123" s="1">
        <f t="shared" si="139"/>
        <v>0.33</v>
      </c>
      <c r="AW123" s="1">
        <f t="shared" si="145"/>
        <v>271</v>
      </c>
      <c r="AX123" s="1">
        <f t="shared" si="140"/>
        <v>110888.74418464657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9.8652567444838706</v>
      </c>
      <c r="E124" s="10">
        <f t="shared" si="143"/>
        <v>5.2919630909285704</v>
      </c>
      <c r="F124" s="7" t="s">
        <v>83</v>
      </c>
      <c r="G124" s="1">
        <v>4</v>
      </c>
      <c r="H124" s="9">
        <f t="shared" si="124"/>
        <v>9.8652567444838706</v>
      </c>
      <c r="I124" s="9">
        <f t="shared" si="125"/>
        <v>283.01525674448385</v>
      </c>
      <c r="J124" s="9">
        <f t="shared" si="126"/>
        <v>6.0372436199376135E-2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1.0943497851717008</v>
      </c>
      <c r="P124" s="9">
        <f t="shared" si="129"/>
        <v>6.6068562585079482E-2</v>
      </c>
      <c r="Q124" s="12">
        <f t="shared" si="130"/>
        <v>2.1802625653076231E-2</v>
      </c>
      <c r="R124" s="9">
        <f t="shared" si="131"/>
        <v>9.3951000000000007E-2</v>
      </c>
      <c r="S124" s="13">
        <f t="shared" si="132"/>
        <v>0.23206379552188086</v>
      </c>
      <c r="T124" s="2">
        <f t="shared" si="133"/>
        <v>0.01</v>
      </c>
      <c r="U124" s="14">
        <f t="shared" si="134"/>
        <v>2.3206379552188085E-3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7.8106379552188082E-3</v>
      </c>
      <c r="AU124" s="9">
        <f t="shared" si="138"/>
        <v>28.47</v>
      </c>
      <c r="AV124" s="1">
        <f t="shared" si="139"/>
        <v>0.33</v>
      </c>
      <c r="AW124" s="1">
        <f t="shared" si="145"/>
        <v>271</v>
      </c>
      <c r="AX124" s="1">
        <f t="shared" si="140"/>
        <v>133239.19745259051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11.494001475399999</v>
      </c>
      <c r="E125" s="10">
        <f t="shared" si="143"/>
        <v>9.8652567444838706</v>
      </c>
      <c r="F125" s="7" t="s">
        <v>83</v>
      </c>
      <c r="G125" s="1">
        <v>5</v>
      </c>
      <c r="H125" s="9">
        <f t="shared" si="124"/>
        <v>11.494001475399999</v>
      </c>
      <c r="I125" s="9">
        <f t="shared" si="125"/>
        <v>284.64400147539999</v>
      </c>
      <c r="J125" s="9">
        <f t="shared" si="126"/>
        <v>7.3507863370869175E-2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0.97686716145729025</v>
      </c>
      <c r="O125" s="9">
        <f t="shared" si="144"/>
        <v>0.33611406112933107</v>
      </c>
      <c r="P125" s="9">
        <f t="shared" si="129"/>
        <v>2.4707026482522838E-2</v>
      </c>
      <c r="Q125" s="12">
        <f t="shared" si="130"/>
        <v>8.153318739232536E-3</v>
      </c>
      <c r="R125" s="9">
        <f t="shared" si="131"/>
        <v>9.3951000000000007E-2</v>
      </c>
      <c r="S125" s="13">
        <f t="shared" si="132"/>
        <v>8.6782671171488704E-2</v>
      </c>
      <c r="T125" s="2">
        <f t="shared" si="133"/>
        <v>0.01</v>
      </c>
      <c r="U125" s="14">
        <f t="shared" si="134"/>
        <v>8.6782671171488704E-4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6.3578267117148871E-3</v>
      </c>
      <c r="AU125" s="9">
        <f t="shared" si="138"/>
        <v>28.47</v>
      </c>
      <c r="AV125" s="1">
        <f t="shared" si="139"/>
        <v>0.33</v>
      </c>
      <c r="AW125" s="1">
        <f t="shared" si="145"/>
        <v>271</v>
      </c>
      <c r="AX125" s="1">
        <f t="shared" si="140"/>
        <v>108456.15088912452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16.730699745806501</v>
      </c>
      <c r="E126" s="10">
        <f t="shared" si="143"/>
        <v>11.494001475399999</v>
      </c>
      <c r="F126" s="7" t="s">
        <v>85</v>
      </c>
      <c r="G126" s="1">
        <v>6</v>
      </c>
      <c r="H126" s="9">
        <f t="shared" si="124"/>
        <v>16.730699745806501</v>
      </c>
      <c r="I126" s="9">
        <f t="shared" si="125"/>
        <v>289.88069974580645</v>
      </c>
      <c r="J126" s="9">
        <f t="shared" si="126"/>
        <v>0.13636572805686922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0.59610703464680825</v>
      </c>
      <c r="P126" s="9">
        <f t="shared" si="129"/>
        <v>8.128856977943337E-2</v>
      </c>
      <c r="Q126" s="12">
        <f t="shared" si="130"/>
        <v>2.6825228027213013E-2</v>
      </c>
      <c r="R126" s="9">
        <f t="shared" si="131"/>
        <v>9.3951000000000007E-2</v>
      </c>
      <c r="S126" s="13">
        <f t="shared" si="132"/>
        <v>0.28552360301873331</v>
      </c>
      <c r="T126" s="2">
        <f t="shared" si="133"/>
        <v>0.01</v>
      </c>
      <c r="U126" s="14">
        <f t="shared" si="134"/>
        <v>2.8552360301873332E-3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8.3452360301873342E-3</v>
      </c>
      <c r="AU126" s="9">
        <f t="shared" si="138"/>
        <v>28.47</v>
      </c>
      <c r="AV126" s="1">
        <f t="shared" si="139"/>
        <v>0.33</v>
      </c>
      <c r="AW126" s="1">
        <f t="shared" si="145"/>
        <v>271</v>
      </c>
      <c r="AX126" s="1">
        <f t="shared" si="140"/>
        <v>142358.7365833107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22.042018140666698</v>
      </c>
      <c r="E127" s="10">
        <f t="shared" si="143"/>
        <v>16.730699745806501</v>
      </c>
      <c r="F127" s="7" t="s">
        <v>83</v>
      </c>
      <c r="G127" s="1">
        <v>7</v>
      </c>
      <c r="H127" s="9">
        <f t="shared" si="124"/>
        <v>22.042018140666698</v>
      </c>
      <c r="I127" s="9">
        <f t="shared" si="125"/>
        <v>295.19201814066668</v>
      </c>
      <c r="J127" s="9">
        <f t="shared" si="126"/>
        <v>0.24955974227469524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0.79951846486737488</v>
      </c>
      <c r="P127" s="9">
        <f t="shared" si="129"/>
        <v>0.19952762203616206</v>
      </c>
      <c r="Q127" s="12">
        <f t="shared" si="130"/>
        <v>6.5844115271933484E-2</v>
      </c>
      <c r="R127" s="9">
        <f t="shared" si="131"/>
        <v>9.3951000000000007E-2</v>
      </c>
      <c r="S127" s="13">
        <f t="shared" si="132"/>
        <v>0.70083464009891838</v>
      </c>
      <c r="T127" s="2">
        <f t="shared" si="133"/>
        <v>0.01</v>
      </c>
      <c r="U127" s="14">
        <f t="shared" si="134"/>
        <v>7.0083464009891841E-3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1.6958346400989185E-2</v>
      </c>
      <c r="AU127" s="9">
        <f t="shared" si="138"/>
        <v>28.47</v>
      </c>
      <c r="AV127" s="1">
        <f t="shared" si="139"/>
        <v>0.33</v>
      </c>
      <c r="AW127" s="1">
        <f t="shared" si="145"/>
        <v>271</v>
      </c>
      <c r="AX127" s="1">
        <f t="shared" si="140"/>
        <v>289287.05664574966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23.285333187741902</v>
      </c>
      <c r="E128" s="10">
        <f t="shared" si="143"/>
        <v>22.042018140666698</v>
      </c>
      <c r="F128" s="7" t="s">
        <v>83</v>
      </c>
      <c r="G128" s="1">
        <v>8</v>
      </c>
      <c r="H128" s="9">
        <f t="shared" si="124"/>
        <v>23.285333187741902</v>
      </c>
      <c r="I128" s="9">
        <f t="shared" si="125"/>
        <v>296.43533318774189</v>
      </c>
      <c r="J128" s="9">
        <f t="shared" si="126"/>
        <v>0.28658723842778894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0.88469084283121291</v>
      </c>
      <c r="P128" s="9">
        <f t="shared" si="129"/>
        <v>0.25354110550935038</v>
      </c>
      <c r="Q128" s="12">
        <f t="shared" si="130"/>
        <v>8.3668564818085628E-2</v>
      </c>
      <c r="R128" s="9">
        <f t="shared" si="131"/>
        <v>9.3951000000000007E-2</v>
      </c>
      <c r="S128" s="13">
        <f t="shared" si="132"/>
        <v>0.89055534074236165</v>
      </c>
      <c r="T128" s="2">
        <f t="shared" si="133"/>
        <v>0.01</v>
      </c>
      <c r="U128" s="14">
        <f t="shared" si="134"/>
        <v>8.9055534074236175E-3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1.885555340742362E-2</v>
      </c>
      <c r="AU128" s="9">
        <f t="shared" si="138"/>
        <v>28.47</v>
      </c>
      <c r="AV128" s="1">
        <f t="shared" si="139"/>
        <v>0.33</v>
      </c>
      <c r="AW128" s="1">
        <f t="shared" si="145"/>
        <v>271</v>
      </c>
      <c r="AX128" s="1">
        <f t="shared" si="140"/>
        <v>321650.90968669811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23.628097913548402</v>
      </c>
      <c r="E129" s="10">
        <f t="shared" si="143"/>
        <v>23.285333187741902</v>
      </c>
      <c r="F129" s="7" t="s">
        <v>83</v>
      </c>
      <c r="G129" s="1">
        <v>9</v>
      </c>
      <c r="H129" s="9">
        <f t="shared" si="124"/>
        <v>23.628097913548402</v>
      </c>
      <c r="I129" s="9">
        <f t="shared" si="125"/>
        <v>296.77809791354838</v>
      </c>
      <c r="J129" s="9">
        <f t="shared" si="126"/>
        <v>0.29766802604934606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0.91584973732186259</v>
      </c>
      <c r="P129" s="9">
        <f t="shared" si="129"/>
        <v>0.27261918346641095</v>
      </c>
      <c r="Q129" s="12">
        <f t="shared" si="130"/>
        <v>8.9964330543915616E-2</v>
      </c>
      <c r="R129" s="9">
        <f t="shared" si="131"/>
        <v>9.3951000000000007E-2</v>
      </c>
      <c r="S129" s="13">
        <f t="shared" si="132"/>
        <v>0.95756650321886527</v>
      </c>
      <c r="T129" s="2">
        <f t="shared" si="133"/>
        <v>0.01</v>
      </c>
      <c r="U129" s="14">
        <f t="shared" si="134"/>
        <v>9.5756650321886534E-3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1.9525665032188652E-2</v>
      </c>
      <c r="AU129" s="9">
        <f t="shared" si="138"/>
        <v>28.47</v>
      </c>
      <c r="AV129" s="1">
        <f t="shared" si="139"/>
        <v>0.33</v>
      </c>
      <c r="AW129" s="1">
        <f t="shared" si="145"/>
        <v>271</v>
      </c>
      <c r="AX129" s="1">
        <f t="shared" si="140"/>
        <v>333082.13151508756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15.901815430333301</v>
      </c>
      <c r="E130" s="10">
        <f t="shared" si="143"/>
        <v>23.628097913548402</v>
      </c>
      <c r="F130" s="7" t="s">
        <v>83</v>
      </c>
      <c r="G130" s="1">
        <v>10</v>
      </c>
      <c r="H130" s="9">
        <f t="shared" si="124"/>
        <v>15.901815430333301</v>
      </c>
      <c r="I130" s="9">
        <f t="shared" si="125"/>
        <v>289.05181543033325</v>
      </c>
      <c r="J130" s="9">
        <f t="shared" si="126"/>
        <v>0.12384376979601726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0.92793055385545165</v>
      </c>
      <c r="P130" s="9">
        <f t="shared" si="129"/>
        <v>0.11491841789836535</v>
      </c>
      <c r="Q130" s="12">
        <f t="shared" si="130"/>
        <v>3.7923077906460566E-2</v>
      </c>
      <c r="R130" s="9">
        <f t="shared" si="131"/>
        <v>9.3951000000000007E-2</v>
      </c>
      <c r="S130" s="13">
        <f t="shared" si="132"/>
        <v>0.40364741095316242</v>
      </c>
      <c r="T130" s="2">
        <f t="shared" si="133"/>
        <v>0.01</v>
      </c>
      <c r="U130" s="14">
        <f t="shared" si="134"/>
        <v>4.0364741095316242E-3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1.3986474109531626E-2</v>
      </c>
      <c r="AU130" s="9">
        <f t="shared" si="138"/>
        <v>28.47</v>
      </c>
      <c r="AV130" s="1">
        <f t="shared" si="139"/>
        <v>0.33</v>
      </c>
      <c r="AW130" s="1">
        <f t="shared" si="145"/>
        <v>271</v>
      </c>
      <c r="AX130" s="1">
        <f t="shared" si="140"/>
        <v>238590.82910126046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12.3265718396129</v>
      </c>
      <c r="E131" s="10">
        <f t="shared" si="143"/>
        <v>15.901815430333301</v>
      </c>
      <c r="F131" s="7" t="s">
        <v>83</v>
      </c>
      <c r="G131" s="1">
        <v>11</v>
      </c>
      <c r="H131" s="9">
        <f t="shared" si="124"/>
        <v>12.3265718396129</v>
      </c>
      <c r="I131" s="9">
        <f t="shared" si="125"/>
        <v>285.47657183961286</v>
      </c>
      <c r="J131" s="9">
        <f t="shared" si="126"/>
        <v>8.121940271966728E-2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0.77236152915923195</v>
      </c>
      <c r="O131" s="9">
        <f t="shared" si="144"/>
        <v>0.32535060679785432</v>
      </c>
      <c r="P131" s="9">
        <f t="shared" si="129"/>
        <v>2.6424781958603049E-2</v>
      </c>
      <c r="Q131" s="12">
        <f t="shared" si="130"/>
        <v>8.7201780463390059E-3</v>
      </c>
      <c r="R131" s="9">
        <f t="shared" si="131"/>
        <v>9.3951000000000007E-2</v>
      </c>
      <c r="S131" s="13">
        <f t="shared" si="132"/>
        <v>9.2816234487541435E-2</v>
      </c>
      <c r="T131" s="2">
        <f t="shared" si="133"/>
        <v>0.01</v>
      </c>
      <c r="U131" s="14">
        <f t="shared" si="134"/>
        <v>9.2816234487541442E-4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6.4181623448754145E-3</v>
      </c>
      <c r="AU131" s="9">
        <f t="shared" si="138"/>
        <v>28.47</v>
      </c>
      <c r="AV131" s="1">
        <f t="shared" si="139"/>
        <v>0.33</v>
      </c>
      <c r="AW131" s="1">
        <f t="shared" si="145"/>
        <v>271</v>
      </c>
      <c r="AX131" s="1">
        <f t="shared" si="140"/>
        <v>109485.39733303773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7.3142653068666696</v>
      </c>
      <c r="E132" s="10">
        <f t="shared" si="143"/>
        <v>12.3265718396129</v>
      </c>
      <c r="F132" s="7" t="s">
        <v>85</v>
      </c>
      <c r="G132" s="1">
        <v>12</v>
      </c>
      <c r="H132" s="9">
        <f t="shared" si="124"/>
        <v>7.3142653068666696</v>
      </c>
      <c r="I132" s="9">
        <f t="shared" si="125"/>
        <v>280.46426530686665</v>
      </c>
      <c r="J132" s="9">
        <f t="shared" si="126"/>
        <v>4.4150741422026969E-2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0.58362582483925129</v>
      </c>
      <c r="P132" s="9">
        <f t="shared" si="129"/>
        <v>2.576751287969499E-2</v>
      </c>
      <c r="Q132" s="12">
        <f t="shared" si="130"/>
        <v>8.5032792502993462E-3</v>
      </c>
      <c r="R132" s="9">
        <f t="shared" si="131"/>
        <v>9.3951000000000007E-2</v>
      </c>
      <c r="S132" s="13">
        <f t="shared" si="132"/>
        <v>9.0507597048454472E-2</v>
      </c>
      <c r="T132" s="2">
        <f t="shared" si="133"/>
        <v>0.01</v>
      </c>
      <c r="U132" s="14">
        <f t="shared" si="134"/>
        <v>9.050759704845447E-4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6.3950759704845444E-3</v>
      </c>
      <c r="AU132" s="9">
        <f t="shared" si="138"/>
        <v>28.47</v>
      </c>
      <c r="AV132" s="1">
        <f t="shared" si="139"/>
        <v>0.33</v>
      </c>
      <c r="AW132" s="1">
        <f t="shared" si="145"/>
        <v>271</v>
      </c>
      <c r="AX132" s="1">
        <f t="shared" si="140"/>
        <v>109091.57418906852</v>
      </c>
      <c r="AY132" s="1">
        <f>SUM(AX121:AX132)</f>
        <v>2092832.217729863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3.9932449313548402</v>
      </c>
      <c r="E133" s="10">
        <f t="shared" si="143"/>
        <v>7.3142653068666696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4.5370835930967699</v>
      </c>
      <c r="E136" s="7"/>
      <c r="F136" s="7"/>
      <c r="G136" s="1">
        <v>1</v>
      </c>
      <c r="H136" s="9">
        <f t="shared" ref="H136:H147" si="147">E137</f>
        <v>4.5370835930967699</v>
      </c>
      <c r="I136" s="9">
        <f t="shared" ref="I136:I147" si="148">H136+273.15</f>
        <v>277.68708359309676</v>
      </c>
      <c r="J136" s="9">
        <f t="shared" ref="J136:J147" si="149">EXP(($C$15*(I136-$C$13))/($C$16*I136*$C$13))</f>
        <v>3.1199560838389089E-2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2.3681961655294161E-2</v>
      </c>
      <c r="Q136" s="12">
        <f t="shared" ref="Q136:Q147" si="153">P136*$B$138</f>
        <v>6.1573100303764818E-3</v>
      </c>
      <c r="R136" s="9">
        <f t="shared" ref="R136:R147" si="154">L136*$B$138</f>
        <v>0.19735245833333334</v>
      </c>
      <c r="S136" s="13">
        <f t="shared" ref="S136:S147" si="155">Q136/R136</f>
        <v>3.1199560838389092E-2</v>
      </c>
      <c r="T136" s="2">
        <f t="shared" ref="T136:T147" si="156">$B$137/100</f>
        <v>0.01</v>
      </c>
      <c r="U136" s="14">
        <f t="shared" ref="U136:U147" si="157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5.8019956083838909E-3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-2.7464043882580702</v>
      </c>
      <c r="E137" s="10">
        <f t="shared" ref="E137:E148" si="166">D136</f>
        <v>4.5370835930967699</v>
      </c>
      <c r="F137" s="7" t="s">
        <v>83</v>
      </c>
      <c r="G137" s="1">
        <v>2</v>
      </c>
      <c r="H137" s="9">
        <f t="shared" si="147"/>
        <v>-2.7464043882580702</v>
      </c>
      <c r="I137" s="9">
        <f t="shared" si="148"/>
        <v>270.40359561174193</v>
      </c>
      <c r="J137" s="9">
        <f t="shared" si="149"/>
        <v>1.2133090730150781E-2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1.4944138716780393</v>
      </c>
      <c r="P137" s="9">
        <f t="shared" si="152"/>
        <v>1.8131859093465558E-2</v>
      </c>
      <c r="Q137" s="12">
        <f t="shared" si="153"/>
        <v>4.7142833643010456E-3</v>
      </c>
      <c r="R137" s="9">
        <f t="shared" si="154"/>
        <v>0.19735245833333334</v>
      </c>
      <c r="S137" s="13">
        <f t="shared" si="155"/>
        <v>2.3887634357908534E-2</v>
      </c>
      <c r="T137" s="2">
        <f t="shared" si="156"/>
        <v>0.01</v>
      </c>
      <c r="U137" s="14">
        <f t="shared" si="157"/>
        <v>2.3887634357908536E-4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5.7288763435790853E-3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5.2919630909285704</v>
      </c>
      <c r="E138" s="10">
        <f t="shared" si="166"/>
        <v>-2.7464043882580702</v>
      </c>
      <c r="F138" s="7" t="s">
        <v>83</v>
      </c>
      <c r="G138" s="1">
        <v>3</v>
      </c>
      <c r="H138" s="9">
        <f t="shared" si="147"/>
        <v>5.2919630909285704</v>
      </c>
      <c r="I138" s="9">
        <f t="shared" si="148"/>
        <v>278.44196309092854</v>
      </c>
      <c r="J138" s="9">
        <f t="shared" si="149"/>
        <v>3.4310971138319081E-2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2.2353299292512405</v>
      </c>
      <c r="P138" s="9">
        <f t="shared" si="152"/>
        <v>7.669634068716015E-2</v>
      </c>
      <c r="Q138" s="12">
        <f t="shared" si="153"/>
        <v>1.9941048578661639E-2</v>
      </c>
      <c r="R138" s="9">
        <f t="shared" si="154"/>
        <v>0.19735245833333334</v>
      </c>
      <c r="S138" s="13">
        <f t="shared" si="155"/>
        <v>0.10104281825048614</v>
      </c>
      <c r="T138" s="2">
        <f t="shared" si="156"/>
        <v>0.01</v>
      </c>
      <c r="U138" s="14">
        <f t="shared" si="157"/>
        <v>1.0104281825048613E-3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6.5004281825048619E-3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9.8652567444838706</v>
      </c>
      <c r="E139" s="10">
        <f t="shared" si="166"/>
        <v>5.2919630909285704</v>
      </c>
      <c r="F139" s="7" t="s">
        <v>83</v>
      </c>
      <c r="G139" s="1">
        <v>4</v>
      </c>
      <c r="H139" s="9">
        <f t="shared" si="147"/>
        <v>9.8652567444838706</v>
      </c>
      <c r="I139" s="9">
        <f t="shared" si="148"/>
        <v>283.01525674448385</v>
      </c>
      <c r="J139" s="9">
        <f t="shared" si="149"/>
        <v>6.0372436199376135E-2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2.917681505230747</v>
      </c>
      <c r="P139" s="9">
        <f t="shared" si="152"/>
        <v>0.17614754052464299</v>
      </c>
      <c r="Q139" s="12">
        <f t="shared" si="153"/>
        <v>4.5798360536407179E-2</v>
      </c>
      <c r="R139" s="9">
        <f t="shared" si="154"/>
        <v>0.19735245833333334</v>
      </c>
      <c r="S139" s="13">
        <f t="shared" si="155"/>
        <v>0.23206379552188086</v>
      </c>
      <c r="T139" s="2">
        <f t="shared" si="156"/>
        <v>0.01</v>
      </c>
      <c r="U139" s="14">
        <f t="shared" si="157"/>
        <v>2.3206379552188085E-3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7.8106379552188082E-3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11.494001475399999</v>
      </c>
      <c r="E140" s="10">
        <f t="shared" si="166"/>
        <v>9.8652567444838706</v>
      </c>
      <c r="F140" s="7" t="s">
        <v>83</v>
      </c>
      <c r="G140" s="1">
        <v>5</v>
      </c>
      <c r="H140" s="9">
        <f t="shared" si="147"/>
        <v>11.494001475399999</v>
      </c>
      <c r="I140" s="9">
        <f t="shared" si="148"/>
        <v>284.64400147539999</v>
      </c>
      <c r="J140" s="9">
        <f t="shared" si="149"/>
        <v>7.3507863370869175E-2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3.5005818813727707</v>
      </c>
      <c r="P140" s="9">
        <f t="shared" si="152"/>
        <v>0.2573202946544898</v>
      </c>
      <c r="Q140" s="12">
        <f t="shared" si="153"/>
        <v>6.6903276610167345E-2</v>
      </c>
      <c r="R140" s="9">
        <f t="shared" si="154"/>
        <v>0.19735245833333334</v>
      </c>
      <c r="S140" s="13">
        <f t="shared" si="155"/>
        <v>0.33900401938325997</v>
      </c>
      <c r="T140" s="2">
        <f t="shared" si="156"/>
        <v>0.01</v>
      </c>
      <c r="U140" s="14">
        <f t="shared" si="157"/>
        <v>3.3900401938325997E-3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8.8800401938326015E-3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16.730699745806501</v>
      </c>
      <c r="E141" s="10">
        <f t="shared" si="166"/>
        <v>11.494001475399999</v>
      </c>
      <c r="F141" s="7" t="s">
        <v>85</v>
      </c>
      <c r="G141" s="1">
        <v>6</v>
      </c>
      <c r="H141" s="9">
        <f t="shared" si="147"/>
        <v>16.730699745806501</v>
      </c>
      <c r="I141" s="9">
        <f t="shared" si="148"/>
        <v>289.88069974580645</v>
      </c>
      <c r="J141" s="9">
        <f t="shared" si="149"/>
        <v>0.13636572805686922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4.0023095033849474</v>
      </c>
      <c r="P141" s="9">
        <f t="shared" si="152"/>
        <v>0.5457778493380151</v>
      </c>
      <c r="Q141" s="12">
        <f t="shared" si="153"/>
        <v>0.14190224082788394</v>
      </c>
      <c r="R141" s="9">
        <f t="shared" si="154"/>
        <v>0.19735245833333334</v>
      </c>
      <c r="S141" s="13">
        <f t="shared" si="155"/>
        <v>0.71902950703663104</v>
      </c>
      <c r="T141" s="2">
        <f t="shared" si="156"/>
        <v>0.01</v>
      </c>
      <c r="U141" s="14">
        <f t="shared" si="157"/>
        <v>7.1902950703663102E-3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1.2680295070366311E-2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22.042018140666698</v>
      </c>
      <c r="E142" s="10">
        <f t="shared" si="166"/>
        <v>16.730699745806501</v>
      </c>
      <c r="F142" s="7" t="s">
        <v>83</v>
      </c>
      <c r="G142" s="1">
        <v>7</v>
      </c>
      <c r="H142" s="9">
        <f t="shared" si="147"/>
        <v>22.042018140666698</v>
      </c>
      <c r="I142" s="9">
        <f t="shared" si="148"/>
        <v>295.19201814066668</v>
      </c>
      <c r="J142" s="9">
        <f t="shared" si="149"/>
        <v>0.24955974227469524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4.215579570713599</v>
      </c>
      <c r="P142" s="9">
        <f t="shared" si="152"/>
        <v>1.0520389512057562</v>
      </c>
      <c r="Q142" s="12">
        <f t="shared" si="153"/>
        <v>0.27353012731349663</v>
      </c>
      <c r="R142" s="9">
        <f t="shared" si="154"/>
        <v>0.19735245833333334</v>
      </c>
      <c r="S142" s="13">
        <f t="shared" si="155"/>
        <v>1.3859980748326797</v>
      </c>
      <c r="T142" s="2">
        <f t="shared" si="156"/>
        <v>0.01</v>
      </c>
      <c r="U142" s="14">
        <f t="shared" si="157"/>
        <v>1.3859980748326797E-2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2.3809980748326798E-2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23.285333187741902</v>
      </c>
      <c r="E143" s="10">
        <f t="shared" si="166"/>
        <v>22.042018140666698</v>
      </c>
      <c r="F143" s="7" t="s">
        <v>83</v>
      </c>
      <c r="G143" s="1">
        <v>8</v>
      </c>
      <c r="H143" s="9">
        <f t="shared" si="147"/>
        <v>23.285333187741902</v>
      </c>
      <c r="I143" s="9">
        <f t="shared" si="148"/>
        <v>296.43533318774189</v>
      </c>
      <c r="J143" s="9">
        <f t="shared" si="149"/>
        <v>0.28658723842778894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3.9225885361745094</v>
      </c>
      <c r="P143" s="9">
        <f t="shared" si="152"/>
        <v>1.1241638160707557</v>
      </c>
      <c r="Q143" s="12">
        <f t="shared" si="153"/>
        <v>0.29228259217839647</v>
      </c>
      <c r="R143" s="9">
        <f t="shared" si="154"/>
        <v>0.19735245833333334</v>
      </c>
      <c r="S143" s="13">
        <f t="shared" si="155"/>
        <v>1.4810182485019958</v>
      </c>
      <c r="T143" s="2">
        <f t="shared" si="156"/>
        <v>0.01</v>
      </c>
      <c r="U143" s="14">
        <f t="shared" si="157"/>
        <v>1.4810182485019958E-2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2.476018248501996E-2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23.628097913548402</v>
      </c>
      <c r="E144" s="10">
        <f t="shared" si="166"/>
        <v>23.285333187741902</v>
      </c>
      <c r="F144" s="7" t="s">
        <v>83</v>
      </c>
      <c r="G144" s="1">
        <v>9</v>
      </c>
      <c r="H144" s="9">
        <f t="shared" si="147"/>
        <v>23.628097913548402</v>
      </c>
      <c r="I144" s="9">
        <f t="shared" si="148"/>
        <v>296.77809791354838</v>
      </c>
      <c r="J144" s="9">
        <f t="shared" si="149"/>
        <v>0.29766802604934606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3.5574726367704206</v>
      </c>
      <c r="P144" s="9">
        <f t="shared" si="152"/>
        <v>1.0589458575120134</v>
      </c>
      <c r="Q144" s="12">
        <f t="shared" si="153"/>
        <v>0.27532592295312353</v>
      </c>
      <c r="R144" s="9">
        <f t="shared" si="154"/>
        <v>0.19735245833333334</v>
      </c>
      <c r="S144" s="13">
        <f t="shared" si="155"/>
        <v>1.3950975086821114</v>
      </c>
      <c r="T144" s="2">
        <f t="shared" si="156"/>
        <v>0.01</v>
      </c>
      <c r="U144" s="14">
        <f t="shared" si="157"/>
        <v>1.3950975086821114E-2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2.3900975086821114E-2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15.901815430333301</v>
      </c>
      <c r="E145" s="10">
        <f t="shared" si="166"/>
        <v>23.628097913548402</v>
      </c>
      <c r="F145" s="7" t="s">
        <v>83</v>
      </c>
      <c r="G145" s="1">
        <v>10</v>
      </c>
      <c r="H145" s="9">
        <f t="shared" si="147"/>
        <v>15.901815430333301</v>
      </c>
      <c r="I145" s="9">
        <f t="shared" si="148"/>
        <v>289.05181543033325</v>
      </c>
      <c r="J145" s="9">
        <f t="shared" si="149"/>
        <v>0.12384376979601726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3.2575746959250735</v>
      </c>
      <c r="P145" s="9">
        <f t="shared" si="152"/>
        <v>0.40343033073547574</v>
      </c>
      <c r="Q145" s="12">
        <f t="shared" si="153"/>
        <v>0.10489188599122369</v>
      </c>
      <c r="R145" s="9">
        <f t="shared" si="154"/>
        <v>0.19735245833333334</v>
      </c>
      <c r="S145" s="13">
        <f t="shared" si="155"/>
        <v>0.53149520850689691</v>
      </c>
      <c r="T145" s="2">
        <f t="shared" si="156"/>
        <v>0.01</v>
      </c>
      <c r="U145" s="14">
        <f t="shared" si="157"/>
        <v>5.3149520850689696E-3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1.5264952085068971E-2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12.3265718396129</v>
      </c>
      <c r="E146" s="10">
        <f t="shared" si="166"/>
        <v>15.901815430333301</v>
      </c>
      <c r="F146" s="7" t="s">
        <v>83</v>
      </c>
      <c r="G146" s="1">
        <v>11</v>
      </c>
      <c r="H146" s="9">
        <f t="shared" si="147"/>
        <v>12.3265718396129</v>
      </c>
      <c r="I146" s="9">
        <f t="shared" si="148"/>
        <v>285.47657183961286</v>
      </c>
      <c r="J146" s="9">
        <f t="shared" si="149"/>
        <v>8.121940271966728E-2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3.6131922818562643</v>
      </c>
      <c r="P146" s="9">
        <f t="shared" si="152"/>
        <v>0.2934613190436775</v>
      </c>
      <c r="Q146" s="12">
        <f t="shared" si="153"/>
        <v>7.6299942951356156E-2</v>
      </c>
      <c r="R146" s="9">
        <f t="shared" si="154"/>
        <v>0.19735245833333334</v>
      </c>
      <c r="S146" s="13">
        <f t="shared" si="155"/>
        <v>0.3866176463962947</v>
      </c>
      <c r="T146" s="2">
        <f t="shared" si="156"/>
        <v>0.01</v>
      </c>
      <c r="U146" s="14">
        <f t="shared" si="157"/>
        <v>3.8661764639629473E-3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9.3561764639629487E-3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7.3142653068666696</v>
      </c>
      <c r="E147" s="10">
        <f t="shared" si="166"/>
        <v>12.3265718396129</v>
      </c>
      <c r="F147" s="7" t="s">
        <v>85</v>
      </c>
      <c r="G147" s="1">
        <v>12</v>
      </c>
      <c r="H147" s="9">
        <f t="shared" si="147"/>
        <v>7.3142653068666696</v>
      </c>
      <c r="I147" s="9">
        <f t="shared" si="148"/>
        <v>280.46426530686665</v>
      </c>
      <c r="J147" s="9">
        <f t="shared" si="149"/>
        <v>4.4150741422026969E-2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4.0787788794792537</v>
      </c>
      <c r="P147" s="9">
        <f t="shared" si="152"/>
        <v>0.18008111162551343</v>
      </c>
      <c r="Q147" s="12">
        <f t="shared" si="153"/>
        <v>4.6821089022633496E-2</v>
      </c>
      <c r="R147" s="9">
        <f t="shared" si="154"/>
        <v>0.19735245833333334</v>
      </c>
      <c r="S147" s="13">
        <f t="shared" si="155"/>
        <v>0.23724603898042901</v>
      </c>
      <c r="T147" s="2">
        <f t="shared" si="156"/>
        <v>0.01</v>
      </c>
      <c r="U147" s="14">
        <f t="shared" si="157"/>
        <v>2.3724603898042903E-3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7.8624603898042912E-3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3.9932449313548402</v>
      </c>
      <c r="E148" s="10">
        <f t="shared" si="166"/>
        <v>7.3142653068666696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852000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81000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1141000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2907000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53000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177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5193590.5135136442</v>
      </c>
      <c r="J13" s="6" t="s">
        <v>37</v>
      </c>
      <c r="K13" s="6">
        <f>I13/(10000*1000)</f>
        <v>0.5193590513513644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-5.3696858592903203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-5.3696858592903203</v>
      </c>
      <c r="I27" s="9">
        <f t="shared" si="1"/>
        <v>267.78031414070966</v>
      </c>
      <c r="J27" s="9">
        <f t="shared" si="2"/>
        <v>8.5265467202000449E-3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0.68266092410779833</v>
      </c>
      <c r="Q27" s="12">
        <f t="shared" si="6"/>
        <v>6.8266092410779841E-2</v>
      </c>
      <c r="R27" s="9">
        <f t="shared" si="7"/>
        <v>4.0532094166666672</v>
      </c>
      <c r="S27" s="13">
        <f t="shared" si="8"/>
        <v>1.6842478488792573E-2</v>
      </c>
      <c r="T27" s="2">
        <f t="shared" si="9"/>
        <v>0.34</v>
      </c>
      <c r="U27" s="14">
        <f t="shared" si="10"/>
        <v>5.726442686189475E-3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1.8626442686189473E-2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2.76613850864286</v>
      </c>
      <c r="E28" s="10">
        <f t="shared" si="18"/>
        <v>-5.3696858592903203</v>
      </c>
      <c r="F28" s="7" t="s">
        <v>83</v>
      </c>
      <c r="G28" s="1">
        <v>3</v>
      </c>
      <c r="H28" s="9">
        <f t="shared" si="0"/>
        <v>2.76613850864286</v>
      </c>
      <c r="I28" s="9">
        <f t="shared" si="1"/>
        <v>275.91613850864286</v>
      </c>
      <c r="J28" s="9">
        <f t="shared" si="2"/>
        <v>2.4911992766077633E-2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119.9124348901687</v>
      </c>
      <c r="P28" s="9">
        <f t="shared" si="5"/>
        <v>2.9872577105466376</v>
      </c>
      <c r="Q28" s="12">
        <f t="shared" si="6"/>
        <v>0.29872577105466375</v>
      </c>
      <c r="R28" s="9">
        <f t="shared" si="7"/>
        <v>4.0532094166666672</v>
      </c>
      <c r="S28" s="13">
        <f t="shared" si="8"/>
        <v>7.3701045355888339E-2</v>
      </c>
      <c r="T28" s="2">
        <f t="shared" si="9"/>
        <v>0.34</v>
      </c>
      <c r="U28" s="14">
        <f t="shared" si="10"/>
        <v>2.5058355421002036E-2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3.7958355421002038E-2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9.1549752263870996</v>
      </c>
      <c r="E29" s="10">
        <f t="shared" si="18"/>
        <v>2.76613850864286</v>
      </c>
      <c r="F29" s="7" t="s">
        <v>83</v>
      </c>
      <c r="G29" s="1">
        <v>4</v>
      </c>
      <c r="H29" s="9">
        <f t="shared" si="0"/>
        <v>9.1549752263870996</v>
      </c>
      <c r="I29" s="9">
        <f t="shared" si="1"/>
        <v>282.30497522638706</v>
      </c>
      <c r="J29" s="9">
        <f t="shared" si="2"/>
        <v>5.5366378139040322E-2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157.45727134628874</v>
      </c>
      <c r="P29" s="9">
        <f t="shared" si="5"/>
        <v>8.7178388261001007</v>
      </c>
      <c r="Q29" s="12">
        <f t="shared" si="6"/>
        <v>0.87178388261001016</v>
      </c>
      <c r="R29" s="9">
        <f t="shared" si="7"/>
        <v>4.0532094166666672</v>
      </c>
      <c r="S29" s="13">
        <f t="shared" si="8"/>
        <v>0.21508483598830663</v>
      </c>
      <c r="T29" s="2">
        <f t="shared" si="9"/>
        <v>0.34</v>
      </c>
      <c r="U29" s="14">
        <f t="shared" si="10"/>
        <v>7.3128844236024254E-2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8.6028844236024249E-2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10.8246253469667</v>
      </c>
      <c r="E30" s="10">
        <f t="shared" si="18"/>
        <v>9.1549752263870996</v>
      </c>
      <c r="F30" s="7" t="s">
        <v>83</v>
      </c>
      <c r="G30" s="1">
        <v>5</v>
      </c>
      <c r="H30" s="9">
        <f t="shared" si="0"/>
        <v>10.8246253469667</v>
      </c>
      <c r="I30" s="9">
        <f t="shared" si="1"/>
        <v>283.97462534696666</v>
      </c>
      <c r="J30" s="9">
        <f t="shared" si="2"/>
        <v>6.7813476631579467E-2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141.30246089417921</v>
      </c>
      <c r="O30" s="9">
        <f t="shared" si="19"/>
        <v>47.969065792676105</v>
      </c>
      <c r="P30" s="9">
        <f t="shared" si="5"/>
        <v>3.2529491221703388</v>
      </c>
      <c r="Q30" s="12">
        <f t="shared" si="6"/>
        <v>0.32529491221703388</v>
      </c>
      <c r="R30" s="9">
        <f t="shared" si="7"/>
        <v>4.0532094166666672</v>
      </c>
      <c r="S30" s="13">
        <f t="shared" si="8"/>
        <v>8.0256132554965359E-2</v>
      </c>
      <c r="T30" s="2">
        <f t="shared" si="9"/>
        <v>0.34</v>
      </c>
      <c r="U30" s="14">
        <f t="shared" si="10"/>
        <v>2.7287085068688224E-2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4.0187085068688226E-2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16.939415171096801</v>
      </c>
      <c r="E31" s="10">
        <f t="shared" si="18"/>
        <v>10.8246253469667</v>
      </c>
      <c r="F31" s="7" t="s">
        <v>85</v>
      </c>
      <c r="G31" s="1">
        <v>6</v>
      </c>
      <c r="H31" s="9">
        <f t="shared" si="0"/>
        <v>16.939415171096801</v>
      </c>
      <c r="I31" s="9">
        <f t="shared" si="1"/>
        <v>290.08941517109679</v>
      </c>
      <c r="J31" s="9">
        <f t="shared" si="2"/>
        <v>0.13970139503678397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85.248210837172437</v>
      </c>
      <c r="P31" s="9">
        <f t="shared" si="5"/>
        <v>11.909293978342875</v>
      </c>
      <c r="Q31" s="12">
        <f t="shared" si="6"/>
        <v>1.1909293978342876</v>
      </c>
      <c r="R31" s="9">
        <f t="shared" si="7"/>
        <v>4.0532094166666672</v>
      </c>
      <c r="S31" s="13">
        <f t="shared" si="8"/>
        <v>0.29382380119251283</v>
      </c>
      <c r="T31" s="2">
        <f t="shared" si="9"/>
        <v>0.34</v>
      </c>
      <c r="U31" s="14">
        <f t="shared" si="10"/>
        <v>9.9900092405454374E-2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0.11280009240545437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21.9267118693333</v>
      </c>
      <c r="E32" s="10">
        <f t="shared" si="18"/>
        <v>16.939415171096801</v>
      </c>
      <c r="F32" s="7" t="s">
        <v>83</v>
      </c>
      <c r="G32" s="1">
        <v>7</v>
      </c>
      <c r="H32" s="9">
        <f t="shared" si="0"/>
        <v>21.9267118693333</v>
      </c>
      <c r="I32" s="9">
        <f t="shared" si="1"/>
        <v>295.07671186933328</v>
      </c>
      <c r="J32" s="9">
        <f t="shared" si="2"/>
        <v>0.24636373464376599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113.87101102549623</v>
      </c>
      <c r="P32" s="9">
        <f t="shared" si="5"/>
        <v>28.053687543902704</v>
      </c>
      <c r="Q32" s="12">
        <f t="shared" si="6"/>
        <v>2.8053687543902708</v>
      </c>
      <c r="R32" s="9">
        <f t="shared" si="7"/>
        <v>4.0532094166666672</v>
      </c>
      <c r="S32" s="13">
        <f t="shared" si="8"/>
        <v>0.69213516154746024</v>
      </c>
      <c r="T32" s="2">
        <f t="shared" si="9"/>
        <v>0.34</v>
      </c>
      <c r="U32" s="14">
        <f t="shared" si="10"/>
        <v>0.2353259549261365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0.26097595492613651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22.243499592903198</v>
      </c>
      <c r="E33" s="10">
        <f t="shared" si="18"/>
        <v>21.9267118693333</v>
      </c>
      <c r="F33" s="7" t="s">
        <v>83</v>
      </c>
      <c r="G33" s="1">
        <v>8</v>
      </c>
      <c r="H33" s="9">
        <f t="shared" si="0"/>
        <v>22.243499592903198</v>
      </c>
      <c r="I33" s="9">
        <f t="shared" si="1"/>
        <v>295.3934995929032</v>
      </c>
      <c r="J33" s="9">
        <f t="shared" si="2"/>
        <v>0.25523799051171231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126.34941764826021</v>
      </c>
      <c r="P33" s="9">
        <f t="shared" si="5"/>
        <v>32.249171462867018</v>
      </c>
      <c r="Q33" s="12">
        <f t="shared" si="6"/>
        <v>3.2249171462867019</v>
      </c>
      <c r="R33" s="9">
        <f t="shared" si="7"/>
        <v>4.0532094166666672</v>
      </c>
      <c r="S33" s="13">
        <f t="shared" si="8"/>
        <v>0.79564533059307174</v>
      </c>
      <c r="T33" s="2">
        <f t="shared" si="9"/>
        <v>0.34</v>
      </c>
      <c r="U33" s="14">
        <f t="shared" si="10"/>
        <v>0.2705194124016444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0.29616941240164441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23.048191070000001</v>
      </c>
      <c r="E34" s="10">
        <f t="shared" si="18"/>
        <v>22.243499592903198</v>
      </c>
      <c r="F34" s="7" t="s">
        <v>83</v>
      </c>
      <c r="G34" s="1">
        <v>9</v>
      </c>
      <c r="H34" s="9">
        <f t="shared" si="0"/>
        <v>23.048191070000001</v>
      </c>
      <c r="I34" s="9">
        <f t="shared" si="1"/>
        <v>296.19819107000001</v>
      </c>
      <c r="J34" s="9">
        <f t="shared" si="2"/>
        <v>0.27914898360905599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134.63234035205986</v>
      </c>
      <c r="P34" s="9">
        <f t="shared" si="5"/>
        <v>37.582480970186005</v>
      </c>
      <c r="Q34" s="12">
        <f t="shared" si="6"/>
        <v>3.7582480970186007</v>
      </c>
      <c r="R34" s="9">
        <f t="shared" si="7"/>
        <v>4.0532094166666672</v>
      </c>
      <c r="S34" s="13">
        <f t="shared" si="8"/>
        <v>0.92722771282549699</v>
      </c>
      <c r="T34" s="2">
        <f t="shared" si="9"/>
        <v>0.34</v>
      </c>
      <c r="U34" s="14">
        <f t="shared" si="10"/>
        <v>0.315257422360669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0.34090742236066901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15.809812015</v>
      </c>
      <c r="E35" s="10">
        <f t="shared" si="18"/>
        <v>23.048191070000001</v>
      </c>
      <c r="F35" s="7" t="s">
        <v>83</v>
      </c>
      <c r="G35" s="1">
        <v>10</v>
      </c>
      <c r="H35" s="9">
        <f t="shared" si="0"/>
        <v>15.809812015</v>
      </c>
      <c r="I35" s="9">
        <f t="shared" si="1"/>
        <v>288.95981201499995</v>
      </c>
      <c r="J35" s="9">
        <f t="shared" si="2"/>
        <v>0.12252261453764143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137.58195354854053</v>
      </c>
      <c r="P35" s="9">
        <f t="shared" si="5"/>
        <v>16.856900661963518</v>
      </c>
      <c r="Q35" s="12">
        <f t="shared" si="6"/>
        <v>1.6856900661963519</v>
      </c>
      <c r="R35" s="9">
        <f t="shared" si="7"/>
        <v>4.0532094166666672</v>
      </c>
      <c r="S35" s="13">
        <f t="shared" si="8"/>
        <v>0.41589019784293613</v>
      </c>
      <c r="T35" s="2">
        <f t="shared" si="9"/>
        <v>0.34</v>
      </c>
      <c r="U35" s="14">
        <f t="shared" si="10"/>
        <v>0.14140266726659828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0.16705266726659829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11.3415202397419</v>
      </c>
      <c r="E36" s="10">
        <f t="shared" si="18"/>
        <v>15.809812015</v>
      </c>
      <c r="F36" s="7" t="s">
        <v>83</v>
      </c>
      <c r="G36" s="1">
        <v>11</v>
      </c>
      <c r="H36" s="9">
        <f t="shared" si="0"/>
        <v>11.3415202397419</v>
      </c>
      <c r="I36" s="9">
        <f t="shared" si="1"/>
        <v>284.49152023974187</v>
      </c>
      <c r="J36" s="9">
        <f t="shared" si="2"/>
        <v>7.2172438448579429E-2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114.68880024224816</v>
      </c>
      <c r="O36" s="9">
        <f t="shared" si="19"/>
        <v>46.568346810995507</v>
      </c>
      <c r="P36" s="9">
        <f t="shared" si="5"/>
        <v>3.3609511438686734</v>
      </c>
      <c r="Q36" s="12">
        <f t="shared" si="6"/>
        <v>0.33609511438686734</v>
      </c>
      <c r="R36" s="9">
        <f t="shared" si="7"/>
        <v>4.0532094166666672</v>
      </c>
      <c r="S36" s="13">
        <f t="shared" si="8"/>
        <v>8.2920737577697079E-2</v>
      </c>
      <c r="T36" s="2">
        <f t="shared" si="9"/>
        <v>0.34</v>
      </c>
      <c r="U36" s="14">
        <f t="shared" si="10"/>
        <v>2.8193050776417008E-2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4.1093050776417006E-2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5.8057500196999996</v>
      </c>
      <c r="E37" s="10">
        <f t="shared" si="18"/>
        <v>11.3415202397419</v>
      </c>
      <c r="F37" s="7" t="s">
        <v>85</v>
      </c>
      <c r="G37" s="1">
        <v>12</v>
      </c>
      <c r="H37" s="9">
        <f t="shared" si="0"/>
        <v>5.8057500196999996</v>
      </c>
      <c r="I37" s="9">
        <f t="shared" si="1"/>
        <v>278.95575001969996</v>
      </c>
      <c r="J37" s="9">
        <f t="shared" si="2"/>
        <v>3.6593532954329551E-2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83.739489833793499</v>
      </c>
      <c r="P37" s="9">
        <f t="shared" si="5"/>
        <v>3.0643237808116668</v>
      </c>
      <c r="Q37" s="12">
        <f t="shared" si="6"/>
        <v>0.30643237808116669</v>
      </c>
      <c r="R37" s="9">
        <f t="shared" si="7"/>
        <v>4.0532094166666672</v>
      </c>
      <c r="S37" s="13">
        <f t="shared" si="8"/>
        <v>7.5602404558996278E-2</v>
      </c>
      <c r="T37" s="2">
        <f t="shared" si="9"/>
        <v>0.34</v>
      </c>
      <c r="U37" s="14">
        <f t="shared" si="10"/>
        <v>2.5704817550058736E-2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3.8604817550058734E-2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2.63053259167742</v>
      </c>
      <c r="E38" s="10">
        <f t="shared" si="18"/>
        <v>5.8057500196999996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71000</v>
      </c>
      <c r="AU42" s="1">
        <f t="shared" ref="AU42:AU53" si="38">AT42*10000*AS42*0.67*AR42*AQ42</f>
        <v>297556139.29914886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-5.3696858592903203</v>
      </c>
      <c r="E43" s="10">
        <f t="shared" ref="E43:E54" si="40">D42</f>
        <v>2.6996779897419398</v>
      </c>
      <c r="F43" s="7" t="s">
        <v>83</v>
      </c>
      <c r="G43" s="1">
        <v>2</v>
      </c>
      <c r="H43" s="9">
        <f t="shared" si="20"/>
        <v>-5.3696858592903203</v>
      </c>
      <c r="I43" s="9">
        <f t="shared" si="21"/>
        <v>267.78031414070966</v>
      </c>
      <c r="J43" s="9">
        <f t="shared" si="22"/>
        <v>8.5265467202000449E-3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116.2586867914026</v>
      </c>
      <c r="P43" s="9">
        <f t="shared" si="25"/>
        <v>0.99128512455599804</v>
      </c>
      <c r="Q43" s="12">
        <f t="shared" si="26"/>
        <v>0.23790842989343952</v>
      </c>
      <c r="R43" s="9">
        <f t="shared" si="27"/>
        <v>14.125500000000001</v>
      </c>
      <c r="S43" s="13">
        <f t="shared" si="28"/>
        <v>1.6842478488792573E-2</v>
      </c>
      <c r="T43" s="2">
        <f t="shared" si="29"/>
        <v>0.43</v>
      </c>
      <c r="U43" s="14">
        <f t="shared" si="30"/>
        <v>7.2422657501808067E-3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1.5662265750180804E-2</v>
      </c>
      <c r="AR43" s="9">
        <f t="shared" si="35"/>
        <v>136.875</v>
      </c>
      <c r="AS43" s="1">
        <f t="shared" si="36"/>
        <v>0.24</v>
      </c>
      <c r="AT43" s="1">
        <f t="shared" si="37"/>
        <v>71000</v>
      </c>
      <c r="AU43" s="1">
        <f t="shared" si="38"/>
        <v>244750233.00030914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2.76613850864286</v>
      </c>
      <c r="E44" s="10">
        <f t="shared" si="40"/>
        <v>-5.3696858592903203</v>
      </c>
      <c r="F44" s="7" t="s">
        <v>83</v>
      </c>
      <c r="G44" s="1">
        <v>3</v>
      </c>
      <c r="H44" s="9">
        <f t="shared" si="20"/>
        <v>2.76613850864286</v>
      </c>
      <c r="I44" s="9">
        <f t="shared" si="21"/>
        <v>275.91613850864286</v>
      </c>
      <c r="J44" s="9">
        <f t="shared" si="22"/>
        <v>2.4911992766077633E-2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174.12365166684663</v>
      </c>
      <c r="P44" s="9">
        <f t="shared" si="25"/>
        <v>4.3377671507275046</v>
      </c>
      <c r="Q44" s="12">
        <f t="shared" si="26"/>
        <v>1.041064116174601</v>
      </c>
      <c r="R44" s="9">
        <f t="shared" si="27"/>
        <v>14.125500000000001</v>
      </c>
      <c r="S44" s="13">
        <f t="shared" si="28"/>
        <v>7.3701045355888353E-2</v>
      </c>
      <c r="T44" s="2">
        <f t="shared" si="29"/>
        <v>0.43</v>
      </c>
      <c r="U44" s="14">
        <f t="shared" si="30"/>
        <v>3.1691449503031995E-2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4.0111449503031991E-2</v>
      </c>
      <c r="AR44" s="9">
        <f t="shared" si="35"/>
        <v>136.875</v>
      </c>
      <c r="AS44" s="1">
        <f t="shared" si="36"/>
        <v>0.24</v>
      </c>
      <c r="AT44" s="1">
        <f t="shared" si="37"/>
        <v>71000</v>
      </c>
      <c r="AU44" s="1">
        <f t="shared" si="38"/>
        <v>626811392.96425772</v>
      </c>
    </row>
    <row r="45" spans="1:48" x14ac:dyDescent="0.15">
      <c r="C45" s="7">
        <v>3</v>
      </c>
      <c r="D45" s="7">
        <f t="shared" si="39"/>
        <v>9.1549752263870996</v>
      </c>
      <c r="E45" s="10">
        <f t="shared" si="40"/>
        <v>2.76613850864286</v>
      </c>
      <c r="F45" s="7" t="s">
        <v>83</v>
      </c>
      <c r="G45" s="1">
        <v>4</v>
      </c>
      <c r="H45" s="9">
        <f t="shared" si="20"/>
        <v>9.1549752263870996</v>
      </c>
      <c r="I45" s="9">
        <f t="shared" si="21"/>
        <v>282.30497522638706</v>
      </c>
      <c r="J45" s="9">
        <f t="shared" si="22"/>
        <v>5.5366378139040322E-2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228.64213451611911</v>
      </c>
      <c r="P45" s="9">
        <f t="shared" si="25"/>
        <v>12.659086878136774</v>
      </c>
      <c r="Q45" s="12">
        <f t="shared" si="26"/>
        <v>3.0381808507528256</v>
      </c>
      <c r="R45" s="9">
        <f t="shared" si="27"/>
        <v>14.125500000000001</v>
      </c>
      <c r="S45" s="13">
        <f t="shared" si="28"/>
        <v>0.21508483598830663</v>
      </c>
      <c r="T45" s="2">
        <f t="shared" si="29"/>
        <v>0.43</v>
      </c>
      <c r="U45" s="14">
        <f t="shared" si="30"/>
        <v>9.248647947497185E-2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0.10090647947497186</v>
      </c>
      <c r="AR45" s="9">
        <f t="shared" si="35"/>
        <v>136.875</v>
      </c>
      <c r="AS45" s="1">
        <f t="shared" si="36"/>
        <v>0.24</v>
      </c>
      <c r="AT45" s="1">
        <f t="shared" si="37"/>
        <v>71000</v>
      </c>
      <c r="AU45" s="1">
        <f t="shared" si="38"/>
        <v>1576839823.6031191</v>
      </c>
    </row>
    <row r="46" spans="1:48" x14ac:dyDescent="0.15">
      <c r="C46" s="7">
        <v>4</v>
      </c>
      <c r="D46" s="7">
        <f t="shared" si="39"/>
        <v>10.8246253469667</v>
      </c>
      <c r="E46" s="10">
        <f t="shared" si="40"/>
        <v>9.1549752263870996</v>
      </c>
      <c r="F46" s="7" t="s">
        <v>83</v>
      </c>
      <c r="G46" s="1">
        <v>5</v>
      </c>
      <c r="H46" s="9">
        <f t="shared" si="20"/>
        <v>10.8246253469667</v>
      </c>
      <c r="I46" s="9">
        <f t="shared" si="21"/>
        <v>283.97462534696666</v>
      </c>
      <c r="J46" s="9">
        <f t="shared" si="22"/>
        <v>6.7813476631579467E-2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205.18389525608325</v>
      </c>
      <c r="O46" s="9">
        <f t="shared" si="41"/>
        <v>69.655402381899137</v>
      </c>
      <c r="P46" s="9">
        <f t="shared" si="25"/>
        <v>4.7235750016881815</v>
      </c>
      <c r="Q46" s="12">
        <f t="shared" si="26"/>
        <v>1.1336580004051635</v>
      </c>
      <c r="R46" s="9">
        <f t="shared" si="27"/>
        <v>14.125500000000001</v>
      </c>
      <c r="S46" s="13">
        <f t="shared" si="28"/>
        <v>8.0256132554965373E-2</v>
      </c>
      <c r="T46" s="2">
        <f t="shared" si="29"/>
        <v>0.43</v>
      </c>
      <c r="U46" s="14">
        <f t="shared" si="30"/>
        <v>3.4510136998635109E-2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4.2930136998635106E-2</v>
      </c>
      <c r="AR46" s="9">
        <f t="shared" si="35"/>
        <v>136.875</v>
      </c>
      <c r="AS46" s="1">
        <f t="shared" si="36"/>
        <v>0.24</v>
      </c>
      <c r="AT46" s="1">
        <f t="shared" si="37"/>
        <v>71000</v>
      </c>
      <c r="AU46" s="1">
        <f t="shared" si="38"/>
        <v>670858303.69273615</v>
      </c>
    </row>
    <row r="47" spans="1:48" x14ac:dyDescent="0.15">
      <c r="C47" s="7">
        <v>5</v>
      </c>
      <c r="D47" s="7">
        <f t="shared" si="39"/>
        <v>16.939415171096801</v>
      </c>
      <c r="E47" s="10">
        <f t="shared" si="40"/>
        <v>10.8246253469667</v>
      </c>
      <c r="F47" s="7" t="s">
        <v>85</v>
      </c>
      <c r="G47" s="1">
        <v>6</v>
      </c>
      <c r="H47" s="9">
        <f t="shared" si="20"/>
        <v>16.939415171096801</v>
      </c>
      <c r="I47" s="9">
        <f t="shared" si="21"/>
        <v>290.08941517109679</v>
      </c>
      <c r="J47" s="9">
        <f t="shared" si="22"/>
        <v>0.13970139503678397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123.78807738021095</v>
      </c>
      <c r="P47" s="9">
        <f t="shared" si="25"/>
        <v>17.293367098936834</v>
      </c>
      <c r="Q47" s="12">
        <f t="shared" si="26"/>
        <v>4.1504081037448399</v>
      </c>
      <c r="R47" s="9">
        <f t="shared" si="27"/>
        <v>14.125500000000001</v>
      </c>
      <c r="S47" s="13">
        <f t="shared" si="28"/>
        <v>0.29382380119251283</v>
      </c>
      <c r="T47" s="2">
        <f t="shared" si="29"/>
        <v>0.43</v>
      </c>
      <c r="U47" s="14">
        <f t="shared" si="30"/>
        <v>0.12634423451278051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0.1347642345127805</v>
      </c>
      <c r="AR47" s="9">
        <f t="shared" si="35"/>
        <v>136.875</v>
      </c>
      <c r="AS47" s="1">
        <f t="shared" si="36"/>
        <v>0.24</v>
      </c>
      <c r="AT47" s="1">
        <f t="shared" si="37"/>
        <v>71000</v>
      </c>
      <c r="AU47" s="1">
        <f t="shared" si="38"/>
        <v>2105926327.8514199</v>
      </c>
    </row>
    <row r="48" spans="1:48" x14ac:dyDescent="0.15">
      <c r="C48" s="7">
        <v>6</v>
      </c>
      <c r="D48" s="7">
        <f t="shared" si="39"/>
        <v>21.9267118693333</v>
      </c>
      <c r="E48" s="10">
        <f t="shared" si="40"/>
        <v>16.939415171096801</v>
      </c>
      <c r="F48" s="7" t="s">
        <v>83</v>
      </c>
      <c r="G48" s="1">
        <v>7</v>
      </c>
      <c r="H48" s="9">
        <f t="shared" si="20"/>
        <v>21.9267118693333</v>
      </c>
      <c r="I48" s="9">
        <f t="shared" si="21"/>
        <v>295.07671186933328</v>
      </c>
      <c r="J48" s="9">
        <f t="shared" si="22"/>
        <v>0.24636373464376599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165.3509602812741</v>
      </c>
      <c r="P48" s="9">
        <f t="shared" si="25"/>
        <v>40.736480101827702</v>
      </c>
      <c r="Q48" s="12">
        <f t="shared" si="26"/>
        <v>9.7767552244386486</v>
      </c>
      <c r="R48" s="9">
        <f t="shared" si="27"/>
        <v>14.125500000000001</v>
      </c>
      <c r="S48" s="13">
        <f t="shared" si="28"/>
        <v>0.69213516154746013</v>
      </c>
      <c r="T48" s="2">
        <f t="shared" si="29"/>
        <v>0.43</v>
      </c>
      <c r="U48" s="14">
        <f t="shared" si="30"/>
        <v>0.29761811946540784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0.31321811946540784</v>
      </c>
      <c r="AR48" s="9">
        <f t="shared" si="35"/>
        <v>136.875</v>
      </c>
      <c r="AS48" s="1">
        <f t="shared" si="36"/>
        <v>0.24</v>
      </c>
      <c r="AT48" s="1">
        <f t="shared" si="37"/>
        <v>71000</v>
      </c>
      <c r="AU48" s="1">
        <f t="shared" si="38"/>
        <v>4894579682.2654648</v>
      </c>
    </row>
    <row r="49" spans="1:48" x14ac:dyDescent="0.15">
      <c r="C49" s="7">
        <v>7</v>
      </c>
      <c r="D49" s="7">
        <f t="shared" si="39"/>
        <v>22.243499592903198</v>
      </c>
      <c r="E49" s="10">
        <f t="shared" si="40"/>
        <v>21.9267118693333</v>
      </c>
      <c r="F49" s="7" t="s">
        <v>83</v>
      </c>
      <c r="G49" s="1">
        <v>8</v>
      </c>
      <c r="H49" s="9">
        <f t="shared" si="20"/>
        <v>22.243499592903198</v>
      </c>
      <c r="I49" s="9">
        <f t="shared" si="21"/>
        <v>295.3934995929032</v>
      </c>
      <c r="J49" s="9">
        <f t="shared" si="22"/>
        <v>0.25523799051171231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183.47073017944641</v>
      </c>
      <c r="P49" s="9">
        <f t="shared" si="25"/>
        <v>46.828700488718468</v>
      </c>
      <c r="Q49" s="12">
        <f t="shared" si="26"/>
        <v>11.238888117292431</v>
      </c>
      <c r="R49" s="9">
        <f t="shared" si="27"/>
        <v>14.125500000000001</v>
      </c>
      <c r="S49" s="13">
        <f t="shared" si="28"/>
        <v>0.79564533059307141</v>
      </c>
      <c r="T49" s="2">
        <f t="shared" si="29"/>
        <v>0.43</v>
      </c>
      <c r="U49" s="14">
        <f t="shared" si="30"/>
        <v>0.3421274921550207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0.3577274921550207</v>
      </c>
      <c r="AR49" s="9">
        <f t="shared" si="35"/>
        <v>136.875</v>
      </c>
      <c r="AS49" s="1">
        <f t="shared" si="36"/>
        <v>0.24</v>
      </c>
      <c r="AT49" s="1">
        <f t="shared" si="37"/>
        <v>71000</v>
      </c>
      <c r="AU49" s="1">
        <f t="shared" si="38"/>
        <v>5590116299.3960085</v>
      </c>
    </row>
    <row r="50" spans="1:48" x14ac:dyDescent="0.15">
      <c r="C50" s="7">
        <v>8</v>
      </c>
      <c r="D50" s="7">
        <f t="shared" si="39"/>
        <v>23.048191070000001</v>
      </c>
      <c r="E50" s="10">
        <f t="shared" si="40"/>
        <v>22.243499592903198</v>
      </c>
      <c r="F50" s="7" t="s">
        <v>83</v>
      </c>
      <c r="G50" s="1">
        <v>9</v>
      </c>
      <c r="H50" s="9">
        <f t="shared" si="20"/>
        <v>23.048191070000001</v>
      </c>
      <c r="I50" s="9">
        <f t="shared" si="21"/>
        <v>296.19819107000001</v>
      </c>
      <c r="J50" s="9">
        <f t="shared" si="22"/>
        <v>0.27914898360905599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195.49827969072794</v>
      </c>
      <c r="P50" s="9">
        <f t="shared" si="25"/>
        <v>54.573146072985658</v>
      </c>
      <c r="Q50" s="12">
        <f t="shared" si="26"/>
        <v>13.097555057516557</v>
      </c>
      <c r="R50" s="9">
        <f t="shared" si="27"/>
        <v>14.125500000000001</v>
      </c>
      <c r="S50" s="13">
        <f t="shared" si="28"/>
        <v>0.92722771282549687</v>
      </c>
      <c r="T50" s="2">
        <f t="shared" si="29"/>
        <v>0.43</v>
      </c>
      <c r="U50" s="14">
        <f t="shared" si="30"/>
        <v>0.39870791651496362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0.41430791651496363</v>
      </c>
      <c r="AR50" s="9">
        <f t="shared" si="35"/>
        <v>136.875</v>
      </c>
      <c r="AS50" s="1">
        <f t="shared" si="36"/>
        <v>0.24</v>
      </c>
      <c r="AT50" s="1">
        <f t="shared" si="37"/>
        <v>71000</v>
      </c>
      <c r="AU50" s="1">
        <f t="shared" si="38"/>
        <v>6474284162.8606253</v>
      </c>
    </row>
    <row r="51" spans="1:48" x14ac:dyDescent="0.15">
      <c r="C51" s="7">
        <v>9</v>
      </c>
      <c r="D51" s="7">
        <f t="shared" si="39"/>
        <v>15.809812015</v>
      </c>
      <c r="E51" s="10">
        <f t="shared" si="40"/>
        <v>23.048191070000001</v>
      </c>
      <c r="F51" s="7" t="s">
        <v>83</v>
      </c>
      <c r="G51" s="1">
        <v>10</v>
      </c>
      <c r="H51" s="9">
        <f t="shared" si="20"/>
        <v>15.809812015</v>
      </c>
      <c r="I51" s="9">
        <f t="shared" si="21"/>
        <v>288.95981201499995</v>
      </c>
      <c r="J51" s="9">
        <f t="shared" si="22"/>
        <v>0.12252261453764143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199.78138361774228</v>
      </c>
      <c r="P51" s="9">
        <f t="shared" si="25"/>
        <v>24.47773745679331</v>
      </c>
      <c r="Q51" s="12">
        <f t="shared" si="26"/>
        <v>5.8746569896303944</v>
      </c>
      <c r="R51" s="9">
        <f t="shared" si="27"/>
        <v>14.125500000000001</v>
      </c>
      <c r="S51" s="13">
        <f t="shared" si="28"/>
        <v>0.41589019784293613</v>
      </c>
      <c r="T51" s="2">
        <f t="shared" si="29"/>
        <v>0.43</v>
      </c>
      <c r="U51" s="14">
        <f t="shared" si="30"/>
        <v>0.17883278507246253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0.19443278507246253</v>
      </c>
      <c r="AR51" s="9">
        <f t="shared" si="35"/>
        <v>136.875</v>
      </c>
      <c r="AS51" s="1">
        <f t="shared" si="36"/>
        <v>0.24</v>
      </c>
      <c r="AT51" s="1">
        <f t="shared" si="37"/>
        <v>71000</v>
      </c>
      <c r="AU51" s="1">
        <f t="shared" si="38"/>
        <v>3038351551.9671783</v>
      </c>
    </row>
    <row r="52" spans="1:48" x14ac:dyDescent="0.15">
      <c r="C52" s="7">
        <v>10</v>
      </c>
      <c r="D52" s="7">
        <f t="shared" si="39"/>
        <v>11.3415202397419</v>
      </c>
      <c r="E52" s="10">
        <f t="shared" si="40"/>
        <v>15.809812015</v>
      </c>
      <c r="F52" s="7" t="s">
        <v>83</v>
      </c>
      <c r="G52" s="1">
        <v>11</v>
      </c>
      <c r="H52" s="9">
        <f t="shared" si="20"/>
        <v>11.3415202397419</v>
      </c>
      <c r="I52" s="9">
        <f t="shared" si="21"/>
        <v>284.49152023974187</v>
      </c>
      <c r="J52" s="9">
        <f t="shared" si="22"/>
        <v>7.2172438448579429E-2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166.53846385290151</v>
      </c>
      <c r="O52" s="9">
        <f t="shared" si="41"/>
        <v>67.621432308047446</v>
      </c>
      <c r="P52" s="9">
        <f t="shared" si="25"/>
        <v>4.8804036610573345</v>
      </c>
      <c r="Q52" s="12">
        <f t="shared" si="26"/>
        <v>1.1712968786537603</v>
      </c>
      <c r="R52" s="9">
        <f t="shared" si="27"/>
        <v>14.125500000000001</v>
      </c>
      <c r="S52" s="13">
        <f t="shared" si="28"/>
        <v>8.2920737577697093E-2</v>
      </c>
      <c r="T52" s="2">
        <f t="shared" si="29"/>
        <v>0.43</v>
      </c>
      <c r="U52" s="14">
        <f t="shared" si="30"/>
        <v>3.5655917158409753E-2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4.407591715840975E-2</v>
      </c>
      <c r="AR52" s="9">
        <f t="shared" si="35"/>
        <v>136.875</v>
      </c>
      <c r="AS52" s="1">
        <f t="shared" si="36"/>
        <v>0.24</v>
      </c>
      <c r="AT52" s="1">
        <f t="shared" si="37"/>
        <v>71000</v>
      </c>
      <c r="AU52" s="1">
        <f t="shared" si="38"/>
        <v>688763118.07559371</v>
      </c>
    </row>
    <row r="53" spans="1:48" x14ac:dyDescent="0.15">
      <c r="C53" s="7">
        <v>11</v>
      </c>
      <c r="D53" s="7">
        <f t="shared" si="39"/>
        <v>5.8057500196999996</v>
      </c>
      <c r="E53" s="10">
        <f t="shared" si="40"/>
        <v>11.3415202397419</v>
      </c>
      <c r="F53" s="7" t="s">
        <v>85</v>
      </c>
      <c r="G53" s="1">
        <v>12</v>
      </c>
      <c r="H53" s="9">
        <f t="shared" si="20"/>
        <v>5.8057500196999996</v>
      </c>
      <c r="I53" s="9">
        <f t="shared" si="21"/>
        <v>278.95575001969996</v>
      </c>
      <c r="J53" s="9">
        <f t="shared" si="22"/>
        <v>3.6593532954329551E-2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121.59727864699012</v>
      </c>
      <c r="P53" s="9">
        <f t="shared" si="25"/>
        <v>4.4496740233254259</v>
      </c>
      <c r="Q53" s="12">
        <f t="shared" si="26"/>
        <v>1.0679217655981021</v>
      </c>
      <c r="R53" s="9">
        <f t="shared" si="27"/>
        <v>14.125500000000001</v>
      </c>
      <c r="S53" s="13">
        <f t="shared" si="28"/>
        <v>7.5602404558996292E-2</v>
      </c>
      <c r="T53" s="2">
        <f t="shared" si="29"/>
        <v>0.43</v>
      </c>
      <c r="U53" s="14">
        <f t="shared" si="30"/>
        <v>3.2509033960368403E-2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4.0929033960368399E-2</v>
      </c>
      <c r="AR53" s="9">
        <f t="shared" si="35"/>
        <v>136.875</v>
      </c>
      <c r="AS53" s="1">
        <f t="shared" si="36"/>
        <v>0.24</v>
      </c>
      <c r="AT53" s="1">
        <f t="shared" si="37"/>
        <v>71000</v>
      </c>
      <c r="AU53" s="1">
        <f t="shared" si="38"/>
        <v>639587576.79501712</v>
      </c>
      <c r="AV53" s="1">
        <f>SUM(AU42:AU53)</f>
        <v>26848424611.770878</v>
      </c>
    </row>
    <row r="54" spans="1:48" x14ac:dyDescent="0.15">
      <c r="C54" s="7">
        <v>12</v>
      </c>
      <c r="D54" s="7">
        <f t="shared" si="39"/>
        <v>2.63053259167742</v>
      </c>
      <c r="E54" s="10">
        <f t="shared" si="40"/>
        <v>5.8057500196999996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2.6996779897419398</v>
      </c>
      <c r="E58" s="7"/>
      <c r="F58" s="7"/>
      <c r="G58" s="1">
        <v>1</v>
      </c>
      <c r="H58" s="9">
        <f t="shared" ref="H58:H69" si="42">E59</f>
        <v>2.6996779897419398</v>
      </c>
      <c r="I58" s="9">
        <f t="shared" ref="I58:I69" si="43">H58+273.15</f>
        <v>275.84967798974191</v>
      </c>
      <c r="J58" s="9">
        <f t="shared" ref="J58:J69" si="44">EXP(($C$15*(I58-$C$13))/($C$16*I58*$C$13))</f>
        <v>2.4701084567865066E-2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2.464344870387338E-3</v>
      </c>
      <c r="Q58" s="12">
        <f t="shared" ref="Q58:Q69" si="48">P58*$B$60</f>
        <v>4.6822552537359425E-4</v>
      </c>
      <c r="R58" s="9">
        <f t="shared" ref="R58:R69" si="49">L58*$B$60</f>
        <v>1.8955666666666669E-2</v>
      </c>
      <c r="S58" s="13">
        <f t="shared" ref="S58:S69" si="50">Q58/R58</f>
        <v>2.4701084567865062E-2</v>
      </c>
      <c r="T58" s="2">
        <f t="shared" ref="T58:T69" si="51">$B$59/100</f>
        <v>0.01</v>
      </c>
      <c r="U58" s="14">
        <f t="shared" ref="U58:U69" si="52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1.2247010845678651E-2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95083.333333333328</v>
      </c>
      <c r="AU58" s="1">
        <f t="shared" ref="AU58:AU69" si="59">AT58*10000*AS58*0.67*AR58*AQ58</f>
        <v>14789325.469485292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-5.3696858592903203</v>
      </c>
      <c r="E59" s="10">
        <f t="shared" ref="E59:E70" si="61">D58</f>
        <v>2.6996779897419398</v>
      </c>
      <c r="F59" s="7" t="s">
        <v>83</v>
      </c>
      <c r="G59" s="1">
        <v>2</v>
      </c>
      <c r="H59" s="9">
        <f t="shared" si="42"/>
        <v>-5.3696858592903203</v>
      </c>
      <c r="I59" s="9">
        <f t="shared" si="43"/>
        <v>267.78031414070966</v>
      </c>
      <c r="J59" s="9">
        <f t="shared" si="44"/>
        <v>8.5265467202000449E-3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0.19706898846294602</v>
      </c>
      <c r="P59" s="9">
        <f t="shared" si="47"/>
        <v>1.6803179372318728E-3</v>
      </c>
      <c r="Q59" s="12">
        <f t="shared" si="48"/>
        <v>3.1926040807405586E-4</v>
      </c>
      <c r="R59" s="9">
        <f t="shared" si="49"/>
        <v>1.8955666666666669E-2</v>
      </c>
      <c r="S59" s="13">
        <f t="shared" si="50"/>
        <v>1.6842478488792577E-2</v>
      </c>
      <c r="T59" s="2">
        <f t="shared" si="51"/>
        <v>0.01</v>
      </c>
      <c r="U59" s="14">
        <f t="shared" si="52"/>
        <v>1.6842478488792578E-4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1.2168424784887926E-2</v>
      </c>
      <c r="AR59" s="9">
        <f t="shared" si="56"/>
        <v>9.9766666666666666</v>
      </c>
      <c r="AS59" s="1">
        <f t="shared" si="57"/>
        <v>0.19</v>
      </c>
      <c r="AT59" s="1">
        <f t="shared" si="58"/>
        <v>95083.333333333328</v>
      </c>
      <c r="AU59" s="1">
        <f t="shared" si="59"/>
        <v>14694426.000133645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2.76613850864286</v>
      </c>
      <c r="E60" s="10">
        <f t="shared" si="61"/>
        <v>-5.3696858592903203</v>
      </c>
      <c r="F60" s="7" t="s">
        <v>83</v>
      </c>
      <c r="G60" s="1">
        <v>3</v>
      </c>
      <c r="H60" s="9">
        <f t="shared" si="42"/>
        <v>2.76613850864286</v>
      </c>
      <c r="I60" s="9">
        <f t="shared" si="43"/>
        <v>275.91613850864286</v>
      </c>
      <c r="J60" s="9">
        <f t="shared" si="44"/>
        <v>2.4911992766077633E-2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0.2951553371923808</v>
      </c>
      <c r="P60" s="9">
        <f t="shared" si="47"/>
        <v>7.3529076250057951E-3</v>
      </c>
      <c r="Q60" s="12">
        <f t="shared" si="48"/>
        <v>1.3970524487511011E-3</v>
      </c>
      <c r="R60" s="9">
        <f t="shared" si="49"/>
        <v>1.8955666666666669E-2</v>
      </c>
      <c r="S60" s="13">
        <f t="shared" si="50"/>
        <v>7.3701045355888353E-2</v>
      </c>
      <c r="T60" s="2">
        <f t="shared" si="51"/>
        <v>0.01</v>
      </c>
      <c r="U60" s="14">
        <f t="shared" si="52"/>
        <v>7.3701045355888356E-4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1.2737010453558883E-2</v>
      </c>
      <c r="AR60" s="9">
        <f t="shared" si="56"/>
        <v>9.9766666666666666</v>
      </c>
      <c r="AS60" s="1">
        <f t="shared" si="57"/>
        <v>0.19</v>
      </c>
      <c r="AT60" s="1">
        <f t="shared" si="58"/>
        <v>95083.333333333328</v>
      </c>
      <c r="AU60" s="1">
        <f t="shared" si="59"/>
        <v>15381042.401247295</v>
      </c>
    </row>
    <row r="61" spans="1:48" x14ac:dyDescent="0.15">
      <c r="C61" s="7">
        <v>3</v>
      </c>
      <c r="D61" s="7">
        <f t="shared" si="60"/>
        <v>9.1549752263870996</v>
      </c>
      <c r="E61" s="10">
        <f t="shared" si="61"/>
        <v>2.76613850864286</v>
      </c>
      <c r="F61" s="7" t="s">
        <v>83</v>
      </c>
      <c r="G61" s="1">
        <v>4</v>
      </c>
      <c r="H61" s="9">
        <f t="shared" si="42"/>
        <v>9.1549752263870996</v>
      </c>
      <c r="I61" s="9">
        <f t="shared" si="43"/>
        <v>282.30497522638706</v>
      </c>
      <c r="J61" s="9">
        <f t="shared" si="44"/>
        <v>5.5366378139040322E-2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0.38756909623404168</v>
      </c>
      <c r="P61" s="9">
        <f t="shared" si="47"/>
        <v>2.1458297137100058E-2</v>
      </c>
      <c r="Q61" s="12">
        <f t="shared" si="48"/>
        <v>4.0770764560490108E-3</v>
      </c>
      <c r="R61" s="9">
        <f t="shared" si="49"/>
        <v>1.8955666666666669E-2</v>
      </c>
      <c r="S61" s="13">
        <f t="shared" si="50"/>
        <v>0.21508483598830658</v>
      </c>
      <c r="T61" s="2">
        <f t="shared" si="51"/>
        <v>0.01</v>
      </c>
      <c r="U61" s="14">
        <f t="shared" si="52"/>
        <v>2.150848359883066E-3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1.4150848359883067E-2</v>
      </c>
      <c r="AR61" s="9">
        <f t="shared" si="56"/>
        <v>9.9766666666666666</v>
      </c>
      <c r="AS61" s="1">
        <f t="shared" si="57"/>
        <v>0.19</v>
      </c>
      <c r="AT61" s="1">
        <f t="shared" si="58"/>
        <v>95083.333333333328</v>
      </c>
      <c r="AU61" s="1">
        <f t="shared" si="59"/>
        <v>17088374.028629821</v>
      </c>
    </row>
    <row r="62" spans="1:48" x14ac:dyDescent="0.15">
      <c r="C62" s="7">
        <v>4</v>
      </c>
      <c r="D62" s="7">
        <f t="shared" si="60"/>
        <v>10.8246253469667</v>
      </c>
      <c r="E62" s="10">
        <f t="shared" si="61"/>
        <v>9.1549752263870996</v>
      </c>
      <c r="F62" s="7" t="s">
        <v>83</v>
      </c>
      <c r="G62" s="1">
        <v>5</v>
      </c>
      <c r="H62" s="9">
        <f t="shared" si="42"/>
        <v>10.8246253469667</v>
      </c>
      <c r="I62" s="9">
        <f t="shared" si="43"/>
        <v>283.97462534696666</v>
      </c>
      <c r="J62" s="9">
        <f t="shared" si="44"/>
        <v>6.7813476631579467E-2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0.34780525914209454</v>
      </c>
      <c r="O62" s="9">
        <f t="shared" si="62"/>
        <v>0.11807220662151374</v>
      </c>
      <c r="P62" s="9">
        <f t="shared" si="47"/>
        <v>8.0068868245670444E-3</v>
      </c>
      <c r="Q62" s="12">
        <f t="shared" si="48"/>
        <v>1.5213084966677385E-3</v>
      </c>
      <c r="R62" s="9">
        <f t="shared" si="49"/>
        <v>1.8955666666666669E-2</v>
      </c>
      <c r="S62" s="13">
        <f t="shared" si="50"/>
        <v>8.0256132554965359E-2</v>
      </c>
      <c r="T62" s="2">
        <f t="shared" si="51"/>
        <v>0.01</v>
      </c>
      <c r="U62" s="14">
        <f t="shared" si="52"/>
        <v>8.0256132554965356E-4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1.2802561325549654E-2</v>
      </c>
      <c r="AR62" s="9">
        <f t="shared" si="56"/>
        <v>9.9766666666666666</v>
      </c>
      <c r="AS62" s="1">
        <f t="shared" si="57"/>
        <v>0.19</v>
      </c>
      <c r="AT62" s="1">
        <f t="shared" si="58"/>
        <v>95083.333333333328</v>
      </c>
      <c r="AU62" s="1">
        <f t="shared" si="59"/>
        <v>15460200.752039654</v>
      </c>
    </row>
    <row r="63" spans="1:48" x14ac:dyDescent="0.15">
      <c r="C63" s="7">
        <v>5</v>
      </c>
      <c r="D63" s="7">
        <f t="shared" si="60"/>
        <v>16.939415171096801</v>
      </c>
      <c r="E63" s="10">
        <f t="shared" si="61"/>
        <v>10.8246253469667</v>
      </c>
      <c r="F63" s="7" t="s">
        <v>85</v>
      </c>
      <c r="G63" s="1">
        <v>6</v>
      </c>
      <c r="H63" s="9">
        <f t="shared" si="42"/>
        <v>16.939415171096801</v>
      </c>
      <c r="I63" s="9">
        <f t="shared" si="43"/>
        <v>290.08941517109679</v>
      </c>
      <c r="J63" s="9">
        <f t="shared" si="44"/>
        <v>0.13970139503678397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0.20983198646361337</v>
      </c>
      <c r="P63" s="9">
        <f t="shared" si="47"/>
        <v>2.9313821232306358E-2</v>
      </c>
      <c r="Q63" s="12">
        <f t="shared" si="48"/>
        <v>5.5696260341382081E-3</v>
      </c>
      <c r="R63" s="9">
        <f t="shared" si="49"/>
        <v>1.8955666666666669E-2</v>
      </c>
      <c r="S63" s="13">
        <f t="shared" si="50"/>
        <v>0.29382380119251272</v>
      </c>
      <c r="T63" s="2">
        <f t="shared" si="51"/>
        <v>0.01</v>
      </c>
      <c r="U63" s="14">
        <f t="shared" si="52"/>
        <v>2.9382380119251273E-3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1.4938238011925127E-2</v>
      </c>
      <c r="AR63" s="9">
        <f t="shared" si="56"/>
        <v>9.9766666666666666</v>
      </c>
      <c r="AS63" s="1">
        <f t="shared" si="57"/>
        <v>0.19</v>
      </c>
      <c r="AT63" s="1">
        <f t="shared" si="58"/>
        <v>95083.333333333328</v>
      </c>
      <c r="AU63" s="1">
        <f t="shared" si="59"/>
        <v>18039215.175264694</v>
      </c>
    </row>
    <row r="64" spans="1:48" x14ac:dyDescent="0.15">
      <c r="C64" s="7">
        <v>6</v>
      </c>
      <c r="D64" s="7">
        <f t="shared" si="60"/>
        <v>21.9267118693333</v>
      </c>
      <c r="E64" s="10">
        <f t="shared" si="61"/>
        <v>16.939415171096801</v>
      </c>
      <c r="F64" s="7" t="s">
        <v>83</v>
      </c>
      <c r="G64" s="1">
        <v>7</v>
      </c>
      <c r="H64" s="9">
        <f t="shared" si="42"/>
        <v>21.9267118693333</v>
      </c>
      <c r="I64" s="9">
        <f t="shared" si="43"/>
        <v>295.07671186933328</v>
      </c>
      <c r="J64" s="9">
        <f t="shared" si="44"/>
        <v>0.24636373464376599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0.28028483189797365</v>
      </c>
      <c r="P64" s="9">
        <f t="shared" si="47"/>
        <v>6.9052017950384931E-2</v>
      </c>
      <c r="Q64" s="12">
        <f t="shared" si="48"/>
        <v>1.3119883410573137E-2</v>
      </c>
      <c r="R64" s="9">
        <f t="shared" si="49"/>
        <v>1.8955666666666669E-2</v>
      </c>
      <c r="S64" s="13">
        <f t="shared" si="50"/>
        <v>0.69213516154745991</v>
      </c>
      <c r="T64" s="2">
        <f t="shared" si="51"/>
        <v>0.01</v>
      </c>
      <c r="U64" s="14">
        <f t="shared" si="52"/>
        <v>6.9213516154745993E-3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2.7021351615474601E-2</v>
      </c>
      <c r="AR64" s="9">
        <f t="shared" si="56"/>
        <v>9.9766666666666666</v>
      </c>
      <c r="AS64" s="1">
        <f t="shared" si="57"/>
        <v>0.19</v>
      </c>
      <c r="AT64" s="1">
        <f t="shared" si="58"/>
        <v>95083.333333333328</v>
      </c>
      <c r="AU64" s="1">
        <f t="shared" si="59"/>
        <v>32630620.540984038</v>
      </c>
    </row>
    <row r="65" spans="1:48" x14ac:dyDescent="0.15">
      <c r="C65" s="7">
        <v>7</v>
      </c>
      <c r="D65" s="7">
        <f t="shared" si="60"/>
        <v>22.243499592903198</v>
      </c>
      <c r="E65" s="10">
        <f t="shared" si="61"/>
        <v>21.9267118693333</v>
      </c>
      <c r="F65" s="7" t="s">
        <v>83</v>
      </c>
      <c r="G65" s="1">
        <v>8</v>
      </c>
      <c r="H65" s="9">
        <f t="shared" si="42"/>
        <v>22.243499592903198</v>
      </c>
      <c r="I65" s="9">
        <f t="shared" si="43"/>
        <v>295.3934995929032</v>
      </c>
      <c r="J65" s="9">
        <f t="shared" si="44"/>
        <v>0.25523799051171231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0.31099948061425542</v>
      </c>
      <c r="P65" s="9">
        <f t="shared" si="47"/>
        <v>7.9378882482168775E-2</v>
      </c>
      <c r="Q65" s="12">
        <f t="shared" si="48"/>
        <v>1.5081987671612068E-2</v>
      </c>
      <c r="R65" s="9">
        <f t="shared" si="49"/>
        <v>1.8955666666666669E-2</v>
      </c>
      <c r="S65" s="13">
        <f t="shared" si="50"/>
        <v>0.79564533059307152</v>
      </c>
      <c r="T65" s="2">
        <f t="shared" si="51"/>
        <v>0.01</v>
      </c>
      <c r="U65" s="14">
        <f t="shared" si="52"/>
        <v>7.9564533059307153E-3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2.8056453305930713E-2</v>
      </c>
      <c r="AR65" s="9">
        <f t="shared" si="56"/>
        <v>9.9766666666666666</v>
      </c>
      <c r="AS65" s="1">
        <f t="shared" si="57"/>
        <v>0.19</v>
      </c>
      <c r="AT65" s="1">
        <f t="shared" si="58"/>
        <v>95083.333333333328</v>
      </c>
      <c r="AU65" s="1">
        <f t="shared" si="59"/>
        <v>33880595.411347724</v>
      </c>
    </row>
    <row r="66" spans="1:48" x14ac:dyDescent="0.15">
      <c r="C66" s="7">
        <v>8</v>
      </c>
      <c r="D66" s="7">
        <f t="shared" si="60"/>
        <v>23.048191070000001</v>
      </c>
      <c r="E66" s="10">
        <f t="shared" si="61"/>
        <v>22.243499592903198</v>
      </c>
      <c r="F66" s="7" t="s">
        <v>83</v>
      </c>
      <c r="G66" s="1">
        <v>9</v>
      </c>
      <c r="H66" s="9">
        <f t="shared" si="42"/>
        <v>23.048191070000001</v>
      </c>
      <c r="I66" s="9">
        <f t="shared" si="43"/>
        <v>296.19819107000001</v>
      </c>
      <c r="J66" s="9">
        <f t="shared" si="44"/>
        <v>0.27914898360905599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0.3313872647987533</v>
      </c>
      <c r="P66" s="9">
        <f t="shared" si="47"/>
        <v>9.2506418149557082E-2</v>
      </c>
      <c r="Q66" s="12">
        <f t="shared" si="48"/>
        <v>1.7576219448415847E-2</v>
      </c>
      <c r="R66" s="9">
        <f t="shared" si="49"/>
        <v>1.8955666666666669E-2</v>
      </c>
      <c r="S66" s="13">
        <f t="shared" si="50"/>
        <v>0.92722771282549687</v>
      </c>
      <c r="T66" s="2">
        <f t="shared" si="51"/>
        <v>0.01</v>
      </c>
      <c r="U66" s="14">
        <f t="shared" si="52"/>
        <v>9.2722771282549698E-3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2.9372277128254971E-2</v>
      </c>
      <c r="AR66" s="9">
        <f t="shared" si="56"/>
        <v>9.9766666666666666</v>
      </c>
      <c r="AS66" s="1">
        <f t="shared" si="57"/>
        <v>0.19</v>
      </c>
      <c r="AT66" s="1">
        <f t="shared" si="58"/>
        <v>95083.333333333328</v>
      </c>
      <c r="AU66" s="1">
        <f t="shared" si="59"/>
        <v>35469566.550025381</v>
      </c>
    </row>
    <row r="67" spans="1:48" x14ac:dyDescent="0.15">
      <c r="C67" s="7">
        <v>9</v>
      </c>
      <c r="D67" s="7">
        <f t="shared" si="60"/>
        <v>15.809812015</v>
      </c>
      <c r="E67" s="10">
        <f t="shared" si="61"/>
        <v>23.048191070000001</v>
      </c>
      <c r="F67" s="7" t="s">
        <v>83</v>
      </c>
      <c r="G67" s="1">
        <v>10</v>
      </c>
      <c r="H67" s="9">
        <f t="shared" si="42"/>
        <v>15.809812015</v>
      </c>
      <c r="I67" s="9">
        <f t="shared" si="43"/>
        <v>288.95981201499995</v>
      </c>
      <c r="J67" s="9">
        <f t="shared" si="44"/>
        <v>0.12252261453764143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0.3386475133158629</v>
      </c>
      <c r="P67" s="9">
        <f t="shared" si="47"/>
        <v>4.1491978738130264E-2</v>
      </c>
      <c r="Q67" s="12">
        <f t="shared" si="48"/>
        <v>7.8834759602447509E-3</v>
      </c>
      <c r="R67" s="9">
        <f t="shared" si="49"/>
        <v>1.8955666666666669E-2</v>
      </c>
      <c r="S67" s="13">
        <f t="shared" si="50"/>
        <v>0.41589019784293613</v>
      </c>
      <c r="T67" s="2">
        <f t="shared" si="51"/>
        <v>0.01</v>
      </c>
      <c r="U67" s="14">
        <f t="shared" si="52"/>
        <v>4.1589019784293614E-3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2.4258901978429361E-2</v>
      </c>
      <c r="AR67" s="9">
        <f t="shared" si="56"/>
        <v>9.9766666666666666</v>
      </c>
      <c r="AS67" s="1">
        <f t="shared" si="57"/>
        <v>0.19</v>
      </c>
      <c r="AT67" s="1">
        <f t="shared" si="58"/>
        <v>95083.333333333328</v>
      </c>
      <c r="AU67" s="1">
        <f t="shared" si="59"/>
        <v>29294723.538023584</v>
      </c>
    </row>
    <row r="68" spans="1:48" x14ac:dyDescent="0.15">
      <c r="C68" s="7">
        <v>10</v>
      </c>
      <c r="D68" s="7">
        <f t="shared" si="60"/>
        <v>11.3415202397419</v>
      </c>
      <c r="E68" s="10">
        <f t="shared" si="61"/>
        <v>15.809812015</v>
      </c>
      <c r="F68" s="7" t="s">
        <v>83</v>
      </c>
      <c r="G68" s="1">
        <v>11</v>
      </c>
      <c r="H68" s="9">
        <f t="shared" si="42"/>
        <v>11.3415202397419</v>
      </c>
      <c r="I68" s="9">
        <f t="shared" si="43"/>
        <v>284.49152023974187</v>
      </c>
      <c r="J68" s="9">
        <f t="shared" si="44"/>
        <v>7.2172438448579429E-2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0.28229775784884603</v>
      </c>
      <c r="O68" s="9">
        <f t="shared" si="62"/>
        <v>0.11462444339555328</v>
      </c>
      <c r="P68" s="9">
        <f t="shared" si="47"/>
        <v>8.2727255856682464E-3</v>
      </c>
      <c r="Q68" s="12">
        <f t="shared" si="48"/>
        <v>1.5718178612769669E-3</v>
      </c>
      <c r="R68" s="9">
        <f t="shared" si="49"/>
        <v>1.8955666666666669E-2</v>
      </c>
      <c r="S68" s="13">
        <f t="shared" si="50"/>
        <v>8.2920737577697079E-2</v>
      </c>
      <c r="T68" s="2">
        <f t="shared" si="51"/>
        <v>0.01</v>
      </c>
      <c r="U68" s="14">
        <f t="shared" si="52"/>
        <v>8.2920737577697084E-4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1.2829207375776971E-2</v>
      </c>
      <c r="AR68" s="9">
        <f t="shared" si="56"/>
        <v>9.9766666666666666</v>
      </c>
      <c r="AS68" s="1">
        <f t="shared" si="57"/>
        <v>0.19</v>
      </c>
      <c r="AT68" s="1">
        <f t="shared" si="58"/>
        <v>95083.333333333328</v>
      </c>
      <c r="AU68" s="1">
        <f t="shared" si="59"/>
        <v>15492378.163675334</v>
      </c>
    </row>
    <row r="69" spans="1:48" x14ac:dyDescent="0.15">
      <c r="C69" s="7">
        <v>11</v>
      </c>
      <c r="D69" s="7">
        <f t="shared" si="60"/>
        <v>5.8057500196999996</v>
      </c>
      <c r="E69" s="10">
        <f t="shared" si="61"/>
        <v>11.3415202397419</v>
      </c>
      <c r="F69" s="7" t="s">
        <v>85</v>
      </c>
      <c r="G69" s="1">
        <v>12</v>
      </c>
      <c r="H69" s="9">
        <f t="shared" si="42"/>
        <v>5.8057500196999996</v>
      </c>
      <c r="I69" s="9">
        <f t="shared" si="43"/>
        <v>278.95575001969996</v>
      </c>
      <c r="J69" s="9">
        <f t="shared" si="44"/>
        <v>3.6593532954329551E-2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0.2061183844765517</v>
      </c>
      <c r="P69" s="9">
        <f t="shared" si="47"/>
        <v>7.5425998948358631E-3</v>
      </c>
      <c r="Q69" s="12">
        <f t="shared" si="48"/>
        <v>1.433093980018814E-3</v>
      </c>
      <c r="R69" s="9">
        <f t="shared" si="49"/>
        <v>1.8955666666666669E-2</v>
      </c>
      <c r="S69" s="13">
        <f t="shared" si="50"/>
        <v>7.5602404558996278E-2</v>
      </c>
      <c r="T69" s="2">
        <f t="shared" si="51"/>
        <v>0.01</v>
      </c>
      <c r="U69" s="14">
        <f t="shared" si="52"/>
        <v>7.5602404558996279E-4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1.2756024045589964E-2</v>
      </c>
      <c r="AR69" s="9">
        <f t="shared" si="56"/>
        <v>9.9766666666666666</v>
      </c>
      <c r="AS69" s="1">
        <f t="shared" si="57"/>
        <v>0.19</v>
      </c>
      <c r="AT69" s="1">
        <f t="shared" si="58"/>
        <v>95083.333333333328</v>
      </c>
      <c r="AU69" s="1">
        <f t="shared" si="59"/>
        <v>15404002.959087485</v>
      </c>
      <c r="AV69" s="1">
        <f>SUM(AU58:AU69)</f>
        <v>257624470.98994395</v>
      </c>
    </row>
    <row r="70" spans="1:48" x14ac:dyDescent="0.15">
      <c r="C70" s="7">
        <v>12</v>
      </c>
      <c r="D70" s="7">
        <f t="shared" si="60"/>
        <v>2.63053259167742</v>
      </c>
      <c r="E70" s="10">
        <f t="shared" si="61"/>
        <v>5.8057500196999996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2.6996779897419398</v>
      </c>
      <c r="E73" s="7"/>
      <c r="F73" s="7"/>
      <c r="G73" s="1">
        <v>1</v>
      </c>
      <c r="H73" s="9">
        <f t="shared" ref="H73:H84" si="63">E74</f>
        <v>2.6996779897419398</v>
      </c>
      <c r="I73" s="9">
        <f t="shared" ref="I73:I84" si="64">H73+273.15</f>
        <v>275.84967798974191</v>
      </c>
      <c r="J73" s="9">
        <f t="shared" ref="J73:J84" si="65">EXP(($C$15*(I73-$C$13))/($C$16*I73*$C$13))</f>
        <v>2.4701084567865066E-2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2.704768760181225E-3</v>
      </c>
      <c r="Q73" s="12">
        <f t="shared" ref="Q73:Q84" si="69">P73*$B$75</f>
        <v>4.8685837683262051E-4</v>
      </c>
      <c r="R73" s="9">
        <f t="shared" ref="R73:R84" si="70">L73*$B$75</f>
        <v>1.9710000000000002E-2</v>
      </c>
      <c r="S73" s="13">
        <f t="shared" ref="S73:S84" si="71">Q73/R73</f>
        <v>2.4701084567865066E-2</v>
      </c>
      <c r="T73" s="2">
        <f t="shared" ref="T73:T84" si="72">$B$74/100</f>
        <v>0.01</v>
      </c>
      <c r="U73" s="14">
        <f t="shared" ref="U73:U84" si="73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1.2847010845678651E-2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6750</v>
      </c>
      <c r="AU73" s="1">
        <f t="shared" ref="AU73:AU84" si="80">AT73*10000*AS73*0.67*AR73*AQ73</f>
        <v>1145162.9550922555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-5.3696858592903203</v>
      </c>
      <c r="E74" s="10">
        <f t="shared" ref="E74:E85" si="82">D73</f>
        <v>2.6996779897419398</v>
      </c>
      <c r="F74" s="7" t="s">
        <v>83</v>
      </c>
      <c r="G74" s="1">
        <v>2</v>
      </c>
      <c r="H74" s="9">
        <f t="shared" si="63"/>
        <v>-5.3696858592903203</v>
      </c>
      <c r="I74" s="9">
        <f t="shared" si="64"/>
        <v>267.78031414070966</v>
      </c>
      <c r="J74" s="9">
        <f t="shared" si="65"/>
        <v>8.5265467202000449E-3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0.21629523123981881</v>
      </c>
      <c r="P74" s="9">
        <f t="shared" si="68"/>
        <v>1.8442513945227874E-3</v>
      </c>
      <c r="Q74" s="12">
        <f t="shared" si="69"/>
        <v>3.3196525101410169E-4</v>
      </c>
      <c r="R74" s="9">
        <f t="shared" si="70"/>
        <v>1.9710000000000002E-2</v>
      </c>
      <c r="S74" s="13">
        <f t="shared" si="71"/>
        <v>1.6842478488792573E-2</v>
      </c>
      <c r="T74" s="2">
        <f t="shared" si="72"/>
        <v>0.01</v>
      </c>
      <c r="U74" s="14">
        <f t="shared" si="73"/>
        <v>1.6842478488792573E-4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1.2768424784887926E-2</v>
      </c>
      <c r="AR74" s="9">
        <f t="shared" si="77"/>
        <v>10.950000000000001</v>
      </c>
      <c r="AS74" s="1">
        <f t="shared" si="78"/>
        <v>0.18</v>
      </c>
      <c r="AT74" s="1">
        <f t="shared" si="79"/>
        <v>6750</v>
      </c>
      <c r="AU74" s="1">
        <f t="shared" si="80"/>
        <v>1138157.913477113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2.76613850864286</v>
      </c>
      <c r="E75" s="10">
        <f t="shared" si="82"/>
        <v>-5.3696858592903203</v>
      </c>
      <c r="F75" s="7" t="s">
        <v>83</v>
      </c>
      <c r="G75" s="1">
        <v>3</v>
      </c>
      <c r="H75" s="9">
        <f t="shared" si="63"/>
        <v>2.76613850864286</v>
      </c>
      <c r="I75" s="9">
        <f t="shared" si="64"/>
        <v>275.91613850864286</v>
      </c>
      <c r="J75" s="9">
        <f t="shared" si="65"/>
        <v>2.4911992766077633E-2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0.32395097984529603</v>
      </c>
      <c r="P75" s="9">
        <f t="shared" si="68"/>
        <v>8.0702644664697749E-3</v>
      </c>
      <c r="Q75" s="12">
        <f t="shared" si="69"/>
        <v>1.4526476039645594E-3</v>
      </c>
      <c r="R75" s="9">
        <f t="shared" si="70"/>
        <v>1.9710000000000002E-2</v>
      </c>
      <c r="S75" s="13">
        <f t="shared" si="71"/>
        <v>7.3701045355888339E-2</v>
      </c>
      <c r="T75" s="2">
        <f t="shared" si="72"/>
        <v>0.01</v>
      </c>
      <c r="U75" s="14">
        <f t="shared" si="73"/>
        <v>7.3701045355888345E-4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1.3337010453558883E-2</v>
      </c>
      <c r="AR75" s="9">
        <f t="shared" si="77"/>
        <v>10.950000000000001</v>
      </c>
      <c r="AS75" s="1">
        <f t="shared" si="78"/>
        <v>0.18</v>
      </c>
      <c r="AT75" s="1">
        <f t="shared" si="79"/>
        <v>6750</v>
      </c>
      <c r="AU75" s="1">
        <f t="shared" si="80"/>
        <v>1188840.7728892975</v>
      </c>
    </row>
    <row r="76" spans="1:48" x14ac:dyDescent="0.15">
      <c r="C76" s="7">
        <v>3</v>
      </c>
      <c r="D76" s="7">
        <f t="shared" si="81"/>
        <v>9.1549752263870996</v>
      </c>
      <c r="E76" s="10">
        <f t="shared" si="82"/>
        <v>2.76613850864286</v>
      </c>
      <c r="F76" s="7" t="s">
        <v>83</v>
      </c>
      <c r="G76" s="1">
        <v>4</v>
      </c>
      <c r="H76" s="9">
        <f t="shared" si="63"/>
        <v>9.1549752263870996</v>
      </c>
      <c r="I76" s="9">
        <f t="shared" si="64"/>
        <v>282.30497522638706</v>
      </c>
      <c r="J76" s="9">
        <f t="shared" si="65"/>
        <v>5.5366378139040322E-2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0.42538071537882621</v>
      </c>
      <c r="P76" s="9">
        <f t="shared" si="68"/>
        <v>2.3551789540719577E-2</v>
      </c>
      <c r="Q76" s="12">
        <f t="shared" si="69"/>
        <v>4.2393221173295239E-3</v>
      </c>
      <c r="R76" s="9">
        <f t="shared" si="70"/>
        <v>1.9710000000000002E-2</v>
      </c>
      <c r="S76" s="13">
        <f t="shared" si="71"/>
        <v>0.21508483598830663</v>
      </c>
      <c r="T76" s="2">
        <f t="shared" si="72"/>
        <v>0.01</v>
      </c>
      <c r="U76" s="14">
        <f t="shared" si="73"/>
        <v>2.1508483598830664E-3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1.4750848359883066E-2</v>
      </c>
      <c r="AR76" s="9">
        <f t="shared" si="77"/>
        <v>10.950000000000001</v>
      </c>
      <c r="AS76" s="1">
        <f t="shared" si="78"/>
        <v>0.18</v>
      </c>
      <c r="AT76" s="1">
        <f t="shared" si="79"/>
        <v>6750</v>
      </c>
      <c r="AU76" s="1">
        <f t="shared" si="80"/>
        <v>1314868.127756228</v>
      </c>
    </row>
    <row r="77" spans="1:48" x14ac:dyDescent="0.15">
      <c r="C77" s="7">
        <v>4</v>
      </c>
      <c r="D77" s="7">
        <f t="shared" si="81"/>
        <v>10.8246253469667</v>
      </c>
      <c r="E77" s="10">
        <f t="shared" si="82"/>
        <v>9.1549752263870996</v>
      </c>
      <c r="F77" s="7" t="s">
        <v>83</v>
      </c>
      <c r="G77" s="1">
        <v>5</v>
      </c>
      <c r="H77" s="9">
        <f t="shared" si="63"/>
        <v>10.8246253469667</v>
      </c>
      <c r="I77" s="9">
        <f t="shared" si="64"/>
        <v>283.97462534696666</v>
      </c>
      <c r="J77" s="9">
        <f t="shared" si="65"/>
        <v>6.7813476631579467E-2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0.38173747954620135</v>
      </c>
      <c r="O77" s="9">
        <f t="shared" si="83"/>
        <v>0.12959144629190528</v>
      </c>
      <c r="P77" s="9">
        <f t="shared" si="68"/>
        <v>8.7880465147687041E-3</v>
      </c>
      <c r="Q77" s="12">
        <f t="shared" si="69"/>
        <v>1.5818483726583667E-3</v>
      </c>
      <c r="R77" s="9">
        <f t="shared" si="70"/>
        <v>1.9710000000000002E-2</v>
      </c>
      <c r="S77" s="13">
        <f t="shared" si="71"/>
        <v>8.0256132554965318E-2</v>
      </c>
      <c r="T77" s="2">
        <f t="shared" si="72"/>
        <v>0.01</v>
      </c>
      <c r="U77" s="14">
        <f t="shared" si="73"/>
        <v>8.0256132554965324E-4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1.3402561325549654E-2</v>
      </c>
      <c r="AR77" s="9">
        <f t="shared" si="77"/>
        <v>10.950000000000001</v>
      </c>
      <c r="AS77" s="1">
        <f t="shared" si="78"/>
        <v>0.18</v>
      </c>
      <c r="AT77" s="1">
        <f t="shared" si="79"/>
        <v>6750</v>
      </c>
      <c r="AU77" s="1">
        <f t="shared" si="80"/>
        <v>1194683.8776534749</v>
      </c>
    </row>
    <row r="78" spans="1:48" x14ac:dyDescent="0.15">
      <c r="C78" s="7">
        <v>5</v>
      </c>
      <c r="D78" s="7">
        <f t="shared" si="81"/>
        <v>16.939415171096801</v>
      </c>
      <c r="E78" s="10">
        <f t="shared" si="82"/>
        <v>10.8246253469667</v>
      </c>
      <c r="F78" s="7" t="s">
        <v>85</v>
      </c>
      <c r="G78" s="1">
        <v>6</v>
      </c>
      <c r="H78" s="9">
        <f t="shared" si="63"/>
        <v>16.939415171096801</v>
      </c>
      <c r="I78" s="9">
        <f t="shared" si="64"/>
        <v>290.08941517109679</v>
      </c>
      <c r="J78" s="9">
        <f t="shared" si="65"/>
        <v>0.13970139503678397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0.2303033997771366</v>
      </c>
      <c r="P78" s="9">
        <f t="shared" si="68"/>
        <v>3.2173706230580149E-2</v>
      </c>
      <c r="Q78" s="12">
        <f t="shared" si="69"/>
        <v>5.7912671215044264E-3</v>
      </c>
      <c r="R78" s="9">
        <f t="shared" si="70"/>
        <v>1.9710000000000002E-2</v>
      </c>
      <c r="S78" s="13">
        <f t="shared" si="71"/>
        <v>0.29382380119251272</v>
      </c>
      <c r="T78" s="2">
        <f t="shared" si="72"/>
        <v>0.01</v>
      </c>
      <c r="U78" s="14">
        <f t="shared" si="73"/>
        <v>2.9382380119251273E-3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1.5538238011925127E-2</v>
      </c>
      <c r="AR78" s="9">
        <f t="shared" si="77"/>
        <v>10.950000000000001</v>
      </c>
      <c r="AS78" s="1">
        <f t="shared" si="78"/>
        <v>0.18</v>
      </c>
      <c r="AT78" s="1">
        <f t="shared" si="79"/>
        <v>6750</v>
      </c>
      <c r="AU78" s="1">
        <f t="shared" si="80"/>
        <v>1385054.840570038</v>
      </c>
    </row>
    <row r="79" spans="1:48" x14ac:dyDescent="0.15">
      <c r="C79" s="7">
        <v>6</v>
      </c>
      <c r="D79" s="7">
        <f t="shared" si="81"/>
        <v>21.9267118693333</v>
      </c>
      <c r="E79" s="10">
        <f t="shared" si="82"/>
        <v>16.939415171096801</v>
      </c>
      <c r="F79" s="7" t="s">
        <v>83</v>
      </c>
      <c r="G79" s="1">
        <v>7</v>
      </c>
      <c r="H79" s="9">
        <f t="shared" si="63"/>
        <v>21.9267118693333</v>
      </c>
      <c r="I79" s="9">
        <f t="shared" si="64"/>
        <v>295.07671186933328</v>
      </c>
      <c r="J79" s="9">
        <f t="shared" si="65"/>
        <v>0.24636373464376599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0.30762969354655645</v>
      </c>
      <c r="P79" s="9">
        <f t="shared" si="68"/>
        <v>7.5788800189446878E-2</v>
      </c>
      <c r="Q79" s="12">
        <f t="shared" si="69"/>
        <v>1.3641984034100437E-2</v>
      </c>
      <c r="R79" s="9">
        <f t="shared" si="70"/>
        <v>1.9710000000000002E-2</v>
      </c>
      <c r="S79" s="13">
        <f t="shared" si="71"/>
        <v>0.69213516154745991</v>
      </c>
      <c r="T79" s="2">
        <f t="shared" si="72"/>
        <v>0.01</v>
      </c>
      <c r="U79" s="14">
        <f t="shared" si="73"/>
        <v>6.9213516154745993E-3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2.8521351615474602E-2</v>
      </c>
      <c r="AR79" s="9">
        <f t="shared" si="77"/>
        <v>10.950000000000001</v>
      </c>
      <c r="AS79" s="1">
        <f t="shared" si="78"/>
        <v>0.18</v>
      </c>
      <c r="AT79" s="1">
        <f t="shared" si="79"/>
        <v>6750</v>
      </c>
      <c r="AU79" s="1">
        <f t="shared" si="80"/>
        <v>2542349.787942193</v>
      </c>
    </row>
    <row r="80" spans="1:48" x14ac:dyDescent="0.15">
      <c r="C80" s="7">
        <v>7</v>
      </c>
      <c r="D80" s="7">
        <f t="shared" si="81"/>
        <v>22.243499592903198</v>
      </c>
      <c r="E80" s="10">
        <f t="shared" si="82"/>
        <v>21.9267118693333</v>
      </c>
      <c r="F80" s="7" t="s">
        <v>83</v>
      </c>
      <c r="G80" s="1">
        <v>8</v>
      </c>
      <c r="H80" s="9">
        <f t="shared" si="63"/>
        <v>22.243499592903198</v>
      </c>
      <c r="I80" s="9">
        <f t="shared" si="64"/>
        <v>295.3934995929032</v>
      </c>
      <c r="J80" s="9">
        <f t="shared" si="65"/>
        <v>0.25523799051171231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0.3413408933571096</v>
      </c>
      <c r="P80" s="9">
        <f t="shared" si="68"/>
        <v>8.7123163699941344E-2</v>
      </c>
      <c r="Q80" s="12">
        <f t="shared" si="69"/>
        <v>1.5682169465989441E-2</v>
      </c>
      <c r="R80" s="9">
        <f t="shared" si="70"/>
        <v>1.9710000000000002E-2</v>
      </c>
      <c r="S80" s="13">
        <f t="shared" si="71"/>
        <v>0.79564533059307152</v>
      </c>
      <c r="T80" s="2">
        <f t="shared" si="72"/>
        <v>0.01</v>
      </c>
      <c r="U80" s="14">
        <f t="shared" si="73"/>
        <v>7.9564533059307153E-3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2.9556453305930715E-2</v>
      </c>
      <c r="AR80" s="9">
        <f t="shared" si="77"/>
        <v>10.950000000000001</v>
      </c>
      <c r="AS80" s="1">
        <f t="shared" si="78"/>
        <v>0.18</v>
      </c>
      <c r="AT80" s="1">
        <f t="shared" si="79"/>
        <v>6750</v>
      </c>
      <c r="AU80" s="1">
        <f t="shared" si="80"/>
        <v>2634617.1740993727</v>
      </c>
    </row>
    <row r="81" spans="1:48" x14ac:dyDescent="0.15">
      <c r="C81" s="7">
        <v>8</v>
      </c>
      <c r="D81" s="7">
        <f t="shared" si="81"/>
        <v>23.048191070000001</v>
      </c>
      <c r="E81" s="10">
        <f t="shared" si="82"/>
        <v>22.243499592903198</v>
      </c>
      <c r="F81" s="7" t="s">
        <v>83</v>
      </c>
      <c r="G81" s="1">
        <v>9</v>
      </c>
      <c r="H81" s="9">
        <f t="shared" si="63"/>
        <v>23.048191070000001</v>
      </c>
      <c r="I81" s="9">
        <f t="shared" si="64"/>
        <v>296.19819107000001</v>
      </c>
      <c r="J81" s="9">
        <f t="shared" si="65"/>
        <v>0.27914898360905599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0.36371772965716831</v>
      </c>
      <c r="P81" s="9">
        <f t="shared" si="68"/>
        <v>0.10153143455439194</v>
      </c>
      <c r="Q81" s="12">
        <f t="shared" si="69"/>
        <v>1.8275658219790547E-2</v>
      </c>
      <c r="R81" s="9">
        <f t="shared" si="70"/>
        <v>1.9710000000000002E-2</v>
      </c>
      <c r="S81" s="13">
        <f t="shared" si="71"/>
        <v>0.92722771282549699</v>
      </c>
      <c r="T81" s="2">
        <f t="shared" si="72"/>
        <v>0.01</v>
      </c>
      <c r="U81" s="14">
        <f t="shared" si="73"/>
        <v>9.2722771282549698E-3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3.0872277128254973E-2</v>
      </c>
      <c r="AR81" s="9">
        <f t="shared" si="77"/>
        <v>10.950000000000001</v>
      </c>
      <c r="AS81" s="1">
        <f t="shared" si="78"/>
        <v>0.18</v>
      </c>
      <c r="AT81" s="1">
        <f t="shared" si="79"/>
        <v>6750</v>
      </c>
      <c r="AU81" s="1">
        <f t="shared" si="80"/>
        <v>2751907.7029900281</v>
      </c>
    </row>
    <row r="82" spans="1:48" x14ac:dyDescent="0.15">
      <c r="C82" s="7">
        <v>9</v>
      </c>
      <c r="D82" s="7">
        <f t="shared" si="81"/>
        <v>15.809812015</v>
      </c>
      <c r="E82" s="10">
        <f t="shared" si="82"/>
        <v>23.048191070000001</v>
      </c>
      <c r="F82" s="7" t="s">
        <v>83</v>
      </c>
      <c r="G82" s="1">
        <v>10</v>
      </c>
      <c r="H82" s="9">
        <f t="shared" si="63"/>
        <v>15.809812015</v>
      </c>
      <c r="I82" s="9">
        <f t="shared" si="64"/>
        <v>288.95981201499995</v>
      </c>
      <c r="J82" s="9">
        <f t="shared" si="65"/>
        <v>0.12252261453764143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0.3716862951027764</v>
      </c>
      <c r="P82" s="9">
        <f t="shared" si="68"/>
        <v>4.5539976663801517E-2</v>
      </c>
      <c r="Q82" s="12">
        <f t="shared" si="69"/>
        <v>8.1971957994842731E-3</v>
      </c>
      <c r="R82" s="9">
        <f t="shared" si="70"/>
        <v>1.9710000000000002E-2</v>
      </c>
      <c r="S82" s="13">
        <f t="shared" si="71"/>
        <v>0.41589019784293618</v>
      </c>
      <c r="T82" s="2">
        <f t="shared" si="72"/>
        <v>0.01</v>
      </c>
      <c r="U82" s="14">
        <f t="shared" si="73"/>
        <v>4.1589019784293623E-3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2.5758901978429363E-2</v>
      </c>
      <c r="AR82" s="9">
        <f t="shared" si="77"/>
        <v>10.950000000000001</v>
      </c>
      <c r="AS82" s="1">
        <f t="shared" si="78"/>
        <v>0.18</v>
      </c>
      <c r="AT82" s="1">
        <f t="shared" si="79"/>
        <v>6750</v>
      </c>
      <c r="AU82" s="1">
        <f t="shared" si="80"/>
        <v>2296109.2400316768</v>
      </c>
    </row>
    <row r="83" spans="1:48" x14ac:dyDescent="0.15">
      <c r="C83" s="7">
        <v>10</v>
      </c>
      <c r="D83" s="7">
        <f t="shared" si="81"/>
        <v>11.3415202397419</v>
      </c>
      <c r="E83" s="10">
        <f t="shared" si="82"/>
        <v>15.809812015</v>
      </c>
      <c r="F83" s="7" t="s">
        <v>83</v>
      </c>
      <c r="G83" s="1">
        <v>11</v>
      </c>
      <c r="H83" s="9">
        <f t="shared" si="63"/>
        <v>11.3415202397419</v>
      </c>
      <c r="I83" s="9">
        <f t="shared" si="64"/>
        <v>284.49152023974187</v>
      </c>
      <c r="J83" s="9">
        <f t="shared" si="65"/>
        <v>7.2172438448579429E-2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0.30983900251702612</v>
      </c>
      <c r="O83" s="9">
        <f t="shared" si="83"/>
        <v>0.12580731592194883</v>
      </c>
      <c r="P83" s="9">
        <f t="shared" si="68"/>
        <v>9.0798207647578393E-3</v>
      </c>
      <c r="Q83" s="12">
        <f t="shared" si="69"/>
        <v>1.6343677376564111E-3</v>
      </c>
      <c r="R83" s="9">
        <f t="shared" si="70"/>
        <v>1.9710000000000002E-2</v>
      </c>
      <c r="S83" s="13">
        <f t="shared" si="71"/>
        <v>8.2920737577697148E-2</v>
      </c>
      <c r="T83" s="2">
        <f t="shared" si="72"/>
        <v>0.01</v>
      </c>
      <c r="U83" s="14">
        <f t="shared" si="73"/>
        <v>8.2920737577697149E-4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1.3429207375776972E-2</v>
      </c>
      <c r="AR83" s="9">
        <f t="shared" si="77"/>
        <v>10.950000000000001</v>
      </c>
      <c r="AS83" s="1">
        <f t="shared" si="78"/>
        <v>0.18</v>
      </c>
      <c r="AT83" s="1">
        <f t="shared" si="79"/>
        <v>6750</v>
      </c>
      <c r="AU83" s="1">
        <f t="shared" si="80"/>
        <v>1197059.0659355114</v>
      </c>
    </row>
    <row r="84" spans="1:48" x14ac:dyDescent="0.15">
      <c r="C84" s="7">
        <v>11</v>
      </c>
      <c r="D84" s="7">
        <f t="shared" si="81"/>
        <v>5.8057500196999996</v>
      </c>
      <c r="E84" s="10">
        <f t="shared" si="82"/>
        <v>11.3415202397419</v>
      </c>
      <c r="F84" s="7" t="s">
        <v>85</v>
      </c>
      <c r="G84" s="1">
        <v>12</v>
      </c>
      <c r="H84" s="9">
        <f t="shared" si="63"/>
        <v>5.8057500196999996</v>
      </c>
      <c r="I84" s="9">
        <f t="shared" si="64"/>
        <v>278.95575001969996</v>
      </c>
      <c r="J84" s="9">
        <f t="shared" si="65"/>
        <v>3.6593532954329551E-2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0.22622749515719101</v>
      </c>
      <c r="P84" s="9">
        <f t="shared" si="68"/>
        <v>8.2784632992100975E-3</v>
      </c>
      <c r="Q84" s="12">
        <f t="shared" si="69"/>
        <v>1.4901233938578176E-3</v>
      </c>
      <c r="R84" s="9">
        <f t="shared" si="70"/>
        <v>1.9710000000000002E-2</v>
      </c>
      <c r="S84" s="13">
        <f t="shared" si="71"/>
        <v>7.560240455899632E-2</v>
      </c>
      <c r="T84" s="2">
        <f t="shared" si="72"/>
        <v>0.01</v>
      </c>
      <c r="U84" s="14">
        <f t="shared" si="73"/>
        <v>7.5602404558996323E-4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1.3356024045589963E-2</v>
      </c>
      <c r="AR84" s="9">
        <f t="shared" si="77"/>
        <v>10.950000000000001</v>
      </c>
      <c r="AS84" s="1">
        <f t="shared" si="78"/>
        <v>0.18</v>
      </c>
      <c r="AT84" s="1">
        <f t="shared" si="79"/>
        <v>6750</v>
      </c>
      <c r="AU84" s="1">
        <f t="shared" si="80"/>
        <v>1190535.61548722</v>
      </c>
      <c r="AV84" s="1">
        <f>SUM(AU73:AU84)</f>
        <v>19979347.073924411</v>
      </c>
    </row>
    <row r="85" spans="1:48" x14ac:dyDescent="0.15">
      <c r="C85" s="7">
        <v>12</v>
      </c>
      <c r="D85" s="7">
        <f t="shared" si="81"/>
        <v>2.63053259167742</v>
      </c>
      <c r="E85" s="10">
        <f t="shared" si="82"/>
        <v>5.8057500196999996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2.6996779897419398</v>
      </c>
      <c r="E89" s="7"/>
      <c r="F89" s="7"/>
      <c r="G89" s="1">
        <v>1</v>
      </c>
      <c r="H89" s="9">
        <f t="shared" ref="H89:H100" si="84">E90</f>
        <v>2.6996779897419398</v>
      </c>
      <c r="I89" s="9">
        <f t="shared" ref="I89:I100" si="85">H89+273.15</f>
        <v>275.84967798974191</v>
      </c>
      <c r="J89" s="9">
        <f t="shared" ref="J89:J100" si="86">EXP(($C$15*(I89-$C$13))/($C$16*I89*$C$13))</f>
        <v>2.4701084567865066E-2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0.13104604643078033</v>
      </c>
      <c r="Q89" s="12">
        <f t="shared" ref="Q89:Q100" si="90">P89*$B$91</f>
        <v>5.897072089385115E-2</v>
      </c>
      <c r="R89" s="9">
        <f t="shared" ref="R89:R100" si="91">L89*$B$91</f>
        <v>2.3873737500000001</v>
      </c>
      <c r="S89" s="13">
        <f t="shared" ref="S89:S100" si="92">Q89/R89</f>
        <v>2.4701084567865066E-2</v>
      </c>
      <c r="T89" s="2">
        <f t="shared" ref="T89:T100" si="93">$B$90/100</f>
        <v>0.51</v>
      </c>
      <c r="U89" s="14">
        <f t="shared" ref="U89:U100" si="94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3.4135162268577775E-2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242250</v>
      </c>
      <c r="AN89" s="1">
        <f t="shared" ref="AN89:AN100" si="99">AM89*10000*AK89*AJ89</f>
        <v>860208009.27103758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-5.3696858592903203</v>
      </c>
      <c r="E90" s="10">
        <f t="shared" ref="E90:E101" si="101">D89</f>
        <v>2.6996779897419398</v>
      </c>
      <c r="F90" s="7" t="s">
        <v>83</v>
      </c>
      <c r="G90" s="1">
        <v>2</v>
      </c>
      <c r="H90" s="9">
        <f t="shared" si="84"/>
        <v>-5.3696858592903203</v>
      </c>
      <c r="I90" s="9">
        <f t="shared" si="85"/>
        <v>267.78031414070966</v>
      </c>
      <c r="J90" s="9">
        <f t="shared" si="86"/>
        <v>8.5265467202000449E-3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10.479503953569219</v>
      </c>
      <c r="P90" s="9">
        <f t="shared" si="89"/>
        <v>8.9353980064629024E-2</v>
      </c>
      <c r="Q90" s="12">
        <f t="shared" si="90"/>
        <v>4.0209291029083064E-2</v>
      </c>
      <c r="R90" s="9">
        <f t="shared" si="91"/>
        <v>2.3873737500000001</v>
      </c>
      <c r="S90" s="13">
        <f t="shared" si="92"/>
        <v>1.6842478488792573E-2</v>
      </c>
      <c r="T90" s="2">
        <f t="shared" si="93"/>
        <v>0.51</v>
      </c>
      <c r="U90" s="14">
        <f t="shared" si="94"/>
        <v>8.5896640292842125E-3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3.2926783704829189E-2</v>
      </c>
      <c r="AK90" s="9">
        <f t="shared" si="96"/>
        <v>10.4025</v>
      </c>
      <c r="AL90" s="1">
        <f t="shared" si="97"/>
        <v>0.45</v>
      </c>
      <c r="AM90" s="17">
        <f t="shared" si="98"/>
        <v>242250</v>
      </c>
      <c r="AN90" s="1">
        <f t="shared" si="99"/>
        <v>829756801.49327898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2.76613850864286</v>
      </c>
      <c r="E91" s="10">
        <f t="shared" si="101"/>
        <v>-5.3696858592903203</v>
      </c>
      <c r="F91" s="7" t="s">
        <v>83</v>
      </c>
      <c r="G91" s="1">
        <v>3</v>
      </c>
      <c r="H91" s="9">
        <f t="shared" si="84"/>
        <v>2.76613850864286</v>
      </c>
      <c r="I91" s="9">
        <f t="shared" si="85"/>
        <v>275.91613850864286</v>
      </c>
      <c r="J91" s="9">
        <f t="shared" si="86"/>
        <v>2.4911992766077633E-2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15.69542497350459</v>
      </c>
      <c r="P91" s="9">
        <f t="shared" si="89"/>
        <v>0.39100431340046055</v>
      </c>
      <c r="Q91" s="12">
        <f t="shared" si="90"/>
        <v>0.17595194103020725</v>
      </c>
      <c r="R91" s="9">
        <f t="shared" si="91"/>
        <v>2.3873737500000001</v>
      </c>
      <c r="S91" s="13">
        <f t="shared" si="92"/>
        <v>7.3701045355888353E-2</v>
      </c>
      <c r="T91" s="2">
        <f t="shared" si="93"/>
        <v>0.51</v>
      </c>
      <c r="U91" s="14">
        <f t="shared" si="94"/>
        <v>3.7587533131503058E-2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4.1669641239148174E-2</v>
      </c>
      <c r="AK91" s="9">
        <f t="shared" si="96"/>
        <v>10.4025</v>
      </c>
      <c r="AL91" s="1">
        <f t="shared" si="97"/>
        <v>0.45</v>
      </c>
      <c r="AM91" s="17">
        <f t="shared" si="98"/>
        <v>242250</v>
      </c>
      <c r="AN91" s="1">
        <f t="shared" si="99"/>
        <v>1050077303.1438537</v>
      </c>
    </row>
    <row r="92" spans="1:48" x14ac:dyDescent="0.15">
      <c r="C92" s="7">
        <v>3</v>
      </c>
      <c r="D92" s="7">
        <f t="shared" si="100"/>
        <v>9.1549752263870996</v>
      </c>
      <c r="E92" s="10">
        <f t="shared" si="101"/>
        <v>2.76613850864286</v>
      </c>
      <c r="F92" s="7" t="s">
        <v>83</v>
      </c>
      <c r="G92" s="1">
        <v>4</v>
      </c>
      <c r="H92" s="9">
        <f t="shared" si="84"/>
        <v>9.1549752263870996</v>
      </c>
      <c r="I92" s="9">
        <f t="shared" si="85"/>
        <v>282.30497522638706</v>
      </c>
      <c r="J92" s="9">
        <f t="shared" si="86"/>
        <v>5.5366378139040322E-2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20.609695660104126</v>
      </c>
      <c r="P92" s="9">
        <f t="shared" si="89"/>
        <v>1.1410842032478632</v>
      </c>
      <c r="Q92" s="12">
        <f t="shared" si="90"/>
        <v>0.5134878914615385</v>
      </c>
      <c r="R92" s="9">
        <f t="shared" si="91"/>
        <v>2.3873737500000001</v>
      </c>
      <c r="S92" s="13">
        <f t="shared" si="92"/>
        <v>0.21508483598830661</v>
      </c>
      <c r="T92" s="2">
        <f t="shared" si="93"/>
        <v>0.51</v>
      </c>
      <c r="U92" s="14">
        <f t="shared" si="94"/>
        <v>0.10969326635403637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6.3409519805741971E-2</v>
      </c>
      <c r="AK92" s="9">
        <f t="shared" si="96"/>
        <v>10.4025</v>
      </c>
      <c r="AL92" s="1">
        <f t="shared" si="97"/>
        <v>0.45</v>
      </c>
      <c r="AM92" s="17">
        <f t="shared" si="98"/>
        <v>242250</v>
      </c>
      <c r="AN92" s="1">
        <f t="shared" si="99"/>
        <v>1597923465.8901868</v>
      </c>
    </row>
    <row r="93" spans="1:48" x14ac:dyDescent="0.15">
      <c r="C93" s="7">
        <v>4</v>
      </c>
      <c r="D93" s="7">
        <f t="shared" si="100"/>
        <v>10.8246253469667</v>
      </c>
      <c r="E93" s="10">
        <f t="shared" si="101"/>
        <v>9.1549752263870996</v>
      </c>
      <c r="F93" s="7" t="s">
        <v>83</v>
      </c>
      <c r="G93" s="1">
        <v>5</v>
      </c>
      <c r="H93" s="9">
        <f t="shared" si="84"/>
        <v>10.8246253469667</v>
      </c>
      <c r="I93" s="9">
        <f t="shared" si="85"/>
        <v>283.97462534696666</v>
      </c>
      <c r="J93" s="9">
        <f t="shared" si="86"/>
        <v>6.7813476631579467E-2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18.495180884013447</v>
      </c>
      <c r="O93" s="9">
        <f t="shared" si="102"/>
        <v>6.2787055728428136</v>
      </c>
      <c r="P93" s="9">
        <f t="shared" si="89"/>
        <v>0.42578085364054391</v>
      </c>
      <c r="Q93" s="12">
        <f t="shared" si="90"/>
        <v>0.19160138413824476</v>
      </c>
      <c r="R93" s="9">
        <f t="shared" si="91"/>
        <v>2.3873737500000001</v>
      </c>
      <c r="S93" s="13">
        <f t="shared" si="92"/>
        <v>8.0256132554965373E-2</v>
      </c>
      <c r="T93" s="2">
        <f t="shared" si="93"/>
        <v>0.51</v>
      </c>
      <c r="U93" s="14">
        <f t="shared" si="94"/>
        <v>4.0930627603032343E-2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3.5251584222314253E-2</v>
      </c>
      <c r="AK93" s="9">
        <f t="shared" si="96"/>
        <v>10.4025</v>
      </c>
      <c r="AL93" s="1">
        <f t="shared" si="97"/>
        <v>0.45</v>
      </c>
      <c r="AM93" s="17">
        <f t="shared" si="98"/>
        <v>242250</v>
      </c>
      <c r="AN93" s="1">
        <f t="shared" si="99"/>
        <v>888341905.30393171</v>
      </c>
    </row>
    <row r="94" spans="1:48" x14ac:dyDescent="0.15">
      <c r="C94" s="7">
        <v>5</v>
      </c>
      <c r="D94" s="7">
        <f t="shared" si="100"/>
        <v>16.939415171096801</v>
      </c>
      <c r="E94" s="10">
        <f t="shared" si="101"/>
        <v>10.8246253469667</v>
      </c>
      <c r="F94" s="7" t="s">
        <v>85</v>
      </c>
      <c r="G94" s="1">
        <v>6</v>
      </c>
      <c r="H94" s="9">
        <f t="shared" si="84"/>
        <v>16.939415171096801</v>
      </c>
      <c r="I94" s="9">
        <f t="shared" si="85"/>
        <v>290.08941517109679</v>
      </c>
      <c r="J94" s="9">
        <f t="shared" si="86"/>
        <v>0.13970139503678397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11.158199719202269</v>
      </c>
      <c r="P94" s="9">
        <f t="shared" si="89"/>
        <v>1.5588160668716082</v>
      </c>
      <c r="Q94" s="12">
        <f t="shared" si="90"/>
        <v>0.70146723009222367</v>
      </c>
      <c r="R94" s="9">
        <f t="shared" si="91"/>
        <v>2.3873737500000001</v>
      </c>
      <c r="S94" s="13">
        <f t="shared" si="92"/>
        <v>0.29382380119251278</v>
      </c>
      <c r="T94" s="2">
        <f t="shared" si="93"/>
        <v>0.51</v>
      </c>
      <c r="U94" s="14">
        <f t="shared" si="94"/>
        <v>0.14985013860818153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7.1308816790366741E-2</v>
      </c>
      <c r="AK94" s="9">
        <f t="shared" si="96"/>
        <v>10.4025</v>
      </c>
      <c r="AL94" s="1">
        <f t="shared" si="97"/>
        <v>0.45</v>
      </c>
      <c r="AM94" s="17">
        <f t="shared" si="98"/>
        <v>242250</v>
      </c>
      <c r="AN94" s="1">
        <f t="shared" si="99"/>
        <v>1796986194.2381864</v>
      </c>
    </row>
    <row r="95" spans="1:48" x14ac:dyDescent="0.15">
      <c r="C95" s="7">
        <v>6</v>
      </c>
      <c r="D95" s="7">
        <f t="shared" si="100"/>
        <v>21.9267118693333</v>
      </c>
      <c r="E95" s="10">
        <f t="shared" si="101"/>
        <v>16.939415171096801</v>
      </c>
      <c r="F95" s="7" t="s">
        <v>83</v>
      </c>
      <c r="G95" s="1">
        <v>7</v>
      </c>
      <c r="H95" s="9">
        <f t="shared" si="84"/>
        <v>21.9267118693333</v>
      </c>
      <c r="I95" s="9">
        <f t="shared" si="85"/>
        <v>295.07671186933328</v>
      </c>
      <c r="J95" s="9">
        <f t="shared" si="86"/>
        <v>0.24636373464376599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14.904658652330658</v>
      </c>
      <c r="P95" s="9">
        <f t="shared" si="89"/>
        <v>3.6719673691787009</v>
      </c>
      <c r="Q95" s="12">
        <f t="shared" si="90"/>
        <v>1.6523853161304154</v>
      </c>
      <c r="R95" s="9">
        <f t="shared" si="91"/>
        <v>2.3873737500000001</v>
      </c>
      <c r="S95" s="13">
        <f t="shared" si="92"/>
        <v>0.69213516154746002</v>
      </c>
      <c r="T95" s="2">
        <f t="shared" si="93"/>
        <v>0.51</v>
      </c>
      <c r="U95" s="14">
        <f t="shared" si="94"/>
        <v>0.35298893238920459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0.15288116311534519</v>
      </c>
      <c r="AK95" s="9">
        <f t="shared" si="96"/>
        <v>10.4025</v>
      </c>
      <c r="AL95" s="1">
        <f t="shared" si="97"/>
        <v>0.45</v>
      </c>
      <c r="AM95" s="17">
        <f t="shared" si="98"/>
        <v>242250</v>
      </c>
      <c r="AN95" s="1">
        <f t="shared" si="99"/>
        <v>3852613910.072124</v>
      </c>
    </row>
    <row r="96" spans="1:48" x14ac:dyDescent="0.15">
      <c r="C96" s="7">
        <v>7</v>
      </c>
      <c r="D96" s="7">
        <f t="shared" si="100"/>
        <v>22.243499592903198</v>
      </c>
      <c r="E96" s="10">
        <f t="shared" si="101"/>
        <v>21.9267118693333</v>
      </c>
      <c r="F96" s="7" t="s">
        <v>83</v>
      </c>
      <c r="G96" s="1">
        <v>8</v>
      </c>
      <c r="H96" s="9">
        <f t="shared" si="84"/>
        <v>22.243499592903198</v>
      </c>
      <c r="I96" s="9">
        <f t="shared" si="85"/>
        <v>295.3934995929032</v>
      </c>
      <c r="J96" s="9">
        <f t="shared" si="86"/>
        <v>0.25523799051171231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16.537966283151956</v>
      </c>
      <c r="P96" s="9">
        <f t="shared" si="89"/>
        <v>4.2211172812621571</v>
      </c>
      <c r="Q96" s="12">
        <f t="shared" si="90"/>
        <v>1.8995027765679708</v>
      </c>
      <c r="R96" s="9">
        <f t="shared" si="91"/>
        <v>2.3873737500000001</v>
      </c>
      <c r="S96" s="13">
        <f t="shared" si="92"/>
        <v>0.79564533059307152</v>
      </c>
      <c r="T96" s="2">
        <f t="shared" si="93"/>
        <v>0.51</v>
      </c>
      <c r="U96" s="14">
        <f t="shared" si="94"/>
        <v>0.40577911860246646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0.16879740425864365</v>
      </c>
      <c r="AK96" s="9">
        <f t="shared" si="96"/>
        <v>10.4025</v>
      </c>
      <c r="AL96" s="1">
        <f t="shared" si="97"/>
        <v>0.45</v>
      </c>
      <c r="AM96" s="17">
        <f t="shared" si="98"/>
        <v>242250</v>
      </c>
      <c r="AN96" s="1">
        <f t="shared" si="99"/>
        <v>4253704082.1718092</v>
      </c>
    </row>
    <row r="97" spans="1:50" x14ac:dyDescent="0.15">
      <c r="C97" s="7">
        <v>8</v>
      </c>
      <c r="D97" s="7">
        <f t="shared" si="100"/>
        <v>23.048191070000001</v>
      </c>
      <c r="E97" s="10">
        <f t="shared" si="101"/>
        <v>22.243499592903198</v>
      </c>
      <c r="F97" s="7" t="s">
        <v>83</v>
      </c>
      <c r="G97" s="1">
        <v>9</v>
      </c>
      <c r="H97" s="9">
        <f t="shared" si="84"/>
        <v>23.048191070000001</v>
      </c>
      <c r="I97" s="9">
        <f t="shared" si="85"/>
        <v>296.19819107000001</v>
      </c>
      <c r="J97" s="9">
        <f t="shared" si="86"/>
        <v>0.27914898360905599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17.622124001889798</v>
      </c>
      <c r="P97" s="9">
        <f t="shared" si="89"/>
        <v>4.919198004160287</v>
      </c>
      <c r="Q97" s="12">
        <f t="shared" si="90"/>
        <v>2.2136391018721291</v>
      </c>
      <c r="R97" s="9">
        <f t="shared" si="91"/>
        <v>2.3873737500000001</v>
      </c>
      <c r="S97" s="13">
        <f t="shared" si="92"/>
        <v>0.92722771282549665</v>
      </c>
      <c r="T97" s="2">
        <f t="shared" si="93"/>
        <v>0.51</v>
      </c>
      <c r="U97" s="14">
        <f t="shared" si="94"/>
        <v>0.47288613354100328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0.18903016926261251</v>
      </c>
      <c r="AK97" s="9">
        <f t="shared" si="96"/>
        <v>10.4025</v>
      </c>
      <c r="AL97" s="1">
        <f t="shared" si="97"/>
        <v>0.45</v>
      </c>
      <c r="AM97" s="17">
        <f t="shared" si="98"/>
        <v>242250</v>
      </c>
      <c r="AN97" s="1">
        <f t="shared" si="99"/>
        <v>4763570898.3648567</v>
      </c>
    </row>
    <row r="98" spans="1:50" x14ac:dyDescent="0.15">
      <c r="C98" s="7">
        <v>9</v>
      </c>
      <c r="D98" s="7">
        <f t="shared" si="100"/>
        <v>15.809812015</v>
      </c>
      <c r="E98" s="10">
        <f t="shared" si="101"/>
        <v>23.048191070000001</v>
      </c>
      <c r="F98" s="7" t="s">
        <v>83</v>
      </c>
      <c r="G98" s="1">
        <v>10</v>
      </c>
      <c r="H98" s="9">
        <f t="shared" si="84"/>
        <v>15.809812015</v>
      </c>
      <c r="I98" s="9">
        <f t="shared" si="85"/>
        <v>288.95981201499995</v>
      </c>
      <c r="J98" s="9">
        <f t="shared" si="86"/>
        <v>0.12252261453764143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18.00820099772951</v>
      </c>
      <c r="P98" s="9">
        <f t="shared" si="89"/>
        <v>2.2064118693611827</v>
      </c>
      <c r="Q98" s="12">
        <f t="shared" si="90"/>
        <v>0.99288534121253225</v>
      </c>
      <c r="R98" s="9">
        <f t="shared" si="91"/>
        <v>2.3873737500000001</v>
      </c>
      <c r="S98" s="13">
        <f t="shared" si="92"/>
        <v>0.41589019784293607</v>
      </c>
      <c r="T98" s="2">
        <f t="shared" si="93"/>
        <v>0.51</v>
      </c>
      <c r="U98" s="14">
        <f t="shared" si="94"/>
        <v>0.21210400089989739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0.10719835627131906</v>
      </c>
      <c r="AK98" s="9">
        <f t="shared" si="96"/>
        <v>10.4025</v>
      </c>
      <c r="AL98" s="1">
        <f t="shared" si="97"/>
        <v>0.45</v>
      </c>
      <c r="AM98" s="17">
        <f t="shared" si="98"/>
        <v>242250</v>
      </c>
      <c r="AN98" s="1">
        <f t="shared" si="99"/>
        <v>2701404607.9447803</v>
      </c>
    </row>
    <row r="99" spans="1:50" x14ac:dyDescent="0.15">
      <c r="C99" s="7">
        <v>10</v>
      </c>
      <c r="D99" s="7">
        <f t="shared" si="100"/>
        <v>11.3415202397419</v>
      </c>
      <c r="E99" s="10">
        <f t="shared" si="101"/>
        <v>15.809812015</v>
      </c>
      <c r="F99" s="7" t="s">
        <v>83</v>
      </c>
      <c r="G99" s="1">
        <v>11</v>
      </c>
      <c r="H99" s="9">
        <f t="shared" si="84"/>
        <v>11.3415202397419</v>
      </c>
      <c r="I99" s="9">
        <f t="shared" si="85"/>
        <v>284.49152023974187</v>
      </c>
      <c r="J99" s="9">
        <f t="shared" si="86"/>
        <v>7.2172438448579429E-2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15.011699671949911</v>
      </c>
      <c r="O99" s="9">
        <f t="shared" si="102"/>
        <v>6.0953644564184177</v>
      </c>
      <c r="P99" s="9">
        <f t="shared" si="89"/>
        <v>0.43991731605251705</v>
      </c>
      <c r="Q99" s="12">
        <f t="shared" si="90"/>
        <v>0.19796279222363267</v>
      </c>
      <c r="R99" s="9">
        <f t="shared" si="91"/>
        <v>2.3873737500000001</v>
      </c>
      <c r="S99" s="13">
        <f t="shared" si="92"/>
        <v>8.2920737577697107E-2</v>
      </c>
      <c r="T99" s="2">
        <f t="shared" si="93"/>
        <v>0.51</v>
      </c>
      <c r="U99" s="14">
        <f t="shared" si="94"/>
        <v>4.2289576164625524E-2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4.3087307213634594E-2</v>
      </c>
      <c r="AK99" s="9">
        <f t="shared" si="96"/>
        <v>10.4025</v>
      </c>
      <c r="AL99" s="1">
        <f t="shared" si="97"/>
        <v>0.45</v>
      </c>
      <c r="AM99" s="17">
        <f t="shared" si="98"/>
        <v>242250</v>
      </c>
      <c r="AN99" s="1">
        <f t="shared" si="99"/>
        <v>1085802565.4446225</v>
      </c>
    </row>
    <row r="100" spans="1:50" x14ac:dyDescent="0.15">
      <c r="C100" s="7">
        <v>11</v>
      </c>
      <c r="D100" s="7">
        <f t="shared" si="100"/>
        <v>5.8057500196999996</v>
      </c>
      <c r="E100" s="10">
        <f t="shared" si="101"/>
        <v>11.3415202397419</v>
      </c>
      <c r="F100" s="7" t="s">
        <v>85</v>
      </c>
      <c r="G100" s="1">
        <v>12</v>
      </c>
      <c r="H100" s="9">
        <f t="shared" si="84"/>
        <v>5.8057500196999996</v>
      </c>
      <c r="I100" s="9">
        <f t="shared" si="85"/>
        <v>278.95575001969996</v>
      </c>
      <c r="J100" s="9">
        <f t="shared" si="86"/>
        <v>3.6593532954329551E-2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10.960722140365901</v>
      </c>
      <c r="P100" s="9">
        <f t="shared" si="89"/>
        <v>0.4010915468467291</v>
      </c>
      <c r="Q100" s="12">
        <f t="shared" si="90"/>
        <v>0.18049119608102809</v>
      </c>
      <c r="R100" s="9">
        <f t="shared" si="91"/>
        <v>2.3873737500000001</v>
      </c>
      <c r="S100" s="13">
        <f t="shared" si="92"/>
        <v>7.5602404558996292E-2</v>
      </c>
      <c r="T100" s="2">
        <f t="shared" si="93"/>
        <v>0.51</v>
      </c>
      <c r="U100" s="14">
        <f t="shared" si="94"/>
        <v>3.8557226325088109E-2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4.1962003737014066E-2</v>
      </c>
      <c r="AK100" s="9">
        <f t="shared" si="96"/>
        <v>10.4025</v>
      </c>
      <c r="AL100" s="1">
        <f t="shared" si="97"/>
        <v>0.45</v>
      </c>
      <c r="AM100" s="17">
        <f t="shared" si="98"/>
        <v>242250</v>
      </c>
      <c r="AN100" s="1">
        <f t="shared" si="99"/>
        <v>1057444854.5354646</v>
      </c>
      <c r="AO100" s="1">
        <f>SUM(AN89:AN100)</f>
        <v>24737834597.87413</v>
      </c>
    </row>
    <row r="101" spans="1:50" x14ac:dyDescent="0.15">
      <c r="C101" s="7">
        <v>12</v>
      </c>
      <c r="D101" s="7">
        <f t="shared" si="100"/>
        <v>2.63053259167742</v>
      </c>
      <c r="E101" s="10">
        <f t="shared" si="101"/>
        <v>5.8057500196999996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2.6996779897419398</v>
      </c>
      <c r="E105" s="7"/>
      <c r="F105" s="7"/>
      <c r="G105" s="1">
        <v>1</v>
      </c>
      <c r="H105" s="9">
        <f t="shared" ref="H105:H116" si="103">E106</f>
        <v>2.6996779897419398</v>
      </c>
      <c r="I105" s="9">
        <f t="shared" ref="I105:I116" si="104">H105+273.15</f>
        <v>275.84967798974191</v>
      </c>
      <c r="J105" s="9">
        <f t="shared" ref="J105:J116" si="105">EXP(($C$15*(I105-$C$13))/($C$16*I105*$C$13))</f>
        <v>2.4701084567865066E-2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1.6003590826733385E-2</v>
      </c>
      <c r="Q105" s="12">
        <f t="shared" ref="Q105:Q116" si="109">P105*$B$107</f>
        <v>4.8010772480200151E-3</v>
      </c>
      <c r="R105" s="9">
        <f t="shared" ref="R105:R116" si="110">L105*$B$107</f>
        <v>0.19436706250000002</v>
      </c>
      <c r="S105" s="13">
        <f t="shared" ref="S105:S116" si="111">Q105/R105</f>
        <v>2.4701084567865066E-2</v>
      </c>
      <c r="T105" s="2">
        <f t="shared" ref="T105:T116" si="112">$B$106/100</f>
        <v>0.01</v>
      </c>
      <c r="U105" s="14">
        <f t="shared" ref="U105:U116" si="113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5.7370108456786511E-3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4416.666666666667</v>
      </c>
      <c r="AX105" s="1">
        <f t="shared" ref="AX105:AX116" si="120">AW105*10000*AV105*0.67*AU105*AT105</f>
        <v>3299725.1607033894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-5.3696858592903203</v>
      </c>
      <c r="E106" s="10">
        <f t="shared" ref="E106:E117" si="122">D105</f>
        <v>2.6996779897419398</v>
      </c>
      <c r="F106" s="7" t="s">
        <v>83</v>
      </c>
      <c r="G106" s="1">
        <v>2</v>
      </c>
      <c r="H106" s="9">
        <f t="shared" si="103"/>
        <v>-5.3696858592903203</v>
      </c>
      <c r="I106" s="9">
        <f t="shared" si="104"/>
        <v>267.78031414070966</v>
      </c>
      <c r="J106" s="9">
        <f t="shared" si="105"/>
        <v>8.5265467202000449E-3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1.2797768258399336</v>
      </c>
      <c r="P106" s="9">
        <f t="shared" si="108"/>
        <v>1.0912076896953509E-2</v>
      </c>
      <c r="Q106" s="12">
        <f t="shared" si="109"/>
        <v>3.2736230690860527E-3</v>
      </c>
      <c r="R106" s="9">
        <f t="shared" si="110"/>
        <v>0.19436706250000002</v>
      </c>
      <c r="S106" s="13">
        <f t="shared" si="111"/>
        <v>1.6842478488792577E-2</v>
      </c>
      <c r="T106" s="2">
        <f t="shared" si="112"/>
        <v>0.01</v>
      </c>
      <c r="U106" s="14">
        <f t="shared" si="113"/>
        <v>1.6842478488792578E-4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5.6584247848879259E-3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4416.666666666667</v>
      </c>
      <c r="AX106" s="1">
        <f t="shared" si="120"/>
        <v>3254525.2457917687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2.76613850864286</v>
      </c>
      <c r="E107" s="10">
        <f t="shared" si="122"/>
        <v>-5.3696858592903203</v>
      </c>
      <c r="F107" s="7" t="s">
        <v>83</v>
      </c>
      <c r="G107" s="1">
        <v>3</v>
      </c>
      <c r="H107" s="9">
        <f t="shared" si="103"/>
        <v>2.76613850864286</v>
      </c>
      <c r="I107" s="9">
        <f t="shared" si="104"/>
        <v>275.91613850864286</v>
      </c>
      <c r="J107" s="9">
        <f t="shared" si="105"/>
        <v>2.4911992766077633E-2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1.9167549572763134</v>
      </c>
      <c r="P107" s="9">
        <f t="shared" si="108"/>
        <v>4.7750185630010961E-2</v>
      </c>
      <c r="Q107" s="12">
        <f t="shared" si="109"/>
        <v>1.4325055689003288E-2</v>
      </c>
      <c r="R107" s="9">
        <f t="shared" si="110"/>
        <v>0.19436706250000002</v>
      </c>
      <c r="S107" s="13">
        <f t="shared" si="111"/>
        <v>7.3701045355888353E-2</v>
      </c>
      <c r="T107" s="2">
        <f t="shared" si="112"/>
        <v>0.01</v>
      </c>
      <c r="U107" s="14">
        <f t="shared" si="113"/>
        <v>7.3701045355888356E-4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6.2270104535588839E-3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4416.666666666667</v>
      </c>
      <c r="AX107" s="1">
        <f t="shared" si="120"/>
        <v>3581555.5560694863</v>
      </c>
    </row>
    <row r="108" spans="1:50" x14ac:dyDescent="0.15">
      <c r="C108" s="7">
        <v>3</v>
      </c>
      <c r="D108" s="7">
        <f t="shared" si="121"/>
        <v>9.1549752263870996</v>
      </c>
      <c r="E108" s="10">
        <f t="shared" si="122"/>
        <v>2.76613850864286</v>
      </c>
      <c r="F108" s="7" t="s">
        <v>83</v>
      </c>
      <c r="G108" s="1">
        <v>4</v>
      </c>
      <c r="H108" s="9">
        <f t="shared" si="103"/>
        <v>9.1549752263870996</v>
      </c>
      <c r="I108" s="9">
        <f t="shared" si="104"/>
        <v>282.30497522638706</v>
      </c>
      <c r="J108" s="9">
        <f t="shared" si="105"/>
        <v>5.5366378139040322E-2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2.5168949799796358</v>
      </c>
      <c r="P108" s="9">
        <f t="shared" si="108"/>
        <v>0.13935135919780484</v>
      </c>
      <c r="Q108" s="12">
        <f t="shared" si="109"/>
        <v>4.1805407759341447E-2</v>
      </c>
      <c r="R108" s="9">
        <f t="shared" si="110"/>
        <v>0.19436706250000002</v>
      </c>
      <c r="S108" s="13">
        <f t="shared" si="111"/>
        <v>0.21508483598830663</v>
      </c>
      <c r="T108" s="2">
        <f t="shared" si="112"/>
        <v>0.01</v>
      </c>
      <c r="U108" s="14">
        <f t="shared" si="113"/>
        <v>2.1508483598830664E-3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7.6408483598830665E-3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4416.666666666667</v>
      </c>
      <c r="AX108" s="1">
        <f t="shared" si="120"/>
        <v>4394744.9744175766</v>
      </c>
    </row>
    <row r="109" spans="1:50" x14ac:dyDescent="0.15">
      <c r="C109" s="7">
        <v>4</v>
      </c>
      <c r="D109" s="7">
        <f t="shared" si="121"/>
        <v>10.8246253469667</v>
      </c>
      <c r="E109" s="10">
        <f t="shared" si="122"/>
        <v>9.1549752263870996</v>
      </c>
      <c r="F109" s="7" t="s">
        <v>83</v>
      </c>
      <c r="G109" s="1">
        <v>5</v>
      </c>
      <c r="H109" s="9">
        <f t="shared" si="103"/>
        <v>10.8246253469667</v>
      </c>
      <c r="I109" s="9">
        <f t="shared" si="104"/>
        <v>283.97462534696666</v>
      </c>
      <c r="J109" s="9">
        <f t="shared" si="105"/>
        <v>6.7813476631579467E-2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2.2586664397427394</v>
      </c>
      <c r="O109" s="9">
        <f t="shared" si="123"/>
        <v>0.76676738937242517</v>
      </c>
      <c r="P109" s="9">
        <f t="shared" si="108"/>
        <v>5.199716244106415E-2</v>
      </c>
      <c r="Q109" s="12">
        <f t="shared" si="109"/>
        <v>1.5599148732319244E-2</v>
      </c>
      <c r="R109" s="9">
        <f t="shared" si="110"/>
        <v>0.19436706250000002</v>
      </c>
      <c r="S109" s="13">
        <f t="shared" si="111"/>
        <v>8.0256132554965387E-2</v>
      </c>
      <c r="T109" s="2">
        <f t="shared" si="112"/>
        <v>0.01</v>
      </c>
      <c r="U109" s="14">
        <f t="shared" si="113"/>
        <v>8.0256132554965389E-4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6.2925613255496544E-3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4416.666666666667</v>
      </c>
      <c r="AX109" s="1">
        <f t="shared" si="120"/>
        <v>3619258.0927096112</v>
      </c>
    </row>
    <row r="110" spans="1:50" x14ac:dyDescent="0.15">
      <c r="C110" s="7">
        <v>5</v>
      </c>
      <c r="D110" s="7">
        <f t="shared" si="121"/>
        <v>16.939415171096801</v>
      </c>
      <c r="E110" s="10">
        <f t="shared" si="122"/>
        <v>10.8246253469667</v>
      </c>
      <c r="F110" s="7" t="s">
        <v>85</v>
      </c>
      <c r="G110" s="1">
        <v>6</v>
      </c>
      <c r="H110" s="9">
        <f t="shared" si="103"/>
        <v>16.939415171096801</v>
      </c>
      <c r="I110" s="9">
        <f t="shared" si="104"/>
        <v>290.08941517109679</v>
      </c>
      <c r="J110" s="9">
        <f t="shared" si="105"/>
        <v>0.13970139503678397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1.3626604352646945</v>
      </c>
      <c r="P110" s="9">
        <f t="shared" si="108"/>
        <v>0.19036556376790909</v>
      </c>
      <c r="Q110" s="12">
        <f t="shared" si="109"/>
        <v>5.7109669130372721E-2</v>
      </c>
      <c r="R110" s="9">
        <f t="shared" si="110"/>
        <v>0.19436706250000002</v>
      </c>
      <c r="S110" s="13">
        <f t="shared" si="111"/>
        <v>0.29382380119251283</v>
      </c>
      <c r="T110" s="2">
        <f t="shared" si="112"/>
        <v>0.01</v>
      </c>
      <c r="U110" s="14">
        <f t="shared" si="113"/>
        <v>2.9382380119251286E-3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8.4282380119251286E-3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4416.666666666667</v>
      </c>
      <c r="AX110" s="1">
        <f t="shared" si="120"/>
        <v>4847623.5754886772</v>
      </c>
    </row>
    <row r="111" spans="1:50" x14ac:dyDescent="0.15">
      <c r="C111" s="7">
        <v>6</v>
      </c>
      <c r="D111" s="7">
        <f t="shared" si="121"/>
        <v>21.9267118693333</v>
      </c>
      <c r="E111" s="10">
        <f t="shared" si="122"/>
        <v>16.939415171096801</v>
      </c>
      <c r="F111" s="7" t="s">
        <v>83</v>
      </c>
      <c r="G111" s="1">
        <v>7</v>
      </c>
      <c r="H111" s="9">
        <f t="shared" si="103"/>
        <v>21.9267118693333</v>
      </c>
      <c r="I111" s="9">
        <f t="shared" si="104"/>
        <v>295.07671186933328</v>
      </c>
      <c r="J111" s="9">
        <f t="shared" si="105"/>
        <v>0.24636373464376599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1.8201850798301189</v>
      </c>
      <c r="P111" s="9">
        <f t="shared" si="108"/>
        <v>0.44842759400980942</v>
      </c>
      <c r="Q111" s="12">
        <f t="shared" si="109"/>
        <v>0.13452827820294283</v>
      </c>
      <c r="R111" s="9">
        <f t="shared" si="110"/>
        <v>0.19436706250000002</v>
      </c>
      <c r="S111" s="13">
        <f t="shared" si="111"/>
        <v>0.69213516154746035</v>
      </c>
      <c r="T111" s="2">
        <f t="shared" si="112"/>
        <v>0.01</v>
      </c>
      <c r="U111" s="14">
        <f t="shared" si="113"/>
        <v>6.9213516154746036E-3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1.6871351615474605E-2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4416.666666666667</v>
      </c>
      <c r="AX111" s="1">
        <f t="shared" si="120"/>
        <v>9703803.0636788588</v>
      </c>
    </row>
    <row r="112" spans="1:50" x14ac:dyDescent="0.15">
      <c r="C112" s="7">
        <v>7</v>
      </c>
      <c r="D112" s="7">
        <f t="shared" si="121"/>
        <v>22.243499592903198</v>
      </c>
      <c r="E112" s="10">
        <f t="shared" si="122"/>
        <v>21.9267118693333</v>
      </c>
      <c r="F112" s="7" t="s">
        <v>83</v>
      </c>
      <c r="G112" s="1">
        <v>8</v>
      </c>
      <c r="H112" s="9">
        <f t="shared" si="103"/>
        <v>22.243499592903198</v>
      </c>
      <c r="I112" s="9">
        <f t="shared" si="104"/>
        <v>295.3934995929032</v>
      </c>
      <c r="J112" s="9">
        <f t="shared" si="105"/>
        <v>0.25523799051171231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2.019647694153643</v>
      </c>
      <c r="P112" s="9">
        <f t="shared" si="108"/>
        <v>0.51549081899738913</v>
      </c>
      <c r="Q112" s="12">
        <f t="shared" si="109"/>
        <v>0.15464724569921673</v>
      </c>
      <c r="R112" s="9">
        <f t="shared" si="110"/>
        <v>0.19436706250000002</v>
      </c>
      <c r="S112" s="13">
        <f t="shared" si="111"/>
        <v>0.79564533059307163</v>
      </c>
      <c r="T112" s="2">
        <f t="shared" si="112"/>
        <v>0.01</v>
      </c>
      <c r="U112" s="14">
        <f t="shared" si="113"/>
        <v>7.956453305930717E-3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1.7906453305930718E-2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4416.666666666667</v>
      </c>
      <c r="AX112" s="1">
        <f t="shared" si="120"/>
        <v>10299156.843506096</v>
      </c>
    </row>
    <row r="113" spans="1:53" x14ac:dyDescent="0.15">
      <c r="C113" s="7">
        <v>8</v>
      </c>
      <c r="D113" s="7">
        <f t="shared" si="121"/>
        <v>23.048191070000001</v>
      </c>
      <c r="E113" s="10">
        <f t="shared" si="122"/>
        <v>22.243499592903198</v>
      </c>
      <c r="F113" s="7" t="s">
        <v>83</v>
      </c>
      <c r="G113" s="1">
        <v>9</v>
      </c>
      <c r="H113" s="9">
        <f t="shared" si="103"/>
        <v>23.048191070000001</v>
      </c>
      <c r="I113" s="9">
        <f t="shared" si="104"/>
        <v>296.19819107000001</v>
      </c>
      <c r="J113" s="9">
        <f t="shared" si="105"/>
        <v>0.27914898360905599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2.1520470834895873</v>
      </c>
      <c r="P113" s="9">
        <f t="shared" si="108"/>
        <v>0.6007417560349515</v>
      </c>
      <c r="Q113" s="12">
        <f t="shared" si="109"/>
        <v>0.18022252681048545</v>
      </c>
      <c r="R113" s="9">
        <f t="shared" si="110"/>
        <v>0.19436706250000002</v>
      </c>
      <c r="S113" s="13">
        <f t="shared" si="111"/>
        <v>0.92722771282549699</v>
      </c>
      <c r="T113" s="2">
        <f t="shared" si="112"/>
        <v>0.01</v>
      </c>
      <c r="U113" s="14">
        <f t="shared" si="113"/>
        <v>9.2722771282549698E-3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1.9222277128254972E-2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4416.666666666667</v>
      </c>
      <c r="AX113" s="1">
        <f t="shared" si="120"/>
        <v>11055972.037057057</v>
      </c>
    </row>
    <row r="114" spans="1:53" x14ac:dyDescent="0.15">
      <c r="C114" s="7">
        <v>9</v>
      </c>
      <c r="D114" s="7">
        <f t="shared" si="121"/>
        <v>15.809812015</v>
      </c>
      <c r="E114" s="10">
        <f t="shared" si="122"/>
        <v>23.048191070000001</v>
      </c>
      <c r="F114" s="7" t="s">
        <v>83</v>
      </c>
      <c r="G114" s="1">
        <v>10</v>
      </c>
      <c r="H114" s="9">
        <f t="shared" si="103"/>
        <v>15.809812015</v>
      </c>
      <c r="I114" s="9">
        <f t="shared" si="104"/>
        <v>288.95981201499995</v>
      </c>
      <c r="J114" s="9">
        <f t="shared" si="105"/>
        <v>0.12252261453764143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2.1991955357879691</v>
      </c>
      <c r="P114" s="9">
        <f t="shared" si="108"/>
        <v>0.26945118692425118</v>
      </c>
      <c r="Q114" s="12">
        <f t="shared" si="109"/>
        <v>8.083535607727535E-2</v>
      </c>
      <c r="R114" s="9">
        <f t="shared" si="110"/>
        <v>0.19436706250000002</v>
      </c>
      <c r="S114" s="13">
        <f t="shared" si="111"/>
        <v>0.41589019784293618</v>
      </c>
      <c r="T114" s="2">
        <f t="shared" si="112"/>
        <v>0.01</v>
      </c>
      <c r="U114" s="14">
        <f t="shared" si="113"/>
        <v>4.1589019784293623E-3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1.4108901978429362E-2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4416.666666666667</v>
      </c>
      <c r="AX114" s="1">
        <f t="shared" si="120"/>
        <v>8114940.009776813</v>
      </c>
    </row>
    <row r="115" spans="1:53" x14ac:dyDescent="0.15">
      <c r="C115" s="7">
        <v>10</v>
      </c>
      <c r="D115" s="7">
        <f t="shared" si="121"/>
        <v>11.3415202397419</v>
      </c>
      <c r="E115" s="10">
        <f t="shared" si="122"/>
        <v>15.809812015</v>
      </c>
      <c r="F115" s="7" t="s">
        <v>83</v>
      </c>
      <c r="G115" s="1">
        <v>11</v>
      </c>
      <c r="H115" s="9">
        <f t="shared" si="103"/>
        <v>11.3415202397419</v>
      </c>
      <c r="I115" s="9">
        <f t="shared" si="104"/>
        <v>284.49152023974187</v>
      </c>
      <c r="J115" s="9">
        <f t="shared" si="105"/>
        <v>7.2172438448579429E-2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1.8332571314205319</v>
      </c>
      <c r="O115" s="9">
        <f t="shared" si="123"/>
        <v>0.74437742577651944</v>
      </c>
      <c r="P115" s="9">
        <f t="shared" si="108"/>
        <v>5.3723533944367852E-2</v>
      </c>
      <c r="Q115" s="12">
        <f t="shared" si="109"/>
        <v>1.6117060183310356E-2</v>
      </c>
      <c r="R115" s="9">
        <f t="shared" si="110"/>
        <v>0.19436706250000002</v>
      </c>
      <c r="S115" s="13">
        <f t="shared" si="111"/>
        <v>8.2920737577697121E-2</v>
      </c>
      <c r="T115" s="2">
        <f t="shared" si="112"/>
        <v>0.01</v>
      </c>
      <c r="U115" s="14">
        <f t="shared" si="113"/>
        <v>8.2920737577697127E-4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6.3192073757769715E-3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4416.666666666667</v>
      </c>
      <c r="AX115" s="1">
        <f t="shared" si="120"/>
        <v>3634583.9557301896</v>
      </c>
    </row>
    <row r="116" spans="1:53" x14ac:dyDescent="0.15">
      <c r="C116" s="7">
        <v>11</v>
      </c>
      <c r="D116" s="7">
        <f t="shared" si="121"/>
        <v>5.8057500196999996</v>
      </c>
      <c r="E116" s="10">
        <f t="shared" si="122"/>
        <v>11.3415202397419</v>
      </c>
      <c r="F116" s="7" t="s">
        <v>85</v>
      </c>
      <c r="G116" s="1">
        <v>12</v>
      </c>
      <c r="H116" s="9">
        <f t="shared" si="103"/>
        <v>5.8057500196999996</v>
      </c>
      <c r="I116" s="9">
        <f t="shared" si="104"/>
        <v>278.95575001969996</v>
      </c>
      <c r="J116" s="9">
        <f t="shared" si="105"/>
        <v>3.6593532954329551E-2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1.3385441001654852</v>
      </c>
      <c r="P116" s="9">
        <f t="shared" si="108"/>
        <v>4.8982057640229081E-2</v>
      </c>
      <c r="Q116" s="12">
        <f t="shared" si="109"/>
        <v>1.4694617292068723E-2</v>
      </c>
      <c r="R116" s="9">
        <f t="shared" si="110"/>
        <v>0.19436706250000002</v>
      </c>
      <c r="S116" s="13">
        <f t="shared" si="111"/>
        <v>7.560240455899632E-2</v>
      </c>
      <c r="T116" s="2">
        <f t="shared" si="112"/>
        <v>0.01</v>
      </c>
      <c r="U116" s="14">
        <f t="shared" si="113"/>
        <v>7.5602404558996323E-4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6.2460240455899634E-3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4416.666666666667</v>
      </c>
      <c r="AX116" s="1">
        <f t="shared" si="120"/>
        <v>3592491.4998401976</v>
      </c>
      <c r="AY116" s="1">
        <f>SUM(AX105:AX116)</f>
        <v>69398380.014769733</v>
      </c>
    </row>
    <row r="117" spans="1:53" x14ac:dyDescent="0.15">
      <c r="C117" s="7">
        <v>12</v>
      </c>
      <c r="D117" s="7">
        <f t="shared" si="121"/>
        <v>2.63053259167742</v>
      </c>
      <c r="E117" s="10">
        <f t="shared" si="122"/>
        <v>5.8057500196999996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2.6996779897419398</v>
      </c>
      <c r="E121" s="7"/>
      <c r="F121" s="7"/>
      <c r="G121" s="1">
        <v>1</v>
      </c>
      <c r="H121" s="9">
        <f t="shared" ref="H121:H132" si="124">E122</f>
        <v>2.6996779897419398</v>
      </c>
      <c r="I121" s="9">
        <f t="shared" ref="I121:I132" si="125">H121+273.15</f>
        <v>275.84967798974191</v>
      </c>
      <c r="J121" s="9">
        <f t="shared" ref="J121:J132" si="126">EXP(($C$15*(I121-$C$13))/($C$16*I121*$C$13))</f>
        <v>2.4701084567865066E-2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7.0323987764711847E-3</v>
      </c>
      <c r="Q121" s="12">
        <f t="shared" ref="Q121:Q132" si="130">P121*$B$123</f>
        <v>2.3206915962354913E-3</v>
      </c>
      <c r="R121" s="9">
        <f t="shared" ref="R121:R132" si="131">L121*$B$123</f>
        <v>9.3951000000000007E-2</v>
      </c>
      <c r="S121" s="13">
        <f t="shared" ref="S121:S132" si="132">Q121/R121</f>
        <v>2.4701084567865069E-2</v>
      </c>
      <c r="T121" s="2">
        <f t="shared" ref="T121:T132" si="133">$B$122/100</f>
        <v>0.01</v>
      </c>
      <c r="U121" s="14">
        <f t="shared" ref="U121:U132" si="134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5.7370108456786511E-3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333.33333333333331</v>
      </c>
      <c r="AX121" s="1">
        <f t="shared" ref="AX121:AX132" si="141">AW121*10000*AV121*0.67*AU121*AT121</f>
        <v>120376.19899825928</v>
      </c>
      <c r="AZ121" s="1">
        <f t="shared" ref="AZ121:AZ132" si="142">$E$9/12</f>
        <v>14.75</v>
      </c>
      <c r="BA121" s="1">
        <f t="shared" ref="BA121:BA132" si="143">AZ121*10000*AV121*0.67*AU121*AT121</f>
        <v>5326.6468056729727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-5.3696858592903203</v>
      </c>
      <c r="E122" s="10">
        <f t="shared" ref="E122:E133" si="145">D121</f>
        <v>2.6996779897419398</v>
      </c>
      <c r="F122" s="7" t="s">
        <v>83</v>
      </c>
      <c r="G122" s="1">
        <v>2</v>
      </c>
      <c r="H122" s="9">
        <f t="shared" si="124"/>
        <v>-5.3696858592903203</v>
      </c>
      <c r="I122" s="9">
        <f t="shared" si="125"/>
        <v>267.78031414070966</v>
      </c>
      <c r="J122" s="9">
        <f t="shared" si="126"/>
        <v>8.5265467202000449E-3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0.5623676012235288</v>
      </c>
      <c r="P122" s="9">
        <f t="shared" si="129"/>
        <v>4.7950536257592461E-3</v>
      </c>
      <c r="Q122" s="12">
        <f t="shared" si="130"/>
        <v>1.5823676965005513E-3</v>
      </c>
      <c r="R122" s="9">
        <f t="shared" si="131"/>
        <v>9.3951000000000007E-2</v>
      </c>
      <c r="S122" s="13">
        <f t="shared" si="132"/>
        <v>1.6842478488792577E-2</v>
      </c>
      <c r="T122" s="2">
        <f t="shared" si="133"/>
        <v>0.01</v>
      </c>
      <c r="U122" s="14">
        <f t="shared" si="134"/>
        <v>1.6842478488792578E-4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5.6584247848879259E-3</v>
      </c>
      <c r="AU122" s="9">
        <f t="shared" si="138"/>
        <v>28.47</v>
      </c>
      <c r="AV122" s="1">
        <f t="shared" si="139"/>
        <v>0.33</v>
      </c>
      <c r="AW122" s="1">
        <f t="shared" si="140"/>
        <v>333.33333333333331</v>
      </c>
      <c r="AX122" s="1">
        <f t="shared" si="141"/>
        <v>118727.27562218456</v>
      </c>
      <c r="AZ122" s="1">
        <f t="shared" si="142"/>
        <v>14.75</v>
      </c>
      <c r="BA122" s="1">
        <f t="shared" si="143"/>
        <v>5253.6819462816675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2.76613850864286</v>
      </c>
      <c r="E123" s="10">
        <f t="shared" si="145"/>
        <v>-5.3696858592903203</v>
      </c>
      <c r="F123" s="7" t="s">
        <v>83</v>
      </c>
      <c r="G123" s="1">
        <v>3</v>
      </c>
      <c r="H123" s="9">
        <f t="shared" si="124"/>
        <v>2.76613850864286</v>
      </c>
      <c r="I123" s="9">
        <f t="shared" si="125"/>
        <v>275.91613850864286</v>
      </c>
      <c r="J123" s="9">
        <f t="shared" si="126"/>
        <v>2.4911992766077633E-2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0.84227254759776948</v>
      </c>
      <c r="P123" s="9">
        <f t="shared" si="129"/>
        <v>2.0982687612821412E-2</v>
      </c>
      <c r="Q123" s="12">
        <f t="shared" si="130"/>
        <v>6.9242869122310658E-3</v>
      </c>
      <c r="R123" s="9">
        <f t="shared" si="131"/>
        <v>9.3951000000000007E-2</v>
      </c>
      <c r="S123" s="13">
        <f t="shared" si="132"/>
        <v>7.3701045355888339E-2</v>
      </c>
      <c r="T123" s="2">
        <f t="shared" si="133"/>
        <v>0.01</v>
      </c>
      <c r="U123" s="14">
        <f t="shared" si="134"/>
        <v>7.3701045355888345E-4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6.2270104535588839E-3</v>
      </c>
      <c r="AU123" s="9">
        <f t="shared" si="138"/>
        <v>28.47</v>
      </c>
      <c r="AV123" s="1">
        <f t="shared" si="139"/>
        <v>0.33</v>
      </c>
      <c r="AW123" s="1">
        <f t="shared" si="140"/>
        <v>333.33333333333331</v>
      </c>
      <c r="AX123" s="1">
        <f t="shared" si="141"/>
        <v>130657.56187064938</v>
      </c>
      <c r="AZ123" s="1">
        <f t="shared" si="142"/>
        <v>14.75</v>
      </c>
      <c r="BA123" s="1">
        <f t="shared" si="143"/>
        <v>5781.5971127762359</v>
      </c>
    </row>
    <row r="124" spans="1:53" x14ac:dyDescent="0.15">
      <c r="C124" s="7">
        <v>3</v>
      </c>
      <c r="D124" s="7">
        <f t="shared" si="144"/>
        <v>9.1549752263870996</v>
      </c>
      <c r="E124" s="10">
        <f t="shared" si="145"/>
        <v>2.76613850864286</v>
      </c>
      <c r="F124" s="7" t="s">
        <v>83</v>
      </c>
      <c r="G124" s="1">
        <v>4</v>
      </c>
      <c r="H124" s="9">
        <f t="shared" si="124"/>
        <v>9.1549752263870996</v>
      </c>
      <c r="I124" s="9">
        <f t="shared" si="125"/>
        <v>282.30497522638706</v>
      </c>
      <c r="J124" s="9">
        <f t="shared" si="126"/>
        <v>5.5366378139040322E-2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1.105989859984948</v>
      </c>
      <c r="P124" s="9">
        <f t="shared" si="129"/>
        <v>6.1234652805870891E-2</v>
      </c>
      <c r="Q124" s="12">
        <f t="shared" si="130"/>
        <v>2.0207435425937396E-2</v>
      </c>
      <c r="R124" s="9">
        <f t="shared" si="131"/>
        <v>9.3951000000000007E-2</v>
      </c>
      <c r="S124" s="13">
        <f t="shared" si="132"/>
        <v>0.21508483598830661</v>
      </c>
      <c r="T124" s="2">
        <f t="shared" si="133"/>
        <v>0.01</v>
      </c>
      <c r="U124" s="14">
        <f t="shared" si="134"/>
        <v>2.150848359883066E-3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7.6408483598830656E-3</v>
      </c>
      <c r="AU124" s="9">
        <f t="shared" si="138"/>
        <v>28.47</v>
      </c>
      <c r="AV124" s="1">
        <f t="shared" si="139"/>
        <v>0.33</v>
      </c>
      <c r="AW124" s="1">
        <f t="shared" si="140"/>
        <v>333.33333333333331</v>
      </c>
      <c r="AX124" s="1">
        <f t="shared" si="141"/>
        <v>160323.26021792684</v>
      </c>
      <c r="AZ124" s="1">
        <f t="shared" si="142"/>
        <v>14.75</v>
      </c>
      <c r="BA124" s="1">
        <f t="shared" si="143"/>
        <v>7094.3042646432632</v>
      </c>
    </row>
    <row r="125" spans="1:53" x14ac:dyDescent="0.15">
      <c r="C125" s="7">
        <v>4</v>
      </c>
      <c r="D125" s="7">
        <f t="shared" si="144"/>
        <v>10.8246253469667</v>
      </c>
      <c r="E125" s="10">
        <f t="shared" si="145"/>
        <v>9.1549752263870996</v>
      </c>
      <c r="F125" s="7" t="s">
        <v>83</v>
      </c>
      <c r="G125" s="1">
        <v>5</v>
      </c>
      <c r="H125" s="9">
        <f t="shared" si="124"/>
        <v>10.8246253469667</v>
      </c>
      <c r="I125" s="9">
        <f t="shared" si="125"/>
        <v>283.97462534696666</v>
      </c>
      <c r="J125" s="9">
        <f t="shared" si="126"/>
        <v>6.7813476631579467E-2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0.99251744682012333</v>
      </c>
      <c r="O125" s="9">
        <f t="shared" si="146"/>
        <v>0.33693776035895373</v>
      </c>
      <c r="P125" s="9">
        <f t="shared" si="129"/>
        <v>2.2848920938398631E-2</v>
      </c>
      <c r="Q125" s="12">
        <f t="shared" si="130"/>
        <v>7.540143909671549E-3</v>
      </c>
      <c r="R125" s="9">
        <f t="shared" si="131"/>
        <v>9.3951000000000007E-2</v>
      </c>
      <c r="S125" s="13">
        <f t="shared" si="132"/>
        <v>8.0256132554965331E-2</v>
      </c>
      <c r="T125" s="2">
        <f t="shared" si="133"/>
        <v>0.01</v>
      </c>
      <c r="U125" s="14">
        <f t="shared" si="134"/>
        <v>8.0256132554965335E-4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6.2925613255496535E-3</v>
      </c>
      <c r="AU125" s="9">
        <f t="shared" si="138"/>
        <v>28.47</v>
      </c>
      <c r="AV125" s="1">
        <f t="shared" si="139"/>
        <v>0.33</v>
      </c>
      <c r="AW125" s="1">
        <f t="shared" si="140"/>
        <v>333.33333333333331</v>
      </c>
      <c r="AX125" s="1">
        <f t="shared" si="141"/>
        <v>132032.97583159979</v>
      </c>
      <c r="AZ125" s="1">
        <f t="shared" si="142"/>
        <v>14.75</v>
      </c>
      <c r="BA125" s="1">
        <f t="shared" si="143"/>
        <v>5842.4591805482914</v>
      </c>
    </row>
    <row r="126" spans="1:53" x14ac:dyDescent="0.15">
      <c r="C126" s="7">
        <v>5</v>
      </c>
      <c r="D126" s="7">
        <f t="shared" si="144"/>
        <v>16.939415171096801</v>
      </c>
      <c r="E126" s="10">
        <f t="shared" si="145"/>
        <v>10.8246253469667</v>
      </c>
      <c r="F126" s="7" t="s">
        <v>85</v>
      </c>
      <c r="G126" s="1">
        <v>6</v>
      </c>
      <c r="H126" s="9">
        <f t="shared" si="124"/>
        <v>16.939415171096801</v>
      </c>
      <c r="I126" s="9">
        <f t="shared" si="125"/>
        <v>290.08941517109679</v>
      </c>
      <c r="J126" s="9">
        <f t="shared" si="126"/>
        <v>0.13970139503678397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0.59878883942055516</v>
      </c>
      <c r="P126" s="9">
        <f t="shared" si="129"/>
        <v>8.3651636199508383E-2</v>
      </c>
      <c r="Q126" s="12">
        <f t="shared" si="130"/>
        <v>2.7605039945837767E-2</v>
      </c>
      <c r="R126" s="9">
        <f t="shared" si="131"/>
        <v>9.3951000000000007E-2</v>
      </c>
      <c r="S126" s="13">
        <f t="shared" si="132"/>
        <v>0.29382380119251272</v>
      </c>
      <c r="T126" s="2">
        <f t="shared" si="133"/>
        <v>0.01</v>
      </c>
      <c r="U126" s="14">
        <f t="shared" si="134"/>
        <v>2.9382380119251273E-3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8.4282380119251286E-3</v>
      </c>
      <c r="AU126" s="9">
        <f t="shared" si="138"/>
        <v>28.47</v>
      </c>
      <c r="AV126" s="1">
        <f t="shared" si="139"/>
        <v>0.33</v>
      </c>
      <c r="AW126" s="1">
        <f t="shared" si="140"/>
        <v>333.33333333333331</v>
      </c>
      <c r="AX126" s="1">
        <f t="shared" si="141"/>
        <v>176844.57697903769</v>
      </c>
      <c r="AZ126" s="1">
        <f t="shared" si="142"/>
        <v>14.75</v>
      </c>
      <c r="BA126" s="1">
        <f t="shared" si="143"/>
        <v>7825.3725313224186</v>
      </c>
    </row>
    <row r="127" spans="1:53" x14ac:dyDescent="0.15">
      <c r="C127" s="7">
        <v>6</v>
      </c>
      <c r="D127" s="7">
        <f t="shared" si="144"/>
        <v>21.9267118693333</v>
      </c>
      <c r="E127" s="10">
        <f t="shared" si="145"/>
        <v>16.939415171096801</v>
      </c>
      <c r="F127" s="7" t="s">
        <v>83</v>
      </c>
      <c r="G127" s="1">
        <v>7</v>
      </c>
      <c r="H127" s="9">
        <f t="shared" si="124"/>
        <v>21.9267118693333</v>
      </c>
      <c r="I127" s="9">
        <f t="shared" si="125"/>
        <v>295.07671186933328</v>
      </c>
      <c r="J127" s="9">
        <f t="shared" si="126"/>
        <v>0.24636373464376599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0.79983720322104679</v>
      </c>
      <c r="P127" s="9">
        <f t="shared" si="129"/>
        <v>0.19705088049256189</v>
      </c>
      <c r="Q127" s="12">
        <f t="shared" si="130"/>
        <v>6.5026790562545428E-2</v>
      </c>
      <c r="R127" s="9">
        <f t="shared" si="131"/>
        <v>9.3951000000000007E-2</v>
      </c>
      <c r="S127" s="13">
        <f t="shared" si="132"/>
        <v>0.69213516154746013</v>
      </c>
      <c r="T127" s="2">
        <f t="shared" si="133"/>
        <v>0.01</v>
      </c>
      <c r="U127" s="14">
        <f t="shared" si="134"/>
        <v>6.921351615474601E-3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1.6871351615474602E-2</v>
      </c>
      <c r="AU127" s="9">
        <f t="shared" si="138"/>
        <v>28.47</v>
      </c>
      <c r="AV127" s="1">
        <f t="shared" si="139"/>
        <v>0.33</v>
      </c>
      <c r="AW127" s="1">
        <f t="shared" si="140"/>
        <v>333.33333333333331</v>
      </c>
      <c r="AX127" s="1">
        <f t="shared" si="141"/>
        <v>354001.2794230181</v>
      </c>
      <c r="AZ127" s="1">
        <f t="shared" si="142"/>
        <v>14.75</v>
      </c>
      <c r="BA127" s="1">
        <f t="shared" si="143"/>
        <v>15664.556614468553</v>
      </c>
    </row>
    <row r="128" spans="1:53" x14ac:dyDescent="0.15">
      <c r="C128" s="7">
        <v>7</v>
      </c>
      <c r="D128" s="7">
        <f t="shared" si="144"/>
        <v>22.243499592903198</v>
      </c>
      <c r="E128" s="10">
        <f t="shared" si="145"/>
        <v>21.9267118693333</v>
      </c>
      <c r="F128" s="7" t="s">
        <v>83</v>
      </c>
      <c r="G128" s="1">
        <v>8</v>
      </c>
      <c r="H128" s="9">
        <f t="shared" si="124"/>
        <v>22.243499592903198</v>
      </c>
      <c r="I128" s="9">
        <f t="shared" si="125"/>
        <v>295.3934995929032</v>
      </c>
      <c r="J128" s="9">
        <f t="shared" si="126"/>
        <v>0.25523799051171231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0.88748632272848482</v>
      </c>
      <c r="P128" s="9">
        <f t="shared" si="129"/>
        <v>0.22652022561984747</v>
      </c>
      <c r="Q128" s="12">
        <f t="shared" si="130"/>
        <v>7.4751674454549666E-2</v>
      </c>
      <c r="R128" s="9">
        <f t="shared" si="131"/>
        <v>9.3951000000000007E-2</v>
      </c>
      <c r="S128" s="13">
        <f t="shared" si="132"/>
        <v>0.79564533059307152</v>
      </c>
      <c r="T128" s="2">
        <f t="shared" si="133"/>
        <v>0.01</v>
      </c>
      <c r="U128" s="14">
        <f t="shared" si="134"/>
        <v>7.9564533059307153E-3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1.7906453305930714E-2</v>
      </c>
      <c r="AU128" s="9">
        <f t="shared" si="138"/>
        <v>28.47</v>
      </c>
      <c r="AV128" s="1">
        <f t="shared" si="139"/>
        <v>0.33</v>
      </c>
      <c r="AW128" s="1">
        <f t="shared" si="140"/>
        <v>333.33333333333331</v>
      </c>
      <c r="AX128" s="1">
        <f t="shared" si="141"/>
        <v>375720.18678182754</v>
      </c>
      <c r="AZ128" s="1">
        <f t="shared" si="142"/>
        <v>14.75</v>
      </c>
      <c r="BA128" s="1">
        <f t="shared" si="143"/>
        <v>16625.618265095869</v>
      </c>
    </row>
    <row r="129" spans="1:54" x14ac:dyDescent="0.15">
      <c r="C129" s="7">
        <v>8</v>
      </c>
      <c r="D129" s="7">
        <f t="shared" si="144"/>
        <v>23.048191070000001</v>
      </c>
      <c r="E129" s="10">
        <f t="shared" si="145"/>
        <v>22.243499592903198</v>
      </c>
      <c r="F129" s="7" t="s">
        <v>83</v>
      </c>
      <c r="G129" s="1">
        <v>9</v>
      </c>
      <c r="H129" s="9">
        <f t="shared" si="124"/>
        <v>23.048191070000001</v>
      </c>
      <c r="I129" s="9">
        <f t="shared" si="125"/>
        <v>296.19819107000001</v>
      </c>
      <c r="J129" s="9">
        <f t="shared" si="126"/>
        <v>0.27914898360905599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0.94566609710863725</v>
      </c>
      <c r="P129" s="9">
        <f t="shared" si="129"/>
        <v>0.26398172984141893</v>
      </c>
      <c r="Q129" s="12">
        <f t="shared" si="130"/>
        <v>8.7113970847668254E-2</v>
      </c>
      <c r="R129" s="9">
        <f t="shared" si="131"/>
        <v>9.3951000000000007E-2</v>
      </c>
      <c r="S129" s="13">
        <f t="shared" si="132"/>
        <v>0.92722771282549676</v>
      </c>
      <c r="T129" s="2">
        <f t="shared" si="133"/>
        <v>0.01</v>
      </c>
      <c r="U129" s="14">
        <f t="shared" si="134"/>
        <v>9.2722771282549681E-3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1.9222277128254969E-2</v>
      </c>
      <c r="AU129" s="9">
        <f t="shared" si="138"/>
        <v>28.47</v>
      </c>
      <c r="AV129" s="1">
        <f t="shared" si="139"/>
        <v>0.33</v>
      </c>
      <c r="AW129" s="1">
        <f t="shared" si="140"/>
        <v>333.33333333333331</v>
      </c>
      <c r="AX129" s="1">
        <f t="shared" si="141"/>
        <v>403329.31539312575</v>
      </c>
      <c r="AZ129" s="1">
        <f t="shared" si="142"/>
        <v>14.75</v>
      </c>
      <c r="BA129" s="1">
        <f t="shared" si="143"/>
        <v>17847.322206145818</v>
      </c>
    </row>
    <row r="130" spans="1:54" x14ac:dyDescent="0.15">
      <c r="C130" s="7">
        <v>9</v>
      </c>
      <c r="D130" s="7">
        <f t="shared" si="144"/>
        <v>15.809812015</v>
      </c>
      <c r="E130" s="10">
        <f t="shared" si="145"/>
        <v>23.048191070000001</v>
      </c>
      <c r="F130" s="7" t="s">
        <v>83</v>
      </c>
      <c r="G130" s="1">
        <v>10</v>
      </c>
      <c r="H130" s="9">
        <f t="shared" si="124"/>
        <v>15.809812015</v>
      </c>
      <c r="I130" s="9">
        <f t="shared" si="125"/>
        <v>288.95981201499995</v>
      </c>
      <c r="J130" s="9">
        <f t="shared" si="126"/>
        <v>0.12252261453764143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0.96638436726721832</v>
      </c>
      <c r="P130" s="9">
        <f t="shared" si="129"/>
        <v>0.1184039393258839</v>
      </c>
      <c r="Q130" s="12">
        <f t="shared" si="130"/>
        <v>3.9073299977541692E-2</v>
      </c>
      <c r="R130" s="9">
        <f t="shared" si="131"/>
        <v>9.3951000000000007E-2</v>
      </c>
      <c r="S130" s="13">
        <f t="shared" si="132"/>
        <v>0.41589019784293613</v>
      </c>
      <c r="T130" s="2">
        <f t="shared" si="133"/>
        <v>0.01</v>
      </c>
      <c r="U130" s="14">
        <f t="shared" si="134"/>
        <v>4.1589019784293614E-3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1.4108901978429362E-2</v>
      </c>
      <c r="AU130" s="9">
        <f t="shared" si="138"/>
        <v>28.47</v>
      </c>
      <c r="AV130" s="1">
        <f t="shared" si="139"/>
        <v>0.33</v>
      </c>
      <c r="AW130" s="1">
        <f t="shared" si="140"/>
        <v>333.33333333333331</v>
      </c>
      <c r="AX130" s="1">
        <f t="shared" si="141"/>
        <v>296038.48378317646</v>
      </c>
      <c r="AZ130" s="1">
        <f t="shared" si="142"/>
        <v>14.75</v>
      </c>
      <c r="BA130" s="1">
        <f t="shared" si="143"/>
        <v>13099.702907405559</v>
      </c>
    </row>
    <row r="131" spans="1:54" x14ac:dyDescent="0.15">
      <c r="C131" s="7">
        <v>10</v>
      </c>
      <c r="D131" s="7">
        <f t="shared" si="144"/>
        <v>11.3415202397419</v>
      </c>
      <c r="E131" s="10">
        <f t="shared" si="145"/>
        <v>15.809812015</v>
      </c>
      <c r="F131" s="7" t="s">
        <v>83</v>
      </c>
      <c r="G131" s="1">
        <v>11</v>
      </c>
      <c r="H131" s="9">
        <f t="shared" si="124"/>
        <v>11.3415202397419</v>
      </c>
      <c r="I131" s="9">
        <f t="shared" si="125"/>
        <v>284.49152023974187</v>
      </c>
      <c r="J131" s="9">
        <f t="shared" si="126"/>
        <v>7.2172438448579429E-2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0.80558140654426769</v>
      </c>
      <c r="O131" s="9">
        <f t="shared" si="146"/>
        <v>0.32709902139706659</v>
      </c>
      <c r="P131" s="9">
        <f t="shared" si="129"/>
        <v>2.3607533988370354E-2</v>
      </c>
      <c r="Q131" s="12">
        <f t="shared" si="130"/>
        <v>7.7904862161622176E-3</v>
      </c>
      <c r="R131" s="9">
        <f t="shared" si="131"/>
        <v>9.3951000000000007E-2</v>
      </c>
      <c r="S131" s="13">
        <f t="shared" si="132"/>
        <v>8.2920737577697065E-2</v>
      </c>
      <c r="T131" s="2">
        <f t="shared" si="133"/>
        <v>0.01</v>
      </c>
      <c r="U131" s="14">
        <f t="shared" si="134"/>
        <v>8.2920737577697062E-4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6.3192073757769706E-3</v>
      </c>
      <c r="AU131" s="9">
        <f t="shared" si="138"/>
        <v>28.47</v>
      </c>
      <c r="AV131" s="1">
        <f t="shared" si="139"/>
        <v>0.33</v>
      </c>
      <c r="AW131" s="1">
        <f t="shared" si="140"/>
        <v>333.33333333333331</v>
      </c>
      <c r="AX131" s="1">
        <f t="shared" si="141"/>
        <v>132592.07364942896</v>
      </c>
      <c r="AZ131" s="1">
        <f t="shared" si="142"/>
        <v>14.75</v>
      </c>
      <c r="BA131" s="1">
        <f t="shared" si="143"/>
        <v>5867.1992589872316</v>
      </c>
    </row>
    <row r="132" spans="1:54" x14ac:dyDescent="0.15">
      <c r="C132" s="7">
        <v>11</v>
      </c>
      <c r="D132" s="7">
        <f t="shared" si="144"/>
        <v>5.8057500196999996</v>
      </c>
      <c r="E132" s="10">
        <f t="shared" si="145"/>
        <v>11.3415202397419</v>
      </c>
      <c r="F132" s="7" t="s">
        <v>85</v>
      </c>
      <c r="G132" s="1">
        <v>12</v>
      </c>
      <c r="H132" s="9">
        <f t="shared" si="124"/>
        <v>5.8057500196999996</v>
      </c>
      <c r="I132" s="9">
        <f t="shared" si="125"/>
        <v>278.95575001969996</v>
      </c>
      <c r="J132" s="9">
        <f t="shared" si="126"/>
        <v>3.6593532954329551E-2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0.5881914874086962</v>
      </c>
      <c r="P132" s="9">
        <f t="shared" si="129"/>
        <v>2.1524004577946239E-2</v>
      </c>
      <c r="Q132" s="12">
        <f t="shared" si="130"/>
        <v>7.1029215107222595E-3</v>
      </c>
      <c r="R132" s="9">
        <f t="shared" si="131"/>
        <v>9.3951000000000007E-2</v>
      </c>
      <c r="S132" s="13">
        <f t="shared" si="132"/>
        <v>7.5602404558996278E-2</v>
      </c>
      <c r="T132" s="2">
        <f t="shared" si="133"/>
        <v>0.01</v>
      </c>
      <c r="U132" s="14">
        <f t="shared" si="134"/>
        <v>7.5602404558996279E-4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6.2460240455899626E-3</v>
      </c>
      <c r="AU132" s="9">
        <f t="shared" si="138"/>
        <v>28.47</v>
      </c>
      <c r="AV132" s="1">
        <f t="shared" si="139"/>
        <v>0.33</v>
      </c>
      <c r="AW132" s="1">
        <f t="shared" si="140"/>
        <v>333.33333333333331</v>
      </c>
      <c r="AX132" s="1">
        <f t="shared" si="141"/>
        <v>131056.51247394638</v>
      </c>
      <c r="AY132" s="1">
        <f>SUM(AX121:AX132)</f>
        <v>2531699.7010241807</v>
      </c>
      <c r="AZ132" s="1">
        <f t="shared" si="142"/>
        <v>14.75</v>
      </c>
      <c r="BA132" s="1">
        <f t="shared" si="143"/>
        <v>5799.2506769721276</v>
      </c>
      <c r="BB132" s="1">
        <f>SUM(BA121:BA132)</f>
        <v>112027.71177031999</v>
      </c>
    </row>
    <row r="133" spans="1:54" x14ac:dyDescent="0.15">
      <c r="C133" s="7">
        <v>12</v>
      </c>
      <c r="D133" s="7">
        <f t="shared" si="144"/>
        <v>2.63053259167742</v>
      </c>
      <c r="E133" s="10">
        <f t="shared" si="145"/>
        <v>5.8057500196999996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2.6996779897419398</v>
      </c>
      <c r="E136" s="7"/>
      <c r="F136" s="7"/>
      <c r="G136" s="1">
        <v>1</v>
      </c>
      <c r="H136" s="9">
        <f t="shared" ref="H136:H147" si="147">E137</f>
        <v>2.6996779897419398</v>
      </c>
      <c r="I136" s="9">
        <f t="shared" ref="I136:I147" si="148">H136+273.15</f>
        <v>275.84967798974191</v>
      </c>
      <c r="J136" s="9">
        <f t="shared" ref="J136:J147" si="149">EXP(($C$15*(I136-$C$13))/($C$16*I136*$C$13))</f>
        <v>2.4701084567865066E-2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1.8749306780645129E-2</v>
      </c>
      <c r="Q136" s="12">
        <f t="shared" ref="Q136:Q147" si="153">P136*$B$138</f>
        <v>4.874819762967734E-3</v>
      </c>
      <c r="R136" s="9">
        <f t="shared" ref="R136:R147" si="154">L136*$B$138</f>
        <v>0.19735245833333334</v>
      </c>
      <c r="S136" s="13">
        <f t="shared" ref="S136:S147" si="155">Q136/R136</f>
        <v>2.4701084567865069E-2</v>
      </c>
      <c r="T136" s="2">
        <f t="shared" ref="T136:T147" si="156">$B$137/100</f>
        <v>0.01</v>
      </c>
      <c r="U136" s="14">
        <f t="shared" ref="U136:U147" si="157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5.7370108456786511E-3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-5.3696858592903203</v>
      </c>
      <c r="E137" s="10">
        <f t="shared" ref="E137:E148" si="166">D136</f>
        <v>2.6996779897419398</v>
      </c>
      <c r="F137" s="7" t="s">
        <v>83</v>
      </c>
      <c r="G137" s="1">
        <v>2</v>
      </c>
      <c r="H137" s="9">
        <f t="shared" si="147"/>
        <v>-5.3696858592903203</v>
      </c>
      <c r="I137" s="9">
        <f t="shared" si="148"/>
        <v>267.78031414070966</v>
      </c>
      <c r="J137" s="9">
        <f t="shared" si="149"/>
        <v>8.5265467202000449E-3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1.4993465265526882</v>
      </c>
      <c r="P137" s="9">
        <f t="shared" si="152"/>
        <v>1.2784248208421153E-2</v>
      </c>
      <c r="Q137" s="12">
        <f t="shared" si="153"/>
        <v>3.3239045341894998E-3</v>
      </c>
      <c r="R137" s="9">
        <f t="shared" si="154"/>
        <v>0.19735245833333334</v>
      </c>
      <c r="S137" s="13">
        <f t="shared" si="155"/>
        <v>1.6842478488792577E-2</v>
      </c>
      <c r="T137" s="2">
        <f t="shared" si="156"/>
        <v>0.01</v>
      </c>
      <c r="U137" s="14">
        <f t="shared" si="157"/>
        <v>1.6842478488792578E-4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5.6584247848879259E-3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2.76613850864286</v>
      </c>
      <c r="E138" s="10">
        <f t="shared" si="166"/>
        <v>-5.3696858592903203</v>
      </c>
      <c r="F138" s="7" t="s">
        <v>83</v>
      </c>
      <c r="G138" s="1">
        <v>3</v>
      </c>
      <c r="H138" s="9">
        <f t="shared" si="147"/>
        <v>2.76613850864286</v>
      </c>
      <c r="I138" s="9">
        <f t="shared" si="148"/>
        <v>275.91613850864286</v>
      </c>
      <c r="J138" s="9">
        <f t="shared" si="149"/>
        <v>2.4911992766077633E-2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2.2456101950109337</v>
      </c>
      <c r="P138" s="9">
        <f t="shared" si="152"/>
        <v>5.5942624933542566E-2</v>
      </c>
      <c r="Q138" s="12">
        <f t="shared" si="153"/>
        <v>1.4545082482721067E-2</v>
      </c>
      <c r="R138" s="9">
        <f t="shared" si="154"/>
        <v>0.19735245833333334</v>
      </c>
      <c r="S138" s="13">
        <f t="shared" si="155"/>
        <v>7.3701045355888353E-2</v>
      </c>
      <c r="T138" s="2">
        <f t="shared" si="156"/>
        <v>0.01</v>
      </c>
      <c r="U138" s="14">
        <f t="shared" si="157"/>
        <v>7.3701045355888356E-4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6.2270104535588839E-3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9.1549752263870996</v>
      </c>
      <c r="E139" s="10">
        <f t="shared" si="166"/>
        <v>2.76613850864286</v>
      </c>
      <c r="F139" s="7" t="s">
        <v>83</v>
      </c>
      <c r="G139" s="1">
        <v>4</v>
      </c>
      <c r="H139" s="9">
        <f t="shared" si="147"/>
        <v>9.1549752263870996</v>
      </c>
      <c r="I139" s="9">
        <f t="shared" si="148"/>
        <v>282.30497522638706</v>
      </c>
      <c r="J139" s="9">
        <f t="shared" si="149"/>
        <v>5.5366378139040322E-2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2.9487154867440579</v>
      </c>
      <c r="P139" s="9">
        <f t="shared" si="152"/>
        <v>0.16325969666351586</v>
      </c>
      <c r="Q139" s="12">
        <f t="shared" si="153"/>
        <v>4.2447521132514127E-2</v>
      </c>
      <c r="R139" s="9">
        <f t="shared" si="154"/>
        <v>0.19735245833333334</v>
      </c>
      <c r="S139" s="13">
        <f t="shared" si="155"/>
        <v>0.21508483598830666</v>
      </c>
      <c r="T139" s="2">
        <f t="shared" si="156"/>
        <v>0.01</v>
      </c>
      <c r="U139" s="14">
        <f t="shared" si="157"/>
        <v>2.1508483598830668E-3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7.6408483598830674E-3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10.8246253469667</v>
      </c>
      <c r="E140" s="10">
        <f t="shared" si="166"/>
        <v>9.1549752263870996</v>
      </c>
      <c r="F140" s="7" t="s">
        <v>83</v>
      </c>
      <c r="G140" s="1">
        <v>5</v>
      </c>
      <c r="H140" s="9">
        <f t="shared" si="147"/>
        <v>10.8246253469667</v>
      </c>
      <c r="I140" s="9">
        <f t="shared" si="148"/>
        <v>283.97462534696666</v>
      </c>
      <c r="J140" s="9">
        <f t="shared" si="149"/>
        <v>6.7813476631579467E-2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3.5445037067472089</v>
      </c>
      <c r="P140" s="9">
        <f t="shared" si="152"/>
        <v>0.24036511928804866</v>
      </c>
      <c r="Q140" s="12">
        <f t="shared" si="153"/>
        <v>6.2494931014892653E-2</v>
      </c>
      <c r="R140" s="9">
        <f t="shared" si="154"/>
        <v>0.19735245833333334</v>
      </c>
      <c r="S140" s="13">
        <f t="shared" si="155"/>
        <v>0.31666659509929751</v>
      </c>
      <c r="T140" s="2">
        <f t="shared" si="156"/>
        <v>0.01</v>
      </c>
      <c r="U140" s="14">
        <f t="shared" si="157"/>
        <v>3.1666659509929753E-3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8.6566659509929762E-3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16.939415171096801</v>
      </c>
      <c r="E141" s="10">
        <f t="shared" si="166"/>
        <v>10.8246253469667</v>
      </c>
      <c r="F141" s="7" t="s">
        <v>85</v>
      </c>
      <c r="G141" s="1">
        <v>6</v>
      </c>
      <c r="H141" s="9">
        <f t="shared" si="147"/>
        <v>16.939415171096801</v>
      </c>
      <c r="I141" s="9">
        <f t="shared" si="148"/>
        <v>290.08941517109679</v>
      </c>
      <c r="J141" s="9">
        <f t="shared" si="149"/>
        <v>0.13970139503678397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4.0631865041258273</v>
      </c>
      <c r="P141" s="9">
        <f t="shared" si="152"/>
        <v>0.56763282292101147</v>
      </c>
      <c r="Q141" s="12">
        <f t="shared" si="153"/>
        <v>0.147584533959463</v>
      </c>
      <c r="R141" s="9">
        <f t="shared" si="154"/>
        <v>0.19735245833333334</v>
      </c>
      <c r="S141" s="13">
        <f t="shared" si="155"/>
        <v>0.74782212091925881</v>
      </c>
      <c r="T141" s="2">
        <f t="shared" si="156"/>
        <v>0.01</v>
      </c>
      <c r="U141" s="14">
        <f t="shared" si="157"/>
        <v>7.4782212091925879E-3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1.2968221209192589E-2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21.9267118693333</v>
      </c>
      <c r="E142" s="10">
        <f t="shared" si="166"/>
        <v>16.939415171096801</v>
      </c>
      <c r="F142" s="7" t="s">
        <v>83</v>
      </c>
      <c r="G142" s="1">
        <v>7</v>
      </c>
      <c r="H142" s="9">
        <f t="shared" si="147"/>
        <v>21.9267118693333</v>
      </c>
      <c r="I142" s="9">
        <f t="shared" si="148"/>
        <v>295.07671186933328</v>
      </c>
      <c r="J142" s="9">
        <f t="shared" si="149"/>
        <v>0.24636373464376599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4.2546015978714831</v>
      </c>
      <c r="P142" s="9">
        <f t="shared" si="152"/>
        <v>1.0481795390729529</v>
      </c>
      <c r="Q142" s="12">
        <f t="shared" si="153"/>
        <v>0.27252668015896775</v>
      </c>
      <c r="R142" s="9">
        <f t="shared" si="154"/>
        <v>0.19735245833333334</v>
      </c>
      <c r="S142" s="13">
        <f t="shared" si="155"/>
        <v>1.3809135313564893</v>
      </c>
      <c r="T142" s="2">
        <f t="shared" si="156"/>
        <v>0.01</v>
      </c>
      <c r="U142" s="14">
        <f t="shared" si="157"/>
        <v>1.3809135313564893E-2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2.3759135313564893E-2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22.243499592903198</v>
      </c>
      <c r="E143" s="10">
        <f t="shared" si="166"/>
        <v>21.9267118693333</v>
      </c>
      <c r="F143" s="7" t="s">
        <v>83</v>
      </c>
      <c r="G143" s="1">
        <v>8</v>
      </c>
      <c r="H143" s="9">
        <f t="shared" si="147"/>
        <v>22.243499592903198</v>
      </c>
      <c r="I143" s="9">
        <f t="shared" si="148"/>
        <v>295.3934995929032</v>
      </c>
      <c r="J143" s="9">
        <f t="shared" si="149"/>
        <v>0.25523799051171231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3.9654699754651972</v>
      </c>
      <c r="P143" s="9">
        <f t="shared" si="152"/>
        <v>1.012138587972266</v>
      </c>
      <c r="Q143" s="12">
        <f t="shared" si="153"/>
        <v>0.26315603287278916</v>
      </c>
      <c r="R143" s="9">
        <f t="shared" si="154"/>
        <v>0.19735245833333334</v>
      </c>
      <c r="S143" s="13">
        <f t="shared" si="155"/>
        <v>1.3334317448851429</v>
      </c>
      <c r="T143" s="2">
        <f t="shared" si="156"/>
        <v>0.01</v>
      </c>
      <c r="U143" s="14">
        <f t="shared" si="157"/>
        <v>1.333431744885143E-2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2.3284317448851431E-2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23.048191070000001</v>
      </c>
      <c r="E144" s="10">
        <f t="shared" si="166"/>
        <v>22.243499592903198</v>
      </c>
      <c r="F144" s="7" t="s">
        <v>83</v>
      </c>
      <c r="G144" s="1">
        <v>9</v>
      </c>
      <c r="H144" s="9">
        <f t="shared" si="147"/>
        <v>23.048191070000001</v>
      </c>
      <c r="I144" s="9">
        <f t="shared" si="148"/>
        <v>296.19819107000001</v>
      </c>
      <c r="J144" s="9">
        <f t="shared" si="149"/>
        <v>0.27914898360905599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3.7123793041595983</v>
      </c>
      <c r="P144" s="9">
        <f t="shared" si="152"/>
        <v>1.0363069095274464</v>
      </c>
      <c r="Q144" s="12">
        <f t="shared" si="153"/>
        <v>0.26943979647713606</v>
      </c>
      <c r="R144" s="9">
        <f t="shared" si="154"/>
        <v>0.19735245833333334</v>
      </c>
      <c r="S144" s="13">
        <f t="shared" si="155"/>
        <v>1.3652720556540794</v>
      </c>
      <c r="T144" s="2">
        <f t="shared" si="156"/>
        <v>0.01</v>
      </c>
      <c r="U144" s="14">
        <f t="shared" si="157"/>
        <v>1.3652720556540794E-2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2.3602720556540793E-2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15.809812015</v>
      </c>
      <c r="E145" s="10">
        <f t="shared" si="166"/>
        <v>23.048191070000001</v>
      </c>
      <c r="F145" s="7" t="s">
        <v>83</v>
      </c>
      <c r="G145" s="1">
        <v>10</v>
      </c>
      <c r="H145" s="9">
        <f t="shared" si="147"/>
        <v>15.809812015</v>
      </c>
      <c r="I145" s="9">
        <f t="shared" si="148"/>
        <v>288.95981201499995</v>
      </c>
      <c r="J145" s="9">
        <f t="shared" si="149"/>
        <v>0.12252261453764143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3.4351203112988187</v>
      </c>
      <c r="P145" s="9">
        <f t="shared" si="152"/>
        <v>0.42087992179168798</v>
      </c>
      <c r="Q145" s="12">
        <f t="shared" si="153"/>
        <v>0.10942877966583887</v>
      </c>
      <c r="R145" s="9">
        <f t="shared" si="154"/>
        <v>0.19735245833333334</v>
      </c>
      <c r="S145" s="13">
        <f t="shared" si="155"/>
        <v>0.55448399574030571</v>
      </c>
      <c r="T145" s="2">
        <f t="shared" si="156"/>
        <v>0.01</v>
      </c>
      <c r="U145" s="14">
        <f t="shared" si="157"/>
        <v>5.5448399574030572E-3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1.5494839957403056E-2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11.3415202397419</v>
      </c>
      <c r="E146" s="10">
        <f t="shared" si="166"/>
        <v>15.809812015</v>
      </c>
      <c r="F146" s="7" t="s">
        <v>83</v>
      </c>
      <c r="G146" s="1">
        <v>11</v>
      </c>
      <c r="H146" s="9">
        <f t="shared" si="147"/>
        <v>11.3415202397419</v>
      </c>
      <c r="I146" s="9">
        <f t="shared" si="148"/>
        <v>284.49152023974187</v>
      </c>
      <c r="J146" s="9">
        <f t="shared" si="149"/>
        <v>7.2172438448579429E-2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3.773288306173797</v>
      </c>
      <c r="P146" s="9">
        <f t="shared" si="152"/>
        <v>0.27232741802607291</v>
      </c>
      <c r="Q146" s="12">
        <f t="shared" si="153"/>
        <v>7.0805128686778962E-2</v>
      </c>
      <c r="R146" s="9">
        <f t="shared" si="154"/>
        <v>0.19735245833333334</v>
      </c>
      <c r="S146" s="13">
        <f t="shared" si="155"/>
        <v>0.35877500227125264</v>
      </c>
      <c r="T146" s="2">
        <f t="shared" si="156"/>
        <v>0.01</v>
      </c>
      <c r="U146" s="14">
        <f t="shared" si="157"/>
        <v>3.5877500227125265E-3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9.0777500227125253E-3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5.8057500196999996</v>
      </c>
      <c r="E147" s="10">
        <f t="shared" si="166"/>
        <v>11.3415202397419</v>
      </c>
      <c r="F147" s="7" t="s">
        <v>85</v>
      </c>
      <c r="G147" s="1">
        <v>12</v>
      </c>
      <c r="H147" s="9">
        <f t="shared" si="147"/>
        <v>5.8057500196999996</v>
      </c>
      <c r="I147" s="9">
        <f t="shared" si="148"/>
        <v>278.95575001969996</v>
      </c>
      <c r="J147" s="9">
        <f t="shared" si="149"/>
        <v>3.6593532954329551E-2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4.2600088048143903</v>
      </c>
      <c r="P147" s="9">
        <f t="shared" si="152"/>
        <v>0.15588877258470943</v>
      </c>
      <c r="Q147" s="12">
        <f t="shared" si="153"/>
        <v>4.053108087202445E-2</v>
      </c>
      <c r="R147" s="9">
        <f t="shared" si="154"/>
        <v>0.19735245833333334</v>
      </c>
      <c r="S147" s="13">
        <f t="shared" si="155"/>
        <v>0.205374086617996</v>
      </c>
      <c r="T147" s="2">
        <f t="shared" si="156"/>
        <v>0.01</v>
      </c>
      <c r="U147" s="14">
        <f t="shared" si="157"/>
        <v>2.0537408661799599E-3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7.5437408661799604E-3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2.63053259167742</v>
      </c>
      <c r="E148" s="10">
        <f t="shared" si="166"/>
        <v>5.8057500196999996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7363498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8285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5197140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1556852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84876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7482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1187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16490201.51388631</v>
      </c>
      <c r="J13" s="6" t="s">
        <v>37</v>
      </c>
      <c r="K13" s="6">
        <f>I13/(10000*1000)</f>
        <v>1.6490201513886311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6.3637168147419398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6.3637168147419398</v>
      </c>
      <c r="I27" s="9">
        <f t="shared" si="1"/>
        <v>279.51371681474194</v>
      </c>
      <c r="J27" s="9">
        <f t="shared" si="2"/>
        <v>3.9234165070194608E-2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3.1181373812122239</v>
      </c>
      <c r="Q27" s="12">
        <f t="shared" si="6"/>
        <v>0.31181373812122243</v>
      </c>
      <c r="R27" s="9">
        <f t="shared" si="7"/>
        <v>4.0532094166666672</v>
      </c>
      <c r="S27" s="13">
        <f t="shared" si="8"/>
        <v>7.6930083315965445E-2</v>
      </c>
      <c r="T27" s="2">
        <f t="shared" si="9"/>
        <v>0.34</v>
      </c>
      <c r="U27" s="14">
        <f t="shared" si="10"/>
        <v>2.6156228327428255E-2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3.9056228327428257E-2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6.4937313646428603</v>
      </c>
      <c r="E28" s="10">
        <f t="shared" si="18"/>
        <v>6.3637168147419398</v>
      </c>
      <c r="F28" s="7" t="s">
        <v>83</v>
      </c>
      <c r="G28" s="1">
        <v>3</v>
      </c>
      <c r="H28" s="9">
        <f t="shared" si="0"/>
        <v>6.4937313646428603</v>
      </c>
      <c r="I28" s="9">
        <f t="shared" si="1"/>
        <v>279.64373136464286</v>
      </c>
      <c r="J28" s="9">
        <f t="shared" si="2"/>
        <v>3.9874762982506542E-2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116.88901062267779</v>
      </c>
      <c r="P28" s="9">
        <f t="shared" si="5"/>
        <v>4.6609215938389665</v>
      </c>
      <c r="Q28" s="12">
        <f t="shared" si="6"/>
        <v>0.4660921593838967</v>
      </c>
      <c r="R28" s="9">
        <f t="shared" si="7"/>
        <v>4.0532094166666672</v>
      </c>
      <c r="S28" s="13">
        <f t="shared" si="8"/>
        <v>0.11499335747798786</v>
      </c>
      <c r="T28" s="2">
        <f t="shared" si="9"/>
        <v>0.34</v>
      </c>
      <c r="U28" s="14">
        <f t="shared" si="10"/>
        <v>3.9097741542515878E-2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5.199774154251588E-2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7.9950777184838699</v>
      </c>
      <c r="E29" s="10">
        <f t="shared" si="18"/>
        <v>6.4937313646428603</v>
      </c>
      <c r="F29" s="7" t="s">
        <v>83</v>
      </c>
      <c r="G29" s="1">
        <v>4</v>
      </c>
      <c r="H29" s="9">
        <f t="shared" si="0"/>
        <v>7.9950777184838699</v>
      </c>
      <c r="I29" s="9">
        <f t="shared" si="1"/>
        <v>281.14507771848383</v>
      </c>
      <c r="J29" s="9">
        <f t="shared" si="2"/>
        <v>4.8022929282580791E-2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152.76018319550548</v>
      </c>
      <c r="P29" s="9">
        <f t="shared" si="5"/>
        <v>7.3359914747918458</v>
      </c>
      <c r="Q29" s="12">
        <f t="shared" si="6"/>
        <v>0.73359914747918464</v>
      </c>
      <c r="R29" s="9">
        <f t="shared" si="7"/>
        <v>4.0532094166666672</v>
      </c>
      <c r="S29" s="13">
        <f t="shared" si="8"/>
        <v>0.18099216498971124</v>
      </c>
      <c r="T29" s="2">
        <f t="shared" si="9"/>
        <v>0.34</v>
      </c>
      <c r="U29" s="14">
        <f t="shared" si="10"/>
        <v>6.1537336096501825E-2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7.4437336096501827E-2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8.8114268839999994</v>
      </c>
      <c r="E30" s="10">
        <f t="shared" si="18"/>
        <v>7.9950777184838699</v>
      </c>
      <c r="F30" s="7" t="s">
        <v>83</v>
      </c>
      <c r="G30" s="1">
        <v>5</v>
      </c>
      <c r="H30" s="9">
        <f t="shared" si="0"/>
        <v>8.8114268839999994</v>
      </c>
      <c r="I30" s="9">
        <f t="shared" si="1"/>
        <v>281.96142688399999</v>
      </c>
      <c r="J30" s="9">
        <f t="shared" si="2"/>
        <v>5.3087882994376334E-2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138.15298213467796</v>
      </c>
      <c r="O30" s="9">
        <f t="shared" si="19"/>
        <v>47.803303752702334</v>
      </c>
      <c r="P30" s="9">
        <f t="shared" si="5"/>
        <v>2.5377761963680925</v>
      </c>
      <c r="Q30" s="12">
        <f t="shared" si="6"/>
        <v>0.25377761963680928</v>
      </c>
      <c r="R30" s="9">
        <f t="shared" si="7"/>
        <v>4.0532094166666672</v>
      </c>
      <c r="S30" s="13">
        <f t="shared" si="8"/>
        <v>6.2611524238862126E-2</v>
      </c>
      <c r="T30" s="2">
        <f t="shared" si="9"/>
        <v>0.34</v>
      </c>
      <c r="U30" s="14">
        <f t="shared" si="10"/>
        <v>2.1287918241213125E-2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3.4187918241213124E-2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12.2632200864839</v>
      </c>
      <c r="E31" s="10">
        <f t="shared" si="18"/>
        <v>8.8114268839999994</v>
      </c>
      <c r="F31" s="7" t="s">
        <v>85</v>
      </c>
      <c r="G31" s="1">
        <v>6</v>
      </c>
      <c r="H31" s="9">
        <f t="shared" si="0"/>
        <v>12.2632200864839</v>
      </c>
      <c r="I31" s="9">
        <f t="shared" si="1"/>
        <v>285.41322008648388</v>
      </c>
      <c r="J31" s="9">
        <f t="shared" si="2"/>
        <v>8.060684539227915E-2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85.797621723000901</v>
      </c>
      <c r="P31" s="9">
        <f t="shared" si="5"/>
        <v>6.9158756292511843</v>
      </c>
      <c r="Q31" s="12">
        <f t="shared" si="6"/>
        <v>0.69158756292511847</v>
      </c>
      <c r="R31" s="9">
        <f t="shared" si="7"/>
        <v>4.0532094166666672</v>
      </c>
      <c r="S31" s="13">
        <f t="shared" si="8"/>
        <v>0.17062714797842238</v>
      </c>
      <c r="T31" s="2">
        <f t="shared" si="9"/>
        <v>0.34</v>
      </c>
      <c r="U31" s="14">
        <f t="shared" si="10"/>
        <v>5.8013230312663609E-2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7.0913230312663611E-2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13.771858375000001</v>
      </c>
      <c r="E32" s="10">
        <f t="shared" si="18"/>
        <v>12.2632200864839</v>
      </c>
      <c r="F32" s="7" t="s">
        <v>83</v>
      </c>
      <c r="G32" s="1">
        <v>7</v>
      </c>
      <c r="H32" s="9">
        <f t="shared" si="0"/>
        <v>13.771858375000001</v>
      </c>
      <c r="I32" s="9">
        <f t="shared" si="1"/>
        <v>286.921858375</v>
      </c>
      <c r="J32" s="9">
        <f t="shared" si="2"/>
        <v>9.644366880811521E-2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119.41384026041638</v>
      </c>
      <c r="P32" s="9">
        <f t="shared" si="5"/>
        <v>11.516708861180771</v>
      </c>
      <c r="Q32" s="12">
        <f t="shared" si="6"/>
        <v>1.1516708861180771</v>
      </c>
      <c r="R32" s="9">
        <f t="shared" si="7"/>
        <v>4.0532094166666672</v>
      </c>
      <c r="S32" s="13">
        <f t="shared" si="8"/>
        <v>0.28413801699523428</v>
      </c>
      <c r="T32" s="2">
        <f t="shared" si="9"/>
        <v>0.34</v>
      </c>
      <c r="U32" s="14">
        <f t="shared" si="10"/>
        <v>9.6606925778379663E-2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0.12225692577837965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14.6222156745161</v>
      </c>
      <c r="E33" s="10">
        <f t="shared" si="18"/>
        <v>13.771858375000001</v>
      </c>
      <c r="F33" s="7" t="s">
        <v>83</v>
      </c>
      <c r="G33" s="1">
        <v>8</v>
      </c>
      <c r="H33" s="9">
        <f t="shared" si="0"/>
        <v>14.6222156745161</v>
      </c>
      <c r="I33" s="9">
        <f t="shared" si="1"/>
        <v>287.77221567451608</v>
      </c>
      <c r="J33" s="9">
        <f t="shared" si="2"/>
        <v>0.10661634982931877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148.42922556590227</v>
      </c>
      <c r="P33" s="9">
        <f t="shared" si="5"/>
        <v>15.824982237829101</v>
      </c>
      <c r="Q33" s="12">
        <f t="shared" si="6"/>
        <v>1.5824982237829102</v>
      </c>
      <c r="R33" s="9">
        <f t="shared" si="7"/>
        <v>4.0532094166666672</v>
      </c>
      <c r="S33" s="13">
        <f t="shared" si="8"/>
        <v>0.39043090575969952</v>
      </c>
      <c r="T33" s="2">
        <f t="shared" si="9"/>
        <v>0.34</v>
      </c>
      <c r="U33" s="14">
        <f t="shared" si="10"/>
        <v>0.13274650795829784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0.15839650795829785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14.153283424838699</v>
      </c>
      <c r="E34" s="10">
        <f t="shared" si="18"/>
        <v>14.6222156745161</v>
      </c>
      <c r="F34" s="7" t="s">
        <v>83</v>
      </c>
      <c r="G34" s="1">
        <v>9</v>
      </c>
      <c r="H34" s="9">
        <f t="shared" si="0"/>
        <v>14.153283424838699</v>
      </c>
      <c r="I34" s="9">
        <f t="shared" si="1"/>
        <v>287.3032834248387</v>
      </c>
      <c r="J34" s="9">
        <f t="shared" si="2"/>
        <v>0.10088808039877835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173.13633749473985</v>
      </c>
      <c r="P34" s="9">
        <f t="shared" si="5"/>
        <v>17.467392737119336</v>
      </c>
      <c r="Q34" s="12">
        <f t="shared" si="6"/>
        <v>1.7467392737119338</v>
      </c>
      <c r="R34" s="9">
        <f t="shared" si="7"/>
        <v>4.0532094166666672</v>
      </c>
      <c r="S34" s="13">
        <f t="shared" si="8"/>
        <v>0.43095214042713853</v>
      </c>
      <c r="T34" s="2">
        <f t="shared" si="9"/>
        <v>0.34</v>
      </c>
      <c r="U34" s="14">
        <f t="shared" si="10"/>
        <v>0.14652372774522712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0.17217372774522713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12.4791062106667</v>
      </c>
      <c r="E35" s="10">
        <f t="shared" si="18"/>
        <v>14.153283424838699</v>
      </c>
      <c r="F35" s="7" t="s">
        <v>83</v>
      </c>
      <c r="G35" s="1">
        <v>10</v>
      </c>
      <c r="H35" s="9">
        <f t="shared" si="0"/>
        <v>12.4791062106667</v>
      </c>
      <c r="I35" s="9">
        <f t="shared" si="1"/>
        <v>285.62910621066669</v>
      </c>
      <c r="J35" s="9">
        <f t="shared" si="2"/>
        <v>8.271230543701602E-2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196.20103892428719</v>
      </c>
      <c r="P35" s="9">
        <f t="shared" si="5"/>
        <v>16.22824025856551</v>
      </c>
      <c r="Q35" s="12">
        <f t="shared" si="6"/>
        <v>1.6228240258565512</v>
      </c>
      <c r="R35" s="9">
        <f t="shared" si="7"/>
        <v>4.0532094166666672</v>
      </c>
      <c r="S35" s="13">
        <f t="shared" si="8"/>
        <v>0.40038000977288535</v>
      </c>
      <c r="T35" s="2">
        <f t="shared" si="9"/>
        <v>0.34</v>
      </c>
      <c r="U35" s="14">
        <f t="shared" si="10"/>
        <v>0.13612920332278103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0.16177920332278103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11.608199512387101</v>
      </c>
      <c r="E36" s="10">
        <f t="shared" si="18"/>
        <v>12.4791062106667</v>
      </c>
      <c r="F36" s="7" t="s">
        <v>83</v>
      </c>
      <c r="G36" s="1">
        <v>11</v>
      </c>
      <c r="H36" s="9">
        <f t="shared" si="0"/>
        <v>11.608199512387101</v>
      </c>
      <c r="I36" s="9">
        <f t="shared" si="1"/>
        <v>284.75819951238708</v>
      </c>
      <c r="J36" s="9">
        <f t="shared" si="2"/>
        <v>7.4523205008027588E-2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170.9741587324356</v>
      </c>
      <c r="O36" s="9">
        <f t="shared" si="19"/>
        <v>49.530734099952753</v>
      </c>
      <c r="P36" s="9">
        <f t="shared" si="5"/>
        <v>3.6911890515288817</v>
      </c>
      <c r="Q36" s="12">
        <f t="shared" si="6"/>
        <v>0.3691189051528882</v>
      </c>
      <c r="R36" s="9">
        <f t="shared" si="7"/>
        <v>4.0532094166666672</v>
      </c>
      <c r="S36" s="13">
        <f t="shared" si="8"/>
        <v>9.1068303462210246E-2</v>
      </c>
      <c r="T36" s="2">
        <f t="shared" si="9"/>
        <v>0.34</v>
      </c>
      <c r="U36" s="14">
        <f t="shared" si="10"/>
        <v>3.0963223177151486E-2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4.3863223177151488E-2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7.3946946728</v>
      </c>
      <c r="E37" s="10">
        <f t="shared" si="18"/>
        <v>11.608199512387101</v>
      </c>
      <c r="F37" s="7" t="s">
        <v>85</v>
      </c>
      <c r="G37" s="1">
        <v>12</v>
      </c>
      <c r="H37" s="9">
        <f t="shared" si="0"/>
        <v>7.3946946728</v>
      </c>
      <c r="I37" s="9">
        <f t="shared" si="1"/>
        <v>280.54469467280001</v>
      </c>
      <c r="J37" s="9">
        <f t="shared" si="2"/>
        <v>4.4592364600324792E-2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86.371639215090539</v>
      </c>
      <c r="P37" s="9">
        <f t="shared" si="5"/>
        <v>3.8515156270070281</v>
      </c>
      <c r="Q37" s="12">
        <f t="shared" si="6"/>
        <v>0.38515156270070283</v>
      </c>
      <c r="R37" s="9">
        <f t="shared" si="7"/>
        <v>4.0532094166666672</v>
      </c>
      <c r="S37" s="13">
        <f t="shared" si="8"/>
        <v>9.5023849771238553E-2</v>
      </c>
      <c r="T37" s="2">
        <f t="shared" si="9"/>
        <v>0.34</v>
      </c>
      <c r="U37" s="14">
        <f t="shared" si="10"/>
        <v>3.2308108922221107E-2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4.5208108922221109E-2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6.1324738969032202</v>
      </c>
      <c r="E38" s="10">
        <f t="shared" si="18"/>
        <v>7.3946946728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613624.83333333337</v>
      </c>
      <c r="AU42" s="1">
        <f t="shared" ref="AU42:AU53" si="38">AT42*10000*AS42*0.67*AR42*AQ42</f>
        <v>3414065361.4124393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6.3637168147419398</v>
      </c>
      <c r="E43" s="10">
        <f t="shared" ref="E43:E54" si="40">D42</f>
        <v>6.3581223665161302</v>
      </c>
      <c r="F43" s="7" t="s">
        <v>83</v>
      </c>
      <c r="G43" s="1">
        <v>2</v>
      </c>
      <c r="H43" s="9">
        <f t="shared" si="20"/>
        <v>6.3637168147419398</v>
      </c>
      <c r="I43" s="9">
        <f t="shared" si="21"/>
        <v>279.51371681474194</v>
      </c>
      <c r="J43" s="9">
        <f t="shared" si="22"/>
        <v>3.9234165070194608E-2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115.40493363537844</v>
      </c>
      <c r="P43" s="9">
        <f t="shared" si="25"/>
        <v>4.5278162161652915</v>
      </c>
      <c r="Q43" s="12">
        <f t="shared" si="26"/>
        <v>1.08667589187967</v>
      </c>
      <c r="R43" s="9">
        <f t="shared" si="27"/>
        <v>14.125500000000001</v>
      </c>
      <c r="S43" s="13">
        <f t="shared" si="28"/>
        <v>7.6930083315965445E-2</v>
      </c>
      <c r="T43" s="2">
        <f t="shared" si="29"/>
        <v>0.43</v>
      </c>
      <c r="U43" s="14">
        <f t="shared" si="30"/>
        <v>3.3079935825865138E-2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4.1499935825865135E-2</v>
      </c>
      <c r="AR43" s="9">
        <f t="shared" si="35"/>
        <v>136.875</v>
      </c>
      <c r="AS43" s="1">
        <f t="shared" si="36"/>
        <v>0.24</v>
      </c>
      <c r="AT43" s="1">
        <f t="shared" si="37"/>
        <v>613624.83333333337</v>
      </c>
      <c r="AU43" s="1">
        <f t="shared" si="38"/>
        <v>5604805277.1523418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6.4937313646428603</v>
      </c>
      <c r="E44" s="10">
        <f t="shared" si="40"/>
        <v>6.3637168147419398</v>
      </c>
      <c r="F44" s="7" t="s">
        <v>83</v>
      </c>
      <c r="G44" s="1">
        <v>3</v>
      </c>
      <c r="H44" s="9">
        <f t="shared" si="20"/>
        <v>6.4937313646428603</v>
      </c>
      <c r="I44" s="9">
        <f t="shared" si="21"/>
        <v>279.64373136464286</v>
      </c>
      <c r="J44" s="9">
        <f t="shared" si="22"/>
        <v>3.9874762982506542E-2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169.73336741921315</v>
      </c>
      <c r="P44" s="9">
        <f t="shared" si="25"/>
        <v>6.7680777960638228</v>
      </c>
      <c r="Q44" s="12">
        <f t="shared" si="26"/>
        <v>1.6243386710553174</v>
      </c>
      <c r="R44" s="9">
        <f t="shared" si="27"/>
        <v>14.125500000000001</v>
      </c>
      <c r="S44" s="13">
        <f t="shared" si="28"/>
        <v>0.11499335747798785</v>
      </c>
      <c r="T44" s="2">
        <f t="shared" si="29"/>
        <v>0.43</v>
      </c>
      <c r="U44" s="14">
        <f t="shared" si="30"/>
        <v>4.9447143715534776E-2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5.7867143715534773E-2</v>
      </c>
      <c r="AR44" s="9">
        <f t="shared" si="35"/>
        <v>136.875</v>
      </c>
      <c r="AS44" s="1">
        <f t="shared" si="36"/>
        <v>0.24</v>
      </c>
      <c r="AT44" s="1">
        <f t="shared" si="37"/>
        <v>613624.83333333337</v>
      </c>
      <c r="AU44" s="1">
        <f t="shared" si="38"/>
        <v>7815290940.0023384</v>
      </c>
    </row>
    <row r="45" spans="1:48" x14ac:dyDescent="0.15">
      <c r="C45" s="7">
        <v>3</v>
      </c>
      <c r="D45" s="7">
        <f t="shared" si="39"/>
        <v>7.9950777184838699</v>
      </c>
      <c r="E45" s="10">
        <f t="shared" si="40"/>
        <v>6.4937313646428603</v>
      </c>
      <c r="F45" s="7" t="s">
        <v>83</v>
      </c>
      <c r="G45" s="1">
        <v>4</v>
      </c>
      <c r="H45" s="9">
        <f t="shared" si="20"/>
        <v>7.9950777184838699</v>
      </c>
      <c r="I45" s="9">
        <f t="shared" si="21"/>
        <v>281.14507771848383</v>
      </c>
      <c r="J45" s="9">
        <f t="shared" si="22"/>
        <v>4.8022929282580791E-2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221.82153962314931</v>
      </c>
      <c r="P45" s="9">
        <f t="shared" si="25"/>
        <v>10.652520110675692</v>
      </c>
      <c r="Q45" s="12">
        <f t="shared" si="26"/>
        <v>2.5566048265621659</v>
      </c>
      <c r="R45" s="9">
        <f t="shared" si="27"/>
        <v>14.125500000000001</v>
      </c>
      <c r="S45" s="13">
        <f t="shared" si="28"/>
        <v>0.18099216498971121</v>
      </c>
      <c r="T45" s="2">
        <f t="shared" si="29"/>
        <v>0.43</v>
      </c>
      <c r="U45" s="14">
        <f t="shared" si="30"/>
        <v>7.782663094557582E-2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8.6246630945575831E-2</v>
      </c>
      <c r="AR45" s="9">
        <f t="shared" si="35"/>
        <v>136.875</v>
      </c>
      <c r="AS45" s="1">
        <f t="shared" si="36"/>
        <v>0.24</v>
      </c>
      <c r="AT45" s="1">
        <f t="shared" si="37"/>
        <v>613624.83333333337</v>
      </c>
      <c r="AU45" s="1">
        <f t="shared" si="38"/>
        <v>11648104090.780161</v>
      </c>
    </row>
    <row r="46" spans="1:48" x14ac:dyDescent="0.15">
      <c r="C46" s="7">
        <v>4</v>
      </c>
      <c r="D46" s="7">
        <f t="shared" si="39"/>
        <v>8.8114268839999994</v>
      </c>
      <c r="E46" s="10">
        <f t="shared" si="40"/>
        <v>7.9950777184838699</v>
      </c>
      <c r="F46" s="7" t="s">
        <v>83</v>
      </c>
      <c r="G46" s="1">
        <v>5</v>
      </c>
      <c r="H46" s="9">
        <f t="shared" si="20"/>
        <v>8.8114268839999994</v>
      </c>
      <c r="I46" s="9">
        <f t="shared" si="21"/>
        <v>281.96142688399999</v>
      </c>
      <c r="J46" s="9">
        <f t="shared" si="22"/>
        <v>5.3087882994376334E-2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200.61056853684994</v>
      </c>
      <c r="O46" s="9">
        <f t="shared" si="41"/>
        <v>69.414700975623646</v>
      </c>
      <c r="P46" s="9">
        <f t="shared" si="25"/>
        <v>3.685079523483529</v>
      </c>
      <c r="Q46" s="12">
        <f t="shared" si="26"/>
        <v>0.88441908563604688</v>
      </c>
      <c r="R46" s="9">
        <f t="shared" si="27"/>
        <v>14.125500000000001</v>
      </c>
      <c r="S46" s="13">
        <f t="shared" si="28"/>
        <v>6.2611524238862112E-2</v>
      </c>
      <c r="T46" s="2">
        <f t="shared" si="29"/>
        <v>0.43</v>
      </c>
      <c r="U46" s="14">
        <f t="shared" si="30"/>
        <v>2.6922955422710709E-2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3.5342955422710709E-2</v>
      </c>
      <c r="AR46" s="9">
        <f t="shared" si="35"/>
        <v>136.875</v>
      </c>
      <c r="AS46" s="1">
        <f t="shared" si="36"/>
        <v>0.24</v>
      </c>
      <c r="AT46" s="1">
        <f t="shared" si="37"/>
        <v>613624.83333333337</v>
      </c>
      <c r="AU46" s="1">
        <f t="shared" si="38"/>
        <v>4773269623.7064466</v>
      </c>
    </row>
    <row r="47" spans="1:48" x14ac:dyDescent="0.15">
      <c r="C47" s="7">
        <v>5</v>
      </c>
      <c r="D47" s="7">
        <f t="shared" si="39"/>
        <v>12.2632200864839</v>
      </c>
      <c r="E47" s="10">
        <f t="shared" si="40"/>
        <v>8.8114268839999994</v>
      </c>
      <c r="F47" s="7" t="s">
        <v>85</v>
      </c>
      <c r="G47" s="1">
        <v>6</v>
      </c>
      <c r="H47" s="9">
        <f t="shared" si="20"/>
        <v>12.2632200864839</v>
      </c>
      <c r="I47" s="9">
        <f t="shared" si="21"/>
        <v>285.41322008648388</v>
      </c>
      <c r="J47" s="9">
        <f t="shared" si="22"/>
        <v>8.060684539227915E-2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124.58587145214011</v>
      </c>
      <c r="P47" s="9">
        <f t="shared" si="25"/>
        <v>10.042474078205023</v>
      </c>
      <c r="Q47" s="12">
        <f t="shared" si="26"/>
        <v>2.4101937787692056</v>
      </c>
      <c r="R47" s="9">
        <f t="shared" si="27"/>
        <v>14.125500000000001</v>
      </c>
      <c r="S47" s="13">
        <f t="shared" si="28"/>
        <v>0.17062714797842241</v>
      </c>
      <c r="T47" s="2">
        <f t="shared" si="29"/>
        <v>0.43</v>
      </c>
      <c r="U47" s="14">
        <f t="shared" si="30"/>
        <v>7.3369673630721638E-2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8.1789673630721649E-2</v>
      </c>
      <c r="AR47" s="9">
        <f t="shared" si="35"/>
        <v>136.875</v>
      </c>
      <c r="AS47" s="1">
        <f t="shared" si="36"/>
        <v>0.24</v>
      </c>
      <c r="AT47" s="1">
        <f t="shared" si="37"/>
        <v>613624.83333333337</v>
      </c>
      <c r="AU47" s="1">
        <f t="shared" si="38"/>
        <v>11046166343.6194</v>
      </c>
    </row>
    <row r="48" spans="1:48" x14ac:dyDescent="0.15">
      <c r="C48" s="7">
        <v>6</v>
      </c>
      <c r="D48" s="7">
        <f t="shared" si="39"/>
        <v>13.771858375000001</v>
      </c>
      <c r="E48" s="10">
        <f t="shared" si="40"/>
        <v>12.2632200864839</v>
      </c>
      <c r="F48" s="7" t="s">
        <v>83</v>
      </c>
      <c r="G48" s="1">
        <v>7</v>
      </c>
      <c r="H48" s="9">
        <f t="shared" si="20"/>
        <v>13.771858375000001</v>
      </c>
      <c r="I48" s="9">
        <f t="shared" si="21"/>
        <v>286.921858375</v>
      </c>
      <c r="J48" s="9">
        <f t="shared" si="22"/>
        <v>9.644366880811521E-2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173.39964737393507</v>
      </c>
      <c r="P48" s="9">
        <f t="shared" si="25"/>
        <v>16.723298162775759</v>
      </c>
      <c r="Q48" s="12">
        <f t="shared" si="26"/>
        <v>4.0135915590661817</v>
      </c>
      <c r="R48" s="9">
        <f t="shared" si="27"/>
        <v>14.125500000000001</v>
      </c>
      <c r="S48" s="13">
        <f t="shared" si="28"/>
        <v>0.28413801699523428</v>
      </c>
      <c r="T48" s="2">
        <f t="shared" si="29"/>
        <v>0.43</v>
      </c>
      <c r="U48" s="14">
        <f t="shared" si="30"/>
        <v>0.12217934730795074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0.13777934730795072</v>
      </c>
      <c r="AR48" s="9">
        <f t="shared" si="35"/>
        <v>136.875</v>
      </c>
      <c r="AS48" s="1">
        <f t="shared" si="36"/>
        <v>0.24</v>
      </c>
      <c r="AT48" s="1">
        <f t="shared" si="37"/>
        <v>613624.83333333337</v>
      </c>
      <c r="AU48" s="1">
        <f t="shared" si="38"/>
        <v>18607894145.053394</v>
      </c>
    </row>
    <row r="49" spans="1:48" x14ac:dyDescent="0.15">
      <c r="C49" s="7">
        <v>7</v>
      </c>
      <c r="D49" s="7">
        <f t="shared" si="39"/>
        <v>14.6222156745161</v>
      </c>
      <c r="E49" s="10">
        <f t="shared" si="40"/>
        <v>13.771858375000001</v>
      </c>
      <c r="F49" s="7" t="s">
        <v>83</v>
      </c>
      <c r="G49" s="1">
        <v>8</v>
      </c>
      <c r="H49" s="9">
        <f t="shared" si="20"/>
        <v>14.6222156745161</v>
      </c>
      <c r="I49" s="9">
        <f t="shared" si="21"/>
        <v>287.77221567451608</v>
      </c>
      <c r="J49" s="9">
        <f t="shared" si="22"/>
        <v>0.10661634982931877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215.53259921115929</v>
      </c>
      <c r="P49" s="9">
        <f t="shared" si="25"/>
        <v>22.979298997119312</v>
      </c>
      <c r="Q49" s="12">
        <f t="shared" si="26"/>
        <v>5.5150317593086342</v>
      </c>
      <c r="R49" s="9">
        <f t="shared" si="27"/>
        <v>14.125500000000001</v>
      </c>
      <c r="S49" s="13">
        <f t="shared" si="28"/>
        <v>0.39043090575969941</v>
      </c>
      <c r="T49" s="2">
        <f t="shared" si="29"/>
        <v>0.43</v>
      </c>
      <c r="U49" s="14">
        <f t="shared" si="30"/>
        <v>0.16788528947667075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0.18348528947667075</v>
      </c>
      <c r="AR49" s="9">
        <f t="shared" si="35"/>
        <v>136.875</v>
      </c>
      <c r="AS49" s="1">
        <f t="shared" si="36"/>
        <v>0.24</v>
      </c>
      <c r="AT49" s="1">
        <f t="shared" si="37"/>
        <v>613624.83333333337</v>
      </c>
      <c r="AU49" s="1">
        <f t="shared" si="38"/>
        <v>24780744795.699467</v>
      </c>
    </row>
    <row r="50" spans="1:48" x14ac:dyDescent="0.15">
      <c r="C50" s="7">
        <v>8</v>
      </c>
      <c r="D50" s="7">
        <f t="shared" si="39"/>
        <v>14.153283424838699</v>
      </c>
      <c r="E50" s="10">
        <f t="shared" si="40"/>
        <v>14.6222156745161</v>
      </c>
      <c r="F50" s="7" t="s">
        <v>83</v>
      </c>
      <c r="G50" s="1">
        <v>9</v>
      </c>
      <c r="H50" s="9">
        <f t="shared" si="20"/>
        <v>14.153283424838699</v>
      </c>
      <c r="I50" s="9">
        <f t="shared" si="21"/>
        <v>287.3032834248387</v>
      </c>
      <c r="J50" s="9">
        <f t="shared" si="22"/>
        <v>0.10088808039877835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251.40955021404</v>
      </c>
      <c r="P50" s="9">
        <f t="shared" si="25"/>
        <v>25.364226915014768</v>
      </c>
      <c r="Q50" s="12">
        <f t="shared" si="26"/>
        <v>6.0874144596035444</v>
      </c>
      <c r="R50" s="9">
        <f t="shared" si="27"/>
        <v>14.125500000000001</v>
      </c>
      <c r="S50" s="13">
        <f t="shared" si="28"/>
        <v>0.43095214042713847</v>
      </c>
      <c r="T50" s="2">
        <f t="shared" si="29"/>
        <v>0.43</v>
      </c>
      <c r="U50" s="14">
        <f t="shared" si="30"/>
        <v>0.18530942038366954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0.20090942038366955</v>
      </c>
      <c r="AR50" s="9">
        <f t="shared" si="35"/>
        <v>136.875</v>
      </c>
      <c r="AS50" s="1">
        <f t="shared" si="36"/>
        <v>0.24</v>
      </c>
      <c r="AT50" s="1">
        <f t="shared" si="37"/>
        <v>613624.83333333337</v>
      </c>
      <c r="AU50" s="1">
        <f t="shared" si="38"/>
        <v>27133973997.477493</v>
      </c>
    </row>
    <row r="51" spans="1:48" x14ac:dyDescent="0.15">
      <c r="C51" s="7">
        <v>9</v>
      </c>
      <c r="D51" s="7">
        <f t="shared" si="39"/>
        <v>12.4791062106667</v>
      </c>
      <c r="E51" s="10">
        <f t="shared" si="40"/>
        <v>14.153283424838699</v>
      </c>
      <c r="F51" s="7" t="s">
        <v>83</v>
      </c>
      <c r="G51" s="1">
        <v>10</v>
      </c>
      <c r="H51" s="9">
        <f t="shared" si="20"/>
        <v>12.4791062106667</v>
      </c>
      <c r="I51" s="9">
        <f t="shared" si="21"/>
        <v>285.62910621066669</v>
      </c>
      <c r="J51" s="9">
        <f t="shared" si="22"/>
        <v>8.271230543701602E-2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284.90157329902524</v>
      </c>
      <c r="P51" s="9">
        <f t="shared" si="25"/>
        <v>23.564865950195383</v>
      </c>
      <c r="Q51" s="12">
        <f t="shared" si="26"/>
        <v>5.655567828046892</v>
      </c>
      <c r="R51" s="9">
        <f t="shared" si="27"/>
        <v>14.125500000000001</v>
      </c>
      <c r="S51" s="13">
        <f t="shared" si="28"/>
        <v>0.40038000977288535</v>
      </c>
      <c r="T51" s="2">
        <f t="shared" si="29"/>
        <v>0.43</v>
      </c>
      <c r="U51" s="14">
        <f t="shared" si="30"/>
        <v>0.17216340420234069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0.18776340420234067</v>
      </c>
      <c r="AR51" s="9">
        <f t="shared" si="35"/>
        <v>136.875</v>
      </c>
      <c r="AS51" s="1">
        <f t="shared" si="36"/>
        <v>0.24</v>
      </c>
      <c r="AT51" s="1">
        <f t="shared" si="37"/>
        <v>613624.83333333337</v>
      </c>
      <c r="AU51" s="1">
        <f t="shared" si="38"/>
        <v>25358528821.470257</v>
      </c>
    </row>
    <row r="52" spans="1:48" x14ac:dyDescent="0.15">
      <c r="C52" s="7">
        <v>10</v>
      </c>
      <c r="D52" s="7">
        <f t="shared" si="39"/>
        <v>11.608199512387101</v>
      </c>
      <c r="E52" s="10">
        <f t="shared" si="40"/>
        <v>12.4791062106667</v>
      </c>
      <c r="F52" s="7" t="s">
        <v>83</v>
      </c>
      <c r="G52" s="1">
        <v>11</v>
      </c>
      <c r="H52" s="9">
        <f t="shared" si="20"/>
        <v>11.608199512387101</v>
      </c>
      <c r="I52" s="9">
        <f t="shared" si="21"/>
        <v>284.75819951238708</v>
      </c>
      <c r="J52" s="9">
        <f t="shared" si="22"/>
        <v>7.4523205008027588E-2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248.26987198138835</v>
      </c>
      <c r="O52" s="9">
        <f t="shared" si="41"/>
        <v>71.923085367441502</v>
      </c>
      <c r="P52" s="9">
        <f t="shared" si="25"/>
        <v>5.3599388356477125</v>
      </c>
      <c r="Q52" s="12">
        <f t="shared" si="26"/>
        <v>1.286385320555451</v>
      </c>
      <c r="R52" s="9">
        <f t="shared" si="27"/>
        <v>14.125500000000001</v>
      </c>
      <c r="S52" s="13">
        <f t="shared" si="28"/>
        <v>9.1068303462210246E-2</v>
      </c>
      <c r="T52" s="2">
        <f t="shared" si="29"/>
        <v>0.43</v>
      </c>
      <c r="U52" s="14">
        <f t="shared" si="30"/>
        <v>3.9159370488750407E-2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4.7579370488750404E-2</v>
      </c>
      <c r="AR52" s="9">
        <f t="shared" si="35"/>
        <v>136.875</v>
      </c>
      <c r="AS52" s="1">
        <f t="shared" si="36"/>
        <v>0.24</v>
      </c>
      <c r="AT52" s="1">
        <f t="shared" si="37"/>
        <v>613624.83333333337</v>
      </c>
      <c r="AU52" s="1">
        <f t="shared" si="38"/>
        <v>6425867931.8903599</v>
      </c>
    </row>
    <row r="53" spans="1:48" x14ac:dyDescent="0.15">
      <c r="C53" s="7">
        <v>11</v>
      </c>
      <c r="D53" s="7">
        <f t="shared" si="39"/>
        <v>7.3946946728</v>
      </c>
      <c r="E53" s="10">
        <f t="shared" si="40"/>
        <v>11.608199512387101</v>
      </c>
      <c r="F53" s="7" t="s">
        <v>85</v>
      </c>
      <c r="G53" s="1">
        <v>12</v>
      </c>
      <c r="H53" s="9">
        <f t="shared" si="20"/>
        <v>7.3946946728</v>
      </c>
      <c r="I53" s="9">
        <f t="shared" si="21"/>
        <v>280.54469467280001</v>
      </c>
      <c r="J53" s="9">
        <f t="shared" si="22"/>
        <v>4.4592364600324792E-2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125.41939653179378</v>
      </c>
      <c r="P53" s="9">
        <f t="shared" si="25"/>
        <v>5.5927474580984589</v>
      </c>
      <c r="Q53" s="12">
        <f t="shared" si="26"/>
        <v>1.3422593899436301</v>
      </c>
      <c r="R53" s="9">
        <f t="shared" si="27"/>
        <v>14.125500000000001</v>
      </c>
      <c r="S53" s="13">
        <f t="shared" si="28"/>
        <v>9.5023849771238553E-2</v>
      </c>
      <c r="T53" s="2">
        <f t="shared" si="29"/>
        <v>0.43</v>
      </c>
      <c r="U53" s="14">
        <f t="shared" si="30"/>
        <v>4.0860255401632579E-2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4.9280255401632576E-2</v>
      </c>
      <c r="AR53" s="9">
        <f t="shared" si="35"/>
        <v>136.875</v>
      </c>
      <c r="AS53" s="1">
        <f t="shared" si="36"/>
        <v>0.24</v>
      </c>
      <c r="AT53" s="1">
        <f t="shared" si="37"/>
        <v>613624.83333333337</v>
      </c>
      <c r="AU53" s="1">
        <f t="shared" si="38"/>
        <v>6655582232.5474033</v>
      </c>
      <c r="AV53" s="1">
        <f>SUM(AU42:AU53)</f>
        <v>153264293560.81146</v>
      </c>
    </row>
    <row r="54" spans="1:48" x14ac:dyDescent="0.15">
      <c r="C54" s="7">
        <v>12</v>
      </c>
      <c r="D54" s="7">
        <f t="shared" si="39"/>
        <v>6.1324738969032202</v>
      </c>
      <c r="E54" s="10">
        <f t="shared" si="40"/>
        <v>7.3946946728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6.3581223665161302</v>
      </c>
      <c r="E58" s="7"/>
      <c r="F58" s="7"/>
      <c r="G58" s="1">
        <v>1</v>
      </c>
      <c r="H58" s="9">
        <f t="shared" ref="H58:H69" si="42">E59</f>
        <v>6.3581223665161302</v>
      </c>
      <c r="I58" s="9">
        <f t="shared" ref="I58:I69" si="43">H58+273.15</f>
        <v>279.50812236651609</v>
      </c>
      <c r="J58" s="9">
        <f t="shared" ref="J58:J69" si="44">EXP(($C$15*(I58-$C$13))/($C$16*I58*$C$13))</f>
        <v>3.9206819405272333E-2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3.9115336826660036E-3</v>
      </c>
      <c r="Q58" s="12">
        <f t="shared" ref="Q58:Q69" si="48">P58*$B$60</f>
        <v>7.4319139970654069E-4</v>
      </c>
      <c r="R58" s="9">
        <f t="shared" ref="R58:R69" si="49">L58*$B$60</f>
        <v>1.8955666666666669E-2</v>
      </c>
      <c r="S58" s="13">
        <f t="shared" ref="S58:S69" si="50">Q58/R58</f>
        <v>3.9206819405272333E-2</v>
      </c>
      <c r="T58" s="2">
        <f t="shared" ref="T58:T69" si="51">$B$59/100</f>
        <v>0.01</v>
      </c>
      <c r="U58" s="14">
        <f t="shared" ref="U58:U69" si="52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1.2392068194052724E-2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433095</v>
      </c>
      <c r="AU58" s="1">
        <f t="shared" ref="AU58:AU69" si="59">AT58*10000*AS58*0.67*AR58*AQ58</f>
        <v>68161765.429214567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6.3637168147419398</v>
      </c>
      <c r="E59" s="10">
        <f t="shared" ref="E59:E70" si="61">D58</f>
        <v>6.3581223665161302</v>
      </c>
      <c r="F59" s="7" t="s">
        <v>83</v>
      </c>
      <c r="G59" s="1">
        <v>2</v>
      </c>
      <c r="H59" s="9">
        <f t="shared" si="42"/>
        <v>6.3637168147419398</v>
      </c>
      <c r="I59" s="9">
        <f t="shared" si="43"/>
        <v>279.51371681474194</v>
      </c>
      <c r="J59" s="9">
        <f t="shared" si="44"/>
        <v>3.9234165070194608E-2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0.19562179965066734</v>
      </c>
      <c r="P59" s="9">
        <f t="shared" si="47"/>
        <v>7.6750579788228204E-3</v>
      </c>
      <c r="Q59" s="12">
        <f t="shared" si="48"/>
        <v>1.4582610159763359E-3</v>
      </c>
      <c r="R59" s="9">
        <f t="shared" si="49"/>
        <v>1.8955666666666669E-2</v>
      </c>
      <c r="S59" s="13">
        <f t="shared" si="50"/>
        <v>7.6930083315965445E-2</v>
      </c>
      <c r="T59" s="2">
        <f t="shared" si="51"/>
        <v>0.01</v>
      </c>
      <c r="U59" s="14">
        <f t="shared" si="52"/>
        <v>7.6930083315965444E-4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1.2769300833159655E-2</v>
      </c>
      <c r="AR59" s="9">
        <f t="shared" si="56"/>
        <v>9.9766666666666666</v>
      </c>
      <c r="AS59" s="1">
        <f t="shared" si="57"/>
        <v>0.19</v>
      </c>
      <c r="AT59" s="1">
        <f t="shared" si="58"/>
        <v>433095</v>
      </c>
      <c r="AU59" s="1">
        <f t="shared" si="59"/>
        <v>70236709.034785628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6.4937313646428603</v>
      </c>
      <c r="E60" s="10">
        <f t="shared" si="61"/>
        <v>6.3637168147419398</v>
      </c>
      <c r="F60" s="7" t="s">
        <v>83</v>
      </c>
      <c r="G60" s="1">
        <v>3</v>
      </c>
      <c r="H60" s="9">
        <f t="shared" si="42"/>
        <v>6.4937313646428603</v>
      </c>
      <c r="I60" s="9">
        <f t="shared" si="43"/>
        <v>279.64373136464286</v>
      </c>
      <c r="J60" s="9">
        <f t="shared" si="44"/>
        <v>3.9874762982506542E-2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0.28771340833851117</v>
      </c>
      <c r="P60" s="9">
        <f t="shared" si="47"/>
        <v>1.1472503964387254E-2</v>
      </c>
      <c r="Q60" s="12">
        <f t="shared" si="48"/>
        <v>2.1797757532335785E-3</v>
      </c>
      <c r="R60" s="9">
        <f t="shared" si="49"/>
        <v>1.8955666666666669E-2</v>
      </c>
      <c r="S60" s="13">
        <f t="shared" si="50"/>
        <v>0.11499335747798785</v>
      </c>
      <c r="T60" s="2">
        <f t="shared" si="51"/>
        <v>0.01</v>
      </c>
      <c r="U60" s="14">
        <f t="shared" si="52"/>
        <v>1.1499335747798785E-3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1.3149933574779879E-2</v>
      </c>
      <c r="AR60" s="9">
        <f t="shared" si="56"/>
        <v>9.9766666666666666</v>
      </c>
      <c r="AS60" s="1">
        <f t="shared" si="57"/>
        <v>0.19</v>
      </c>
      <c r="AT60" s="1">
        <f t="shared" si="58"/>
        <v>433095</v>
      </c>
      <c r="AU60" s="1">
        <f t="shared" si="59"/>
        <v>72330354.683172882</v>
      </c>
    </row>
    <row r="61" spans="1:48" x14ac:dyDescent="0.15">
      <c r="C61" s="7">
        <v>3</v>
      </c>
      <c r="D61" s="7">
        <f t="shared" si="60"/>
        <v>7.9950777184838699</v>
      </c>
      <c r="E61" s="10">
        <f t="shared" si="61"/>
        <v>6.4937313646428603</v>
      </c>
      <c r="F61" s="7" t="s">
        <v>83</v>
      </c>
      <c r="G61" s="1">
        <v>4</v>
      </c>
      <c r="H61" s="9">
        <f t="shared" si="42"/>
        <v>7.9950777184838699</v>
      </c>
      <c r="I61" s="9">
        <f t="shared" si="43"/>
        <v>281.14507771848383</v>
      </c>
      <c r="J61" s="9">
        <f t="shared" si="44"/>
        <v>4.8022929282580791E-2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0.37600757104079058</v>
      </c>
      <c r="P61" s="9">
        <f t="shared" si="47"/>
        <v>1.8056984993806858E-2</v>
      </c>
      <c r="Q61" s="12">
        <f t="shared" si="48"/>
        <v>3.4308271488233031E-3</v>
      </c>
      <c r="R61" s="9">
        <f t="shared" si="49"/>
        <v>1.8955666666666669E-2</v>
      </c>
      <c r="S61" s="13">
        <f t="shared" si="50"/>
        <v>0.18099216498971121</v>
      </c>
      <c r="T61" s="2">
        <f t="shared" si="51"/>
        <v>0.01</v>
      </c>
      <c r="U61" s="14">
        <f t="shared" si="52"/>
        <v>1.8099216498971122E-3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1.3809921649897113E-2</v>
      </c>
      <c r="AR61" s="9">
        <f t="shared" si="56"/>
        <v>9.9766666666666666</v>
      </c>
      <c r="AS61" s="1">
        <f t="shared" si="57"/>
        <v>0.19</v>
      </c>
      <c r="AT61" s="1">
        <f t="shared" si="58"/>
        <v>433095</v>
      </c>
      <c r="AU61" s="1">
        <f t="shared" si="59"/>
        <v>75960576.181131512</v>
      </c>
    </row>
    <row r="62" spans="1:48" x14ac:dyDescent="0.15">
      <c r="C62" s="7">
        <v>4</v>
      </c>
      <c r="D62" s="7">
        <f t="shared" si="60"/>
        <v>8.8114268839999994</v>
      </c>
      <c r="E62" s="10">
        <f t="shared" si="61"/>
        <v>7.9950777184838699</v>
      </c>
      <c r="F62" s="7" t="s">
        <v>83</v>
      </c>
      <c r="G62" s="1">
        <v>5</v>
      </c>
      <c r="H62" s="9">
        <f t="shared" si="42"/>
        <v>8.8114268839999994</v>
      </c>
      <c r="I62" s="9">
        <f t="shared" si="43"/>
        <v>281.96142688399999</v>
      </c>
      <c r="J62" s="9">
        <f t="shared" si="44"/>
        <v>5.3087882994376334E-2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0.34005305674463449</v>
      </c>
      <c r="O62" s="9">
        <f t="shared" si="62"/>
        <v>0.11766419596901589</v>
      </c>
      <c r="P62" s="9">
        <f t="shared" si="47"/>
        <v>6.2465430682304831E-3</v>
      </c>
      <c r="Q62" s="12">
        <f t="shared" si="48"/>
        <v>1.1868431829637918E-3</v>
      </c>
      <c r="R62" s="9">
        <f t="shared" si="49"/>
        <v>1.8955666666666669E-2</v>
      </c>
      <c r="S62" s="13">
        <f t="shared" si="50"/>
        <v>6.2611524238862168E-2</v>
      </c>
      <c r="T62" s="2">
        <f t="shared" si="51"/>
        <v>0.01</v>
      </c>
      <c r="U62" s="14">
        <f t="shared" si="52"/>
        <v>6.2611524238862166E-4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1.2626115242388622E-2</v>
      </c>
      <c r="AR62" s="9">
        <f t="shared" si="56"/>
        <v>9.9766666666666666</v>
      </c>
      <c r="AS62" s="1">
        <f t="shared" si="57"/>
        <v>0.19</v>
      </c>
      <c r="AT62" s="1">
        <f t="shared" si="58"/>
        <v>433095</v>
      </c>
      <c r="AU62" s="1">
        <f t="shared" si="59"/>
        <v>69449126.001982212</v>
      </c>
    </row>
    <row r="63" spans="1:48" x14ac:dyDescent="0.15">
      <c r="C63" s="7">
        <v>5</v>
      </c>
      <c r="D63" s="7">
        <f t="shared" si="60"/>
        <v>12.2632200864839</v>
      </c>
      <c r="E63" s="10">
        <f t="shared" si="61"/>
        <v>8.8114268839999994</v>
      </c>
      <c r="F63" s="7" t="s">
        <v>85</v>
      </c>
      <c r="G63" s="1">
        <v>6</v>
      </c>
      <c r="H63" s="9">
        <f t="shared" si="42"/>
        <v>12.2632200864839</v>
      </c>
      <c r="I63" s="9">
        <f t="shared" si="43"/>
        <v>285.41322008648388</v>
      </c>
      <c r="J63" s="9">
        <f t="shared" si="44"/>
        <v>8.060684539227915E-2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0.21118431956745209</v>
      </c>
      <c r="P63" s="9">
        <f t="shared" si="47"/>
        <v>1.7022901796647283E-2</v>
      </c>
      <c r="Q63" s="12">
        <f t="shared" si="48"/>
        <v>3.2343513413629838E-3</v>
      </c>
      <c r="R63" s="9">
        <f t="shared" si="49"/>
        <v>1.8955666666666669E-2</v>
      </c>
      <c r="S63" s="13">
        <f t="shared" si="50"/>
        <v>0.17062714797842246</v>
      </c>
      <c r="T63" s="2">
        <f t="shared" si="51"/>
        <v>0.01</v>
      </c>
      <c r="U63" s="14">
        <f t="shared" si="52"/>
        <v>1.7062714797842246E-3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1.3706271479784225E-2</v>
      </c>
      <c r="AR63" s="9">
        <f t="shared" si="56"/>
        <v>9.9766666666666666</v>
      </c>
      <c r="AS63" s="1">
        <f t="shared" si="57"/>
        <v>0.19</v>
      </c>
      <c r="AT63" s="1">
        <f t="shared" si="58"/>
        <v>433095</v>
      </c>
      <c r="AU63" s="1">
        <f t="shared" si="59"/>
        <v>75390455.159256935</v>
      </c>
    </row>
    <row r="64" spans="1:48" x14ac:dyDescent="0.15">
      <c r="C64" s="7">
        <v>6</v>
      </c>
      <c r="D64" s="7">
        <f t="shared" si="60"/>
        <v>13.771858375000001</v>
      </c>
      <c r="E64" s="10">
        <f t="shared" si="61"/>
        <v>12.2632200864839</v>
      </c>
      <c r="F64" s="7" t="s">
        <v>83</v>
      </c>
      <c r="G64" s="1">
        <v>7</v>
      </c>
      <c r="H64" s="9">
        <f t="shared" si="42"/>
        <v>13.771858375000001</v>
      </c>
      <c r="I64" s="9">
        <f t="shared" si="43"/>
        <v>286.921858375</v>
      </c>
      <c r="J64" s="9">
        <f t="shared" si="44"/>
        <v>9.644366880811521E-2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0.29392808443747148</v>
      </c>
      <c r="P64" s="9">
        <f t="shared" si="47"/>
        <v>2.8347502828891223E-2</v>
      </c>
      <c r="Q64" s="12">
        <f t="shared" si="48"/>
        <v>5.3860255374893326E-3</v>
      </c>
      <c r="R64" s="9">
        <f t="shared" si="49"/>
        <v>1.8955666666666669E-2</v>
      </c>
      <c r="S64" s="13">
        <f t="shared" si="50"/>
        <v>0.28413801699523439</v>
      </c>
      <c r="T64" s="2">
        <f t="shared" si="51"/>
        <v>0.01</v>
      </c>
      <c r="U64" s="14">
        <f t="shared" si="52"/>
        <v>2.841380169952344E-3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2.2941380169952345E-2</v>
      </c>
      <c r="AR64" s="9">
        <f t="shared" si="56"/>
        <v>9.9766666666666666</v>
      </c>
      <c r="AS64" s="1">
        <f t="shared" si="57"/>
        <v>0.19</v>
      </c>
      <c r="AT64" s="1">
        <f t="shared" si="58"/>
        <v>433095</v>
      </c>
      <c r="AU64" s="1">
        <f t="shared" si="59"/>
        <v>126187570.08754992</v>
      </c>
    </row>
    <row r="65" spans="1:48" x14ac:dyDescent="0.15">
      <c r="C65" s="7">
        <v>7</v>
      </c>
      <c r="D65" s="7">
        <f t="shared" si="60"/>
        <v>14.6222156745161</v>
      </c>
      <c r="E65" s="10">
        <f t="shared" si="61"/>
        <v>13.771858375000001</v>
      </c>
      <c r="F65" s="7" t="s">
        <v>83</v>
      </c>
      <c r="G65" s="1">
        <v>8</v>
      </c>
      <c r="H65" s="9">
        <f t="shared" si="42"/>
        <v>14.6222156745161</v>
      </c>
      <c r="I65" s="9">
        <f t="shared" si="43"/>
        <v>287.77221567451608</v>
      </c>
      <c r="J65" s="9">
        <f t="shared" si="44"/>
        <v>0.10661634982931877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0.36534724827524695</v>
      </c>
      <c r="P65" s="9">
        <f t="shared" si="47"/>
        <v>3.8951990031292703E-2</v>
      </c>
      <c r="Q65" s="12">
        <f t="shared" si="48"/>
        <v>7.4008781059456139E-3</v>
      </c>
      <c r="R65" s="9">
        <f t="shared" si="49"/>
        <v>1.8955666666666669E-2</v>
      </c>
      <c r="S65" s="13">
        <f t="shared" si="50"/>
        <v>0.39043090575969963</v>
      </c>
      <c r="T65" s="2">
        <f t="shared" si="51"/>
        <v>0.01</v>
      </c>
      <c r="U65" s="14">
        <f t="shared" si="52"/>
        <v>3.9043090575969965E-3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2.4004309057596998E-2</v>
      </c>
      <c r="AR65" s="9">
        <f t="shared" si="56"/>
        <v>9.9766666666666666</v>
      </c>
      <c r="AS65" s="1">
        <f t="shared" si="57"/>
        <v>0.19</v>
      </c>
      <c r="AT65" s="1">
        <f t="shared" si="58"/>
        <v>433095</v>
      </c>
      <c r="AU65" s="1">
        <f t="shared" si="59"/>
        <v>132034141.32755826</v>
      </c>
    </row>
    <row r="66" spans="1:48" x14ac:dyDescent="0.15">
      <c r="C66" s="7">
        <v>8</v>
      </c>
      <c r="D66" s="7">
        <f t="shared" si="60"/>
        <v>14.153283424838699</v>
      </c>
      <c r="E66" s="10">
        <f t="shared" si="61"/>
        <v>14.6222156745161</v>
      </c>
      <c r="F66" s="7" t="s">
        <v>83</v>
      </c>
      <c r="G66" s="1">
        <v>9</v>
      </c>
      <c r="H66" s="9">
        <f t="shared" si="42"/>
        <v>14.153283424838699</v>
      </c>
      <c r="I66" s="9">
        <f t="shared" si="43"/>
        <v>287.3032834248387</v>
      </c>
      <c r="J66" s="9">
        <f t="shared" si="44"/>
        <v>0.10088808039877835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0.42616192491062094</v>
      </c>
      <c r="P66" s="9">
        <f t="shared" si="47"/>
        <v>4.299465854328087E-2</v>
      </c>
      <c r="Q66" s="12">
        <f t="shared" si="48"/>
        <v>8.1689851232233657E-3</v>
      </c>
      <c r="R66" s="9">
        <f t="shared" si="49"/>
        <v>1.8955666666666669E-2</v>
      </c>
      <c r="S66" s="13">
        <f t="shared" si="50"/>
        <v>0.43095214042713864</v>
      </c>
      <c r="T66" s="2">
        <f t="shared" si="51"/>
        <v>0.01</v>
      </c>
      <c r="U66" s="14">
        <f t="shared" si="52"/>
        <v>4.3095214042713865E-3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2.4409521404271387E-2</v>
      </c>
      <c r="AR66" s="9">
        <f t="shared" si="56"/>
        <v>9.9766666666666666</v>
      </c>
      <c r="AS66" s="1">
        <f t="shared" si="57"/>
        <v>0.19</v>
      </c>
      <c r="AT66" s="1">
        <f t="shared" si="58"/>
        <v>433095</v>
      </c>
      <c r="AU66" s="1">
        <f t="shared" si="59"/>
        <v>134262985.49549925</v>
      </c>
    </row>
    <row r="67" spans="1:48" x14ac:dyDescent="0.15">
      <c r="C67" s="7">
        <v>9</v>
      </c>
      <c r="D67" s="7">
        <f t="shared" si="60"/>
        <v>12.4791062106667</v>
      </c>
      <c r="E67" s="10">
        <f t="shared" si="61"/>
        <v>14.153283424838699</v>
      </c>
      <c r="F67" s="7" t="s">
        <v>83</v>
      </c>
      <c r="G67" s="1">
        <v>10</v>
      </c>
      <c r="H67" s="9">
        <f t="shared" si="42"/>
        <v>12.4791062106667</v>
      </c>
      <c r="I67" s="9">
        <f t="shared" si="43"/>
        <v>285.62910621066669</v>
      </c>
      <c r="J67" s="9">
        <f t="shared" si="44"/>
        <v>8.271230543701602E-2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0.48293393303400667</v>
      </c>
      <c r="P67" s="9">
        <f t="shared" si="47"/>
        <v>3.9944578975008201E-2</v>
      </c>
      <c r="Q67" s="12">
        <f t="shared" si="48"/>
        <v>7.5894700052515579E-3</v>
      </c>
      <c r="R67" s="9">
        <f t="shared" si="49"/>
        <v>1.8955666666666669E-2</v>
      </c>
      <c r="S67" s="13">
        <f t="shared" si="50"/>
        <v>0.40038000977288535</v>
      </c>
      <c r="T67" s="2">
        <f t="shared" si="51"/>
        <v>0.01</v>
      </c>
      <c r="U67" s="14">
        <f t="shared" si="52"/>
        <v>4.0038000977288537E-3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2.4103800097728854E-2</v>
      </c>
      <c r="AR67" s="9">
        <f t="shared" si="56"/>
        <v>9.9766666666666666</v>
      </c>
      <c r="AS67" s="1">
        <f t="shared" si="57"/>
        <v>0.19</v>
      </c>
      <c r="AT67" s="1">
        <f t="shared" si="58"/>
        <v>433095</v>
      </c>
      <c r="AU67" s="1">
        <f t="shared" si="59"/>
        <v>132581385.32537866</v>
      </c>
    </row>
    <row r="68" spans="1:48" x14ac:dyDescent="0.15">
      <c r="C68" s="7">
        <v>10</v>
      </c>
      <c r="D68" s="7">
        <f t="shared" si="60"/>
        <v>11.608199512387101</v>
      </c>
      <c r="E68" s="10">
        <f t="shared" si="61"/>
        <v>12.4791062106667</v>
      </c>
      <c r="F68" s="7" t="s">
        <v>83</v>
      </c>
      <c r="G68" s="1">
        <v>11</v>
      </c>
      <c r="H68" s="9">
        <f t="shared" si="42"/>
        <v>11.608199512387101</v>
      </c>
      <c r="I68" s="9">
        <f t="shared" si="43"/>
        <v>284.75819951238708</v>
      </c>
      <c r="J68" s="9">
        <f t="shared" si="44"/>
        <v>7.4523205008027588E-2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0.42083988635604852</v>
      </c>
      <c r="O68" s="9">
        <f t="shared" si="62"/>
        <v>0.12191613436961657</v>
      </c>
      <c r="P68" s="9">
        <f t="shared" si="47"/>
        <v>9.0855810754131745E-3</v>
      </c>
      <c r="Q68" s="12">
        <f t="shared" si="48"/>
        <v>1.7262604043285033E-3</v>
      </c>
      <c r="R68" s="9">
        <f t="shared" si="49"/>
        <v>1.8955666666666669E-2</v>
      </c>
      <c r="S68" s="13">
        <f t="shared" si="50"/>
        <v>9.1068303462210232E-2</v>
      </c>
      <c r="T68" s="2">
        <f t="shared" si="51"/>
        <v>0.01</v>
      </c>
      <c r="U68" s="14">
        <f t="shared" si="52"/>
        <v>9.106830346221023E-4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1.2910683034622103E-2</v>
      </c>
      <c r="AR68" s="9">
        <f t="shared" si="56"/>
        <v>9.9766666666666666</v>
      </c>
      <c r="AS68" s="1">
        <f t="shared" si="57"/>
        <v>0.19</v>
      </c>
      <c r="AT68" s="1">
        <f t="shared" si="58"/>
        <v>433095</v>
      </c>
      <c r="AU68" s="1">
        <f t="shared" si="59"/>
        <v>71014372.641944781</v>
      </c>
    </row>
    <row r="69" spans="1:48" x14ac:dyDescent="0.15">
      <c r="C69" s="7">
        <v>11</v>
      </c>
      <c r="D69" s="7">
        <f t="shared" si="60"/>
        <v>7.3946946728</v>
      </c>
      <c r="E69" s="10">
        <f t="shared" si="61"/>
        <v>11.608199512387101</v>
      </c>
      <c r="F69" s="7" t="s">
        <v>85</v>
      </c>
      <c r="G69" s="1">
        <v>12</v>
      </c>
      <c r="H69" s="9">
        <f t="shared" si="42"/>
        <v>7.3946946728</v>
      </c>
      <c r="I69" s="9">
        <f t="shared" si="43"/>
        <v>280.54469467280001</v>
      </c>
      <c r="J69" s="9">
        <f t="shared" si="44"/>
        <v>4.4592364600324792E-2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0.21259721996087005</v>
      </c>
      <c r="P69" s="9">
        <f t="shared" si="47"/>
        <v>9.4802127455105648E-3</v>
      </c>
      <c r="Q69" s="12">
        <f t="shared" si="48"/>
        <v>1.8012404216470074E-3</v>
      </c>
      <c r="R69" s="9">
        <f t="shared" si="49"/>
        <v>1.8955666666666669E-2</v>
      </c>
      <c r="S69" s="13">
        <f t="shared" si="50"/>
        <v>9.5023849771238525E-2</v>
      </c>
      <c r="T69" s="2">
        <f t="shared" si="51"/>
        <v>0.01</v>
      </c>
      <c r="U69" s="14">
        <f t="shared" si="52"/>
        <v>9.5023849771238525E-4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1.2950238497712386E-2</v>
      </c>
      <c r="AR69" s="9">
        <f t="shared" si="56"/>
        <v>9.9766666666666666</v>
      </c>
      <c r="AS69" s="1">
        <f t="shared" si="57"/>
        <v>0.19</v>
      </c>
      <c r="AT69" s="1">
        <f t="shared" si="58"/>
        <v>433095</v>
      </c>
      <c r="AU69" s="1">
        <f t="shared" si="59"/>
        <v>71231944.894968525</v>
      </c>
      <c r="AV69" s="1">
        <f>SUM(AU58:AU69)</f>
        <v>1098841386.2624431</v>
      </c>
    </row>
    <row r="70" spans="1:48" x14ac:dyDescent="0.15">
      <c r="C70" s="7">
        <v>12</v>
      </c>
      <c r="D70" s="7">
        <f t="shared" si="60"/>
        <v>6.1324738969032202</v>
      </c>
      <c r="E70" s="10">
        <f t="shared" si="61"/>
        <v>7.3946946728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6.3581223665161302</v>
      </c>
      <c r="E73" s="7"/>
      <c r="F73" s="7"/>
      <c r="G73" s="1">
        <v>1</v>
      </c>
      <c r="H73" s="9">
        <f t="shared" ref="H73:H84" si="63">E74</f>
        <v>6.3581223665161302</v>
      </c>
      <c r="I73" s="9">
        <f t="shared" ref="I73:I84" si="64">H73+273.15</f>
        <v>279.50812236651609</v>
      </c>
      <c r="J73" s="9">
        <f t="shared" ref="J73:J84" si="65">EXP(($C$15*(I73-$C$13))/($C$16*I73*$C$13))</f>
        <v>3.9206819405272333E-2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4.2931467248773208E-3</v>
      </c>
      <c r="Q73" s="12">
        <f t="shared" ref="Q73:Q84" si="69">P73*$B$75</f>
        <v>7.7276641047791775E-4</v>
      </c>
      <c r="R73" s="9">
        <f t="shared" ref="R73:R84" si="70">L73*$B$75</f>
        <v>1.9710000000000002E-2</v>
      </c>
      <c r="S73" s="13">
        <f t="shared" ref="S73:S84" si="71">Q73/R73</f>
        <v>3.9206819405272333E-2</v>
      </c>
      <c r="T73" s="2">
        <f t="shared" ref="T73:T84" si="72">$B$74/100</f>
        <v>0.01</v>
      </c>
      <c r="U73" s="14">
        <f t="shared" ref="U73:U84" si="73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1.2992068194052724E-2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690.41666666666663</v>
      </c>
      <c r="AU73" s="1">
        <f t="shared" ref="AU73:AU84" si="80">AT73*10000*AS73*0.67*AR73*AQ73</f>
        <v>118454.34214686867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6.3637168147419398</v>
      </c>
      <c r="E74" s="10">
        <f t="shared" ref="E74:E85" si="82">D73</f>
        <v>6.3581223665161302</v>
      </c>
      <c r="F74" s="7" t="s">
        <v>83</v>
      </c>
      <c r="G74" s="1">
        <v>2</v>
      </c>
      <c r="H74" s="9">
        <f t="shared" si="63"/>
        <v>6.3637168147419398</v>
      </c>
      <c r="I74" s="9">
        <f t="shared" si="64"/>
        <v>279.51371681474194</v>
      </c>
      <c r="J74" s="9">
        <f t="shared" si="65"/>
        <v>3.9234165070194608E-2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0.21470685327512271</v>
      </c>
      <c r="P74" s="9">
        <f t="shared" si="68"/>
        <v>8.4238441230982189E-3</v>
      </c>
      <c r="Q74" s="12">
        <f t="shared" si="69"/>
        <v>1.5162919421576793E-3</v>
      </c>
      <c r="R74" s="9">
        <f t="shared" si="70"/>
        <v>1.9710000000000002E-2</v>
      </c>
      <c r="S74" s="13">
        <f t="shared" si="71"/>
        <v>7.6930083315965458E-2</v>
      </c>
      <c r="T74" s="2">
        <f t="shared" si="72"/>
        <v>0.01</v>
      </c>
      <c r="U74" s="14">
        <f t="shared" si="73"/>
        <v>7.6930083315965465E-4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1.3369300833159655E-2</v>
      </c>
      <c r="AR74" s="9">
        <f t="shared" si="77"/>
        <v>10.950000000000001</v>
      </c>
      <c r="AS74" s="1">
        <f t="shared" si="78"/>
        <v>0.18</v>
      </c>
      <c r="AT74" s="1">
        <f t="shared" si="79"/>
        <v>690.41666666666663</v>
      </c>
      <c r="AU74" s="1">
        <f t="shared" si="80"/>
        <v>121893.73635526681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6.4937313646428603</v>
      </c>
      <c r="E75" s="10">
        <f t="shared" si="82"/>
        <v>6.3637168147419398</v>
      </c>
      <c r="F75" s="7" t="s">
        <v>83</v>
      </c>
      <c r="G75" s="1">
        <v>3</v>
      </c>
      <c r="H75" s="9">
        <f t="shared" si="63"/>
        <v>6.4937313646428603</v>
      </c>
      <c r="I75" s="9">
        <f t="shared" si="64"/>
        <v>279.64373136464286</v>
      </c>
      <c r="J75" s="9">
        <f t="shared" si="65"/>
        <v>3.9874762982506542E-2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0.31578300915202451</v>
      </c>
      <c r="P75" s="9">
        <f t="shared" si="68"/>
        <v>1.2591772643839672E-2</v>
      </c>
      <c r="Q75" s="12">
        <f t="shared" si="69"/>
        <v>2.2665190758911409E-3</v>
      </c>
      <c r="R75" s="9">
        <f t="shared" si="70"/>
        <v>1.9710000000000002E-2</v>
      </c>
      <c r="S75" s="13">
        <f t="shared" si="71"/>
        <v>0.11499335747798786</v>
      </c>
      <c r="T75" s="2">
        <f t="shared" si="72"/>
        <v>0.01</v>
      </c>
      <c r="U75" s="14">
        <f t="shared" si="73"/>
        <v>1.1499335747798785E-3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1.3749933574779879E-2</v>
      </c>
      <c r="AR75" s="9">
        <f t="shared" si="77"/>
        <v>10.950000000000001</v>
      </c>
      <c r="AS75" s="1">
        <f t="shared" si="78"/>
        <v>0.18</v>
      </c>
      <c r="AT75" s="1">
        <f t="shared" si="79"/>
        <v>690.41666666666663</v>
      </c>
      <c r="AU75" s="1">
        <f t="shared" si="80"/>
        <v>125364.13077859828</v>
      </c>
    </row>
    <row r="76" spans="1:48" x14ac:dyDescent="0.15">
      <c r="C76" s="7">
        <v>3</v>
      </c>
      <c r="D76" s="7">
        <f t="shared" si="81"/>
        <v>7.9950777184838699</v>
      </c>
      <c r="E76" s="10">
        <f t="shared" si="82"/>
        <v>6.4937313646428603</v>
      </c>
      <c r="F76" s="7" t="s">
        <v>83</v>
      </c>
      <c r="G76" s="1">
        <v>4</v>
      </c>
      <c r="H76" s="9">
        <f t="shared" si="63"/>
        <v>7.9950777184838699</v>
      </c>
      <c r="I76" s="9">
        <f t="shared" si="64"/>
        <v>281.14507771848383</v>
      </c>
      <c r="J76" s="9">
        <f t="shared" si="65"/>
        <v>4.8022929282580791E-2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0.4126912365081849</v>
      </c>
      <c r="P76" s="9">
        <f t="shared" si="68"/>
        <v>1.9818642066373387E-2</v>
      </c>
      <c r="Q76" s="12">
        <f t="shared" si="69"/>
        <v>3.5673555719472096E-3</v>
      </c>
      <c r="R76" s="9">
        <f t="shared" si="70"/>
        <v>1.9710000000000002E-2</v>
      </c>
      <c r="S76" s="13">
        <f t="shared" si="71"/>
        <v>0.18099216498971127</v>
      </c>
      <c r="T76" s="2">
        <f t="shared" si="72"/>
        <v>0.01</v>
      </c>
      <c r="U76" s="14">
        <f t="shared" si="73"/>
        <v>1.8099216498971126E-3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1.4409921649897113E-2</v>
      </c>
      <c r="AR76" s="9">
        <f t="shared" si="77"/>
        <v>10.950000000000001</v>
      </c>
      <c r="AS76" s="1">
        <f t="shared" si="78"/>
        <v>0.18</v>
      </c>
      <c r="AT76" s="1">
        <f t="shared" si="79"/>
        <v>690.41666666666663</v>
      </c>
      <c r="AU76" s="1">
        <f t="shared" si="80"/>
        <v>131381.5294017503</v>
      </c>
    </row>
    <row r="77" spans="1:48" x14ac:dyDescent="0.15">
      <c r="C77" s="7">
        <v>4</v>
      </c>
      <c r="D77" s="7">
        <f t="shared" si="81"/>
        <v>8.8114268839999994</v>
      </c>
      <c r="E77" s="10">
        <f t="shared" si="82"/>
        <v>7.9950777184838699</v>
      </c>
      <c r="F77" s="7" t="s">
        <v>83</v>
      </c>
      <c r="G77" s="1">
        <v>5</v>
      </c>
      <c r="H77" s="9">
        <f t="shared" si="63"/>
        <v>8.8114268839999994</v>
      </c>
      <c r="I77" s="9">
        <f t="shared" si="64"/>
        <v>281.96142688399999</v>
      </c>
      <c r="J77" s="9">
        <f t="shared" si="65"/>
        <v>5.3087882994376334E-2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0.37322896471972095</v>
      </c>
      <c r="O77" s="9">
        <f t="shared" si="83"/>
        <v>0.12914362972209054</v>
      </c>
      <c r="P77" s="9">
        <f t="shared" si="68"/>
        <v>6.855961904155404E-3</v>
      </c>
      <c r="Q77" s="12">
        <f t="shared" si="69"/>
        <v>1.2340731427479728E-3</v>
      </c>
      <c r="R77" s="9">
        <f t="shared" si="70"/>
        <v>1.9710000000000002E-2</v>
      </c>
      <c r="S77" s="13">
        <f t="shared" si="71"/>
        <v>6.2611524238862126E-2</v>
      </c>
      <c r="T77" s="2">
        <f t="shared" si="72"/>
        <v>0.01</v>
      </c>
      <c r="U77" s="14">
        <f t="shared" si="73"/>
        <v>6.2611524238862122E-4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1.3226115242388621E-2</v>
      </c>
      <c r="AR77" s="9">
        <f t="shared" si="77"/>
        <v>10.950000000000001</v>
      </c>
      <c r="AS77" s="1">
        <f t="shared" si="78"/>
        <v>0.18</v>
      </c>
      <c r="AT77" s="1">
        <f t="shared" si="79"/>
        <v>690.41666666666663</v>
      </c>
      <c r="AU77" s="1">
        <f t="shared" si="80"/>
        <v>120588.25098478072</v>
      </c>
    </row>
    <row r="78" spans="1:48" x14ac:dyDescent="0.15">
      <c r="C78" s="7">
        <v>5</v>
      </c>
      <c r="D78" s="7">
        <f t="shared" si="81"/>
        <v>12.2632200864839</v>
      </c>
      <c r="E78" s="10">
        <f t="shared" si="82"/>
        <v>8.8114268839999994</v>
      </c>
      <c r="F78" s="7" t="s">
        <v>85</v>
      </c>
      <c r="G78" s="1">
        <v>6</v>
      </c>
      <c r="H78" s="9">
        <f t="shared" si="63"/>
        <v>12.2632200864839</v>
      </c>
      <c r="I78" s="9">
        <f t="shared" si="64"/>
        <v>285.41322008648388</v>
      </c>
      <c r="J78" s="9">
        <f t="shared" si="65"/>
        <v>8.060684539227915E-2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0.23178766781793514</v>
      </c>
      <c r="P78" s="9">
        <f t="shared" si="68"/>
        <v>1.8683672703637254E-2</v>
      </c>
      <c r="Q78" s="12">
        <f t="shared" si="69"/>
        <v>3.3630610866547056E-3</v>
      </c>
      <c r="R78" s="9">
        <f t="shared" si="70"/>
        <v>1.9710000000000002E-2</v>
      </c>
      <c r="S78" s="13">
        <f t="shared" si="71"/>
        <v>0.17062714797842238</v>
      </c>
      <c r="T78" s="2">
        <f t="shared" si="72"/>
        <v>0.01</v>
      </c>
      <c r="U78" s="14">
        <f t="shared" si="73"/>
        <v>1.7062714797842237E-3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1.4306271479784223E-2</v>
      </c>
      <c r="AR78" s="9">
        <f t="shared" si="77"/>
        <v>10.950000000000001</v>
      </c>
      <c r="AS78" s="1">
        <f t="shared" si="78"/>
        <v>0.18</v>
      </c>
      <c r="AT78" s="1">
        <f t="shared" si="79"/>
        <v>690.41666666666663</v>
      </c>
      <c r="AU78" s="1">
        <f t="shared" si="80"/>
        <v>130436.50567413827</v>
      </c>
    </row>
    <row r="79" spans="1:48" x14ac:dyDescent="0.15">
      <c r="C79" s="7">
        <v>6</v>
      </c>
      <c r="D79" s="7">
        <f t="shared" si="81"/>
        <v>13.771858375000001</v>
      </c>
      <c r="E79" s="10">
        <f t="shared" si="82"/>
        <v>12.2632200864839</v>
      </c>
      <c r="F79" s="7" t="s">
        <v>83</v>
      </c>
      <c r="G79" s="1">
        <v>7</v>
      </c>
      <c r="H79" s="9">
        <f t="shared" si="63"/>
        <v>13.771858375000001</v>
      </c>
      <c r="I79" s="9">
        <f t="shared" si="64"/>
        <v>286.921858375</v>
      </c>
      <c r="J79" s="9">
        <f t="shared" si="65"/>
        <v>9.644366880811521E-2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0.32260399511429794</v>
      </c>
      <c r="P79" s="9">
        <f t="shared" si="68"/>
        <v>3.1113112860978169E-2</v>
      </c>
      <c r="Q79" s="12">
        <f t="shared" si="69"/>
        <v>5.6003603149760699E-3</v>
      </c>
      <c r="R79" s="9">
        <f t="shared" si="70"/>
        <v>1.9710000000000002E-2</v>
      </c>
      <c r="S79" s="13">
        <f t="shared" si="71"/>
        <v>0.28413801699523439</v>
      </c>
      <c r="T79" s="2">
        <f t="shared" si="72"/>
        <v>0.01</v>
      </c>
      <c r="U79" s="14">
        <f t="shared" si="73"/>
        <v>2.841380169952344E-3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2.4441380169952346E-2</v>
      </c>
      <c r="AR79" s="9">
        <f t="shared" si="77"/>
        <v>10.950000000000001</v>
      </c>
      <c r="AS79" s="1">
        <f t="shared" si="78"/>
        <v>0.18</v>
      </c>
      <c r="AT79" s="1">
        <f t="shared" si="79"/>
        <v>690.41666666666663</v>
      </c>
      <c r="AU79" s="1">
        <f t="shared" si="80"/>
        <v>222842.70417534703</v>
      </c>
    </row>
    <row r="80" spans="1:48" x14ac:dyDescent="0.15">
      <c r="C80" s="7">
        <v>7</v>
      </c>
      <c r="D80" s="7">
        <f t="shared" si="81"/>
        <v>14.6222156745161</v>
      </c>
      <c r="E80" s="10">
        <f t="shared" si="82"/>
        <v>13.771858375000001</v>
      </c>
      <c r="F80" s="7" t="s">
        <v>83</v>
      </c>
      <c r="G80" s="1">
        <v>8</v>
      </c>
      <c r="H80" s="9">
        <f t="shared" si="63"/>
        <v>14.6222156745161</v>
      </c>
      <c r="I80" s="9">
        <f t="shared" si="64"/>
        <v>287.77221567451608</v>
      </c>
      <c r="J80" s="9">
        <f t="shared" si="65"/>
        <v>0.10661634982931877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0.4009908822533198</v>
      </c>
      <c r="P80" s="9">
        <f t="shared" si="68"/>
        <v>4.2752184180687117E-2</v>
      </c>
      <c r="Q80" s="12">
        <f t="shared" si="69"/>
        <v>7.6953931525236803E-3</v>
      </c>
      <c r="R80" s="9">
        <f t="shared" si="70"/>
        <v>1.9710000000000002E-2</v>
      </c>
      <c r="S80" s="13">
        <f t="shared" si="71"/>
        <v>0.39043090575969963</v>
      </c>
      <c r="T80" s="2">
        <f t="shared" si="72"/>
        <v>0.01</v>
      </c>
      <c r="U80" s="14">
        <f t="shared" si="73"/>
        <v>3.9043090575969965E-3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2.5504309057596999E-2</v>
      </c>
      <c r="AR80" s="9">
        <f t="shared" si="77"/>
        <v>10.950000000000001</v>
      </c>
      <c r="AS80" s="1">
        <f t="shared" si="78"/>
        <v>0.18</v>
      </c>
      <c r="AT80" s="1">
        <f t="shared" si="79"/>
        <v>690.41666666666663</v>
      </c>
      <c r="AU80" s="1">
        <f t="shared" si="80"/>
        <v>232533.88961666779</v>
      </c>
    </row>
    <row r="81" spans="1:48" x14ac:dyDescent="0.15">
      <c r="C81" s="7">
        <v>8</v>
      </c>
      <c r="D81" s="7">
        <f t="shared" si="81"/>
        <v>14.153283424838699</v>
      </c>
      <c r="E81" s="10">
        <f t="shared" si="82"/>
        <v>14.6222156745161</v>
      </c>
      <c r="F81" s="7" t="s">
        <v>83</v>
      </c>
      <c r="G81" s="1">
        <v>9</v>
      </c>
      <c r="H81" s="9">
        <f t="shared" si="63"/>
        <v>14.153283424838699</v>
      </c>
      <c r="I81" s="9">
        <f t="shared" si="64"/>
        <v>287.3032834248387</v>
      </c>
      <c r="J81" s="9">
        <f t="shared" si="65"/>
        <v>0.10088808039877835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0.46773869807263274</v>
      </c>
      <c r="P81" s="9">
        <f t="shared" si="68"/>
        <v>4.7189259376771681E-2</v>
      </c>
      <c r="Q81" s="12">
        <f t="shared" si="69"/>
        <v>8.4940666878189023E-3</v>
      </c>
      <c r="R81" s="9">
        <f t="shared" si="70"/>
        <v>1.9710000000000002E-2</v>
      </c>
      <c r="S81" s="13">
        <f t="shared" si="71"/>
        <v>0.43095214042713859</v>
      </c>
      <c r="T81" s="2">
        <f t="shared" si="72"/>
        <v>0.01</v>
      </c>
      <c r="U81" s="14">
        <f t="shared" si="73"/>
        <v>4.3095214042713857E-3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2.5909521404271385E-2</v>
      </c>
      <c r="AR81" s="9">
        <f t="shared" si="77"/>
        <v>10.950000000000001</v>
      </c>
      <c r="AS81" s="1">
        <f t="shared" si="78"/>
        <v>0.18</v>
      </c>
      <c r="AT81" s="1">
        <f t="shared" si="79"/>
        <v>690.41666666666663</v>
      </c>
      <c r="AU81" s="1">
        <f t="shared" si="80"/>
        <v>236228.3870006236</v>
      </c>
    </row>
    <row r="82" spans="1:48" x14ac:dyDescent="0.15">
      <c r="C82" s="7">
        <v>9</v>
      </c>
      <c r="D82" s="7">
        <f t="shared" si="81"/>
        <v>12.4791062106667</v>
      </c>
      <c r="E82" s="10">
        <f t="shared" si="82"/>
        <v>14.153283424838699</v>
      </c>
      <c r="F82" s="7" t="s">
        <v>83</v>
      </c>
      <c r="G82" s="1">
        <v>10</v>
      </c>
      <c r="H82" s="9">
        <f t="shared" si="63"/>
        <v>12.4791062106667</v>
      </c>
      <c r="I82" s="9">
        <f t="shared" si="64"/>
        <v>285.62910621066669</v>
      </c>
      <c r="J82" s="9">
        <f t="shared" si="65"/>
        <v>8.271230543701602E-2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0.53004943869586107</v>
      </c>
      <c r="P82" s="9">
        <f t="shared" si="68"/>
        <v>4.3841611070130959E-2</v>
      </c>
      <c r="Q82" s="12">
        <f t="shared" si="69"/>
        <v>7.8914899926235717E-3</v>
      </c>
      <c r="R82" s="9">
        <f t="shared" si="70"/>
        <v>1.9710000000000002E-2</v>
      </c>
      <c r="S82" s="13">
        <f t="shared" si="71"/>
        <v>0.4003800097728854</v>
      </c>
      <c r="T82" s="2">
        <f t="shared" si="72"/>
        <v>0.01</v>
      </c>
      <c r="U82" s="14">
        <f t="shared" si="73"/>
        <v>4.0038000977288537E-3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2.5603800097728856E-2</v>
      </c>
      <c r="AR82" s="9">
        <f t="shared" si="77"/>
        <v>10.950000000000001</v>
      </c>
      <c r="AS82" s="1">
        <f t="shared" si="78"/>
        <v>0.18</v>
      </c>
      <c r="AT82" s="1">
        <f t="shared" si="79"/>
        <v>690.41666666666663</v>
      </c>
      <c r="AU82" s="1">
        <f t="shared" si="80"/>
        <v>233440.99274546152</v>
      </c>
    </row>
    <row r="83" spans="1:48" x14ac:dyDescent="0.15">
      <c r="C83" s="7">
        <v>10</v>
      </c>
      <c r="D83" s="7">
        <f t="shared" si="81"/>
        <v>11.608199512387101</v>
      </c>
      <c r="E83" s="10">
        <f t="shared" si="82"/>
        <v>12.4791062106667</v>
      </c>
      <c r="F83" s="7" t="s">
        <v>83</v>
      </c>
      <c r="G83" s="1">
        <v>11</v>
      </c>
      <c r="H83" s="9">
        <f t="shared" si="63"/>
        <v>11.608199512387101</v>
      </c>
      <c r="I83" s="9">
        <f t="shared" si="64"/>
        <v>284.75819951238708</v>
      </c>
      <c r="J83" s="9">
        <f t="shared" si="65"/>
        <v>7.4523205008027588E-2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0.46189743624444363</v>
      </c>
      <c r="O83" s="9">
        <f t="shared" si="83"/>
        <v>0.13381039138128653</v>
      </c>
      <c r="P83" s="9">
        <f t="shared" si="68"/>
        <v>9.9719792291120234E-3</v>
      </c>
      <c r="Q83" s="12">
        <f t="shared" si="69"/>
        <v>1.7949562612401642E-3</v>
      </c>
      <c r="R83" s="9">
        <f t="shared" si="70"/>
        <v>1.9710000000000002E-2</v>
      </c>
      <c r="S83" s="13">
        <f t="shared" si="71"/>
        <v>9.1068303462210246E-2</v>
      </c>
      <c r="T83" s="2">
        <f t="shared" si="72"/>
        <v>0.01</v>
      </c>
      <c r="U83" s="14">
        <f t="shared" si="73"/>
        <v>9.1068303462210252E-4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1.3510683034622103E-2</v>
      </c>
      <c r="AR83" s="9">
        <f t="shared" si="77"/>
        <v>10.950000000000001</v>
      </c>
      <c r="AS83" s="1">
        <f t="shared" si="78"/>
        <v>0.18</v>
      </c>
      <c r="AT83" s="1">
        <f t="shared" si="79"/>
        <v>690.41666666666663</v>
      </c>
      <c r="AU83" s="1">
        <f t="shared" si="80"/>
        <v>123182.77944027592</v>
      </c>
    </row>
    <row r="84" spans="1:48" x14ac:dyDescent="0.15">
      <c r="C84" s="7">
        <v>11</v>
      </c>
      <c r="D84" s="7">
        <f t="shared" si="81"/>
        <v>7.3946946728</v>
      </c>
      <c r="E84" s="10">
        <f t="shared" si="82"/>
        <v>11.608199512387101</v>
      </c>
      <c r="F84" s="7" t="s">
        <v>85</v>
      </c>
      <c r="G84" s="1">
        <v>12</v>
      </c>
      <c r="H84" s="9">
        <f t="shared" si="63"/>
        <v>7.3946946728</v>
      </c>
      <c r="I84" s="9">
        <f t="shared" si="64"/>
        <v>280.54469467280001</v>
      </c>
      <c r="J84" s="9">
        <f t="shared" si="65"/>
        <v>4.4592364600324792E-2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0.23333841215217452</v>
      </c>
      <c r="P84" s="9">
        <f t="shared" si="68"/>
        <v>1.0405111549950623E-2</v>
      </c>
      <c r="Q84" s="12">
        <f t="shared" si="69"/>
        <v>1.8729200789911122E-3</v>
      </c>
      <c r="R84" s="9">
        <f t="shared" si="70"/>
        <v>1.9710000000000002E-2</v>
      </c>
      <c r="S84" s="13">
        <f t="shared" si="71"/>
        <v>9.5023849771238567E-2</v>
      </c>
      <c r="T84" s="2">
        <f t="shared" si="72"/>
        <v>0.01</v>
      </c>
      <c r="U84" s="14">
        <f t="shared" si="73"/>
        <v>9.5023849771238569E-4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1.3550238497712386E-2</v>
      </c>
      <c r="AR84" s="9">
        <f t="shared" si="77"/>
        <v>10.950000000000001</v>
      </c>
      <c r="AS84" s="1">
        <f t="shared" si="78"/>
        <v>0.18</v>
      </c>
      <c r="AT84" s="1">
        <f t="shared" si="79"/>
        <v>690.41666666666663</v>
      </c>
      <c r="AU84" s="1">
        <f t="shared" si="80"/>
        <v>123543.42381872976</v>
      </c>
      <c r="AV84" s="1">
        <f>SUM(AU73:AU84)</f>
        <v>1919890.6721385089</v>
      </c>
    </row>
    <row r="85" spans="1:48" x14ac:dyDescent="0.15">
      <c r="C85" s="7">
        <v>12</v>
      </c>
      <c r="D85" s="7">
        <f t="shared" si="81"/>
        <v>6.1324738969032202</v>
      </c>
      <c r="E85" s="10">
        <f t="shared" si="82"/>
        <v>7.3946946728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6.3581223665161302</v>
      </c>
      <c r="E89" s="7"/>
      <c r="F89" s="7"/>
      <c r="G89" s="1">
        <v>1</v>
      </c>
      <c r="H89" s="9">
        <f t="shared" ref="H89:H100" si="84">E90</f>
        <v>6.3581223665161302</v>
      </c>
      <c r="I89" s="9">
        <f t="shared" ref="I89:I100" si="85">H89+273.15</f>
        <v>279.50812236651609</v>
      </c>
      <c r="J89" s="9">
        <f t="shared" ref="J89:J100" si="86">EXP(($C$15*(I89-$C$13))/($C$16*I89*$C$13))</f>
        <v>3.9206819405272333E-2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0.20800295882030617</v>
      </c>
      <c r="Q89" s="12">
        <f t="shared" ref="Q89:Q100" si="90">P89*$B$91</f>
        <v>9.360133146913778E-2</v>
      </c>
      <c r="R89" s="9">
        <f t="shared" ref="R89:R100" si="91">L89*$B$91</f>
        <v>2.3873737500000001</v>
      </c>
      <c r="S89" s="13">
        <f t="shared" ref="S89:S100" si="92">Q89/R89</f>
        <v>3.9206819405272333E-2</v>
      </c>
      <c r="T89" s="2">
        <f t="shared" ref="T89:T100" si="93">$B$90/100</f>
        <v>0.51</v>
      </c>
      <c r="U89" s="14">
        <f t="shared" ref="U89:U100" si="94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3.63656365858517E-2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129737.66666666667</v>
      </c>
      <c r="AN89" s="1">
        <f t="shared" ref="AN89:AN100" si="99">AM89*10000*AK89*AJ89</f>
        <v>490789204.92055947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6.3637168147419398</v>
      </c>
      <c r="E90" s="10">
        <f t="shared" ref="E90:E101" si="101">D89</f>
        <v>6.3581223665161302</v>
      </c>
      <c r="F90" s="7" t="s">
        <v>83</v>
      </c>
      <c r="G90" s="1">
        <v>2</v>
      </c>
      <c r="H90" s="9">
        <f t="shared" si="84"/>
        <v>6.3637168147419398</v>
      </c>
      <c r="I90" s="9">
        <f t="shared" si="85"/>
        <v>279.51371681474194</v>
      </c>
      <c r="J90" s="9">
        <f t="shared" si="86"/>
        <v>3.9234165070194608E-2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10.402547041179695</v>
      </c>
      <c r="P90" s="9">
        <f t="shared" si="89"/>
        <v>0.40813524776410864</v>
      </c>
      <c r="Q90" s="12">
        <f t="shared" si="90"/>
        <v>0.18366086149384889</v>
      </c>
      <c r="R90" s="9">
        <f t="shared" si="91"/>
        <v>2.3873737500000001</v>
      </c>
      <c r="S90" s="13">
        <f t="shared" si="92"/>
        <v>7.6930083315965458E-2</v>
      </c>
      <c r="T90" s="2">
        <f t="shared" si="93"/>
        <v>0.51</v>
      </c>
      <c r="U90" s="14">
        <f t="shared" si="94"/>
        <v>3.9234342491142382E-2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4.2166154261079426E-2</v>
      </c>
      <c r="AK90" s="9">
        <f t="shared" si="96"/>
        <v>10.4025</v>
      </c>
      <c r="AL90" s="1">
        <f t="shared" si="97"/>
        <v>0.45</v>
      </c>
      <c r="AM90" s="17">
        <f t="shared" si="98"/>
        <v>129737.66666666667</v>
      </c>
      <c r="AN90" s="1">
        <f t="shared" si="99"/>
        <v>569072763.94012702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6.4937313646428603</v>
      </c>
      <c r="E91" s="10">
        <f t="shared" si="101"/>
        <v>6.3637168147419398</v>
      </c>
      <c r="F91" s="7" t="s">
        <v>83</v>
      </c>
      <c r="G91" s="1">
        <v>3</v>
      </c>
      <c r="H91" s="9">
        <f t="shared" si="84"/>
        <v>6.4937313646428603</v>
      </c>
      <c r="I91" s="9">
        <f t="shared" si="85"/>
        <v>279.64373136464286</v>
      </c>
      <c r="J91" s="9">
        <f t="shared" si="86"/>
        <v>3.9874762982506542E-2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15.299686793415585</v>
      </c>
      <c r="P91" s="9">
        <f t="shared" si="89"/>
        <v>0.61007138459403198</v>
      </c>
      <c r="Q91" s="12">
        <f t="shared" si="90"/>
        <v>0.27453212306731439</v>
      </c>
      <c r="R91" s="9">
        <f t="shared" si="91"/>
        <v>2.3873737500000001</v>
      </c>
      <c r="S91" s="13">
        <f t="shared" si="92"/>
        <v>0.11499335747798785</v>
      </c>
      <c r="T91" s="2">
        <f t="shared" si="93"/>
        <v>0.51</v>
      </c>
      <c r="U91" s="14">
        <f t="shared" si="94"/>
        <v>5.8646612313773806E-2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4.8018953612602805E-2</v>
      </c>
      <c r="AK91" s="9">
        <f t="shared" si="96"/>
        <v>10.4025</v>
      </c>
      <c r="AL91" s="1">
        <f t="shared" si="97"/>
        <v>0.45</v>
      </c>
      <c r="AM91" s="17">
        <f t="shared" si="98"/>
        <v>129737.66666666667</v>
      </c>
      <c r="AN91" s="1">
        <f t="shared" si="99"/>
        <v>648061914.41223204</v>
      </c>
    </row>
    <row r="92" spans="1:48" x14ac:dyDescent="0.15">
      <c r="C92" s="7">
        <v>3</v>
      </c>
      <c r="D92" s="7">
        <f t="shared" si="100"/>
        <v>7.9950777184838699</v>
      </c>
      <c r="E92" s="10">
        <f t="shared" si="101"/>
        <v>6.4937313646428603</v>
      </c>
      <c r="F92" s="7" t="s">
        <v>83</v>
      </c>
      <c r="G92" s="1">
        <v>4</v>
      </c>
      <c r="H92" s="9">
        <f t="shared" si="84"/>
        <v>7.9950777184838699</v>
      </c>
      <c r="I92" s="9">
        <f t="shared" si="85"/>
        <v>281.14507771848383</v>
      </c>
      <c r="J92" s="9">
        <f t="shared" si="86"/>
        <v>4.8022929282580791E-2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19.994890408821551</v>
      </c>
      <c r="P92" s="9">
        <f t="shared" si="89"/>
        <v>0.96021320811579025</v>
      </c>
      <c r="Q92" s="12">
        <f t="shared" si="90"/>
        <v>0.43209594365210563</v>
      </c>
      <c r="R92" s="9">
        <f t="shared" si="91"/>
        <v>2.3873737500000001</v>
      </c>
      <c r="S92" s="13">
        <f t="shared" si="92"/>
        <v>0.18099216498971124</v>
      </c>
      <c r="T92" s="2">
        <f t="shared" si="93"/>
        <v>0.51</v>
      </c>
      <c r="U92" s="14">
        <f t="shared" si="94"/>
        <v>9.2306004144752735E-2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5.8167260249642951E-2</v>
      </c>
      <c r="AK92" s="9">
        <f t="shared" si="96"/>
        <v>10.4025</v>
      </c>
      <c r="AL92" s="1">
        <f t="shared" si="97"/>
        <v>0.45</v>
      </c>
      <c r="AM92" s="17">
        <f t="shared" si="98"/>
        <v>129737.66666666667</v>
      </c>
      <c r="AN92" s="1">
        <f t="shared" si="99"/>
        <v>785023062.71839797</v>
      </c>
    </row>
    <row r="93" spans="1:48" x14ac:dyDescent="0.15">
      <c r="C93" s="7">
        <v>4</v>
      </c>
      <c r="D93" s="7">
        <f t="shared" si="100"/>
        <v>8.8114268839999994</v>
      </c>
      <c r="E93" s="10">
        <f t="shared" si="101"/>
        <v>7.9950777184838699</v>
      </c>
      <c r="F93" s="7" t="s">
        <v>83</v>
      </c>
      <c r="G93" s="1">
        <v>5</v>
      </c>
      <c r="H93" s="9">
        <f t="shared" si="84"/>
        <v>8.8114268839999994</v>
      </c>
      <c r="I93" s="9">
        <f t="shared" si="85"/>
        <v>281.96142688399999</v>
      </c>
      <c r="J93" s="9">
        <f t="shared" si="86"/>
        <v>5.3087882994376334E-2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18.082943340670475</v>
      </c>
      <c r="O93" s="9">
        <f t="shared" si="102"/>
        <v>6.2570088600352847</v>
      </c>
      <c r="P93" s="9">
        <f t="shared" si="89"/>
        <v>0.33217135425632927</v>
      </c>
      <c r="Q93" s="12">
        <f t="shared" si="90"/>
        <v>0.14947710941534817</v>
      </c>
      <c r="R93" s="9">
        <f t="shared" si="91"/>
        <v>2.3873737500000001</v>
      </c>
      <c r="S93" s="13">
        <f t="shared" si="92"/>
        <v>6.2611524238862126E-2</v>
      </c>
      <c r="T93" s="2">
        <f t="shared" si="93"/>
        <v>0.51</v>
      </c>
      <c r="U93" s="14">
        <f t="shared" si="94"/>
        <v>3.1931877361819683E-2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3.2538461024588634E-2</v>
      </c>
      <c r="AK93" s="9">
        <f t="shared" si="96"/>
        <v>10.4025</v>
      </c>
      <c r="AL93" s="1">
        <f t="shared" si="97"/>
        <v>0.45</v>
      </c>
      <c r="AM93" s="17">
        <f t="shared" si="98"/>
        <v>129737.66666666667</v>
      </c>
      <c r="AN93" s="1">
        <f t="shared" si="99"/>
        <v>439137793.66671455</v>
      </c>
    </row>
    <row r="94" spans="1:48" x14ac:dyDescent="0.15">
      <c r="C94" s="7">
        <v>5</v>
      </c>
      <c r="D94" s="7">
        <f t="shared" si="100"/>
        <v>12.2632200864839</v>
      </c>
      <c r="E94" s="10">
        <f t="shared" si="101"/>
        <v>8.8114268839999994</v>
      </c>
      <c r="F94" s="7" t="s">
        <v>85</v>
      </c>
      <c r="G94" s="1">
        <v>6</v>
      </c>
      <c r="H94" s="9">
        <f t="shared" si="84"/>
        <v>12.2632200864839</v>
      </c>
      <c r="I94" s="9">
        <f t="shared" si="85"/>
        <v>285.41322008648388</v>
      </c>
      <c r="J94" s="9">
        <f t="shared" si="86"/>
        <v>8.060684539227915E-2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11.230112505778955</v>
      </c>
      <c r="P94" s="9">
        <f t="shared" si="89"/>
        <v>0.90522394249122484</v>
      </c>
      <c r="Q94" s="12">
        <f t="shared" si="90"/>
        <v>0.4073507741210512</v>
      </c>
      <c r="R94" s="9">
        <f t="shared" si="91"/>
        <v>2.3873737500000001</v>
      </c>
      <c r="S94" s="13">
        <f t="shared" si="92"/>
        <v>0.17062714797842238</v>
      </c>
      <c r="T94" s="2">
        <f t="shared" si="93"/>
        <v>0.51</v>
      </c>
      <c r="U94" s="14">
        <f t="shared" si="94"/>
        <v>8.701984546899541E-2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5.2365483408902125E-2</v>
      </c>
      <c r="AK94" s="9">
        <f t="shared" si="96"/>
        <v>10.4025</v>
      </c>
      <c r="AL94" s="1">
        <f t="shared" si="97"/>
        <v>0.45</v>
      </c>
      <c r="AM94" s="17">
        <f t="shared" si="98"/>
        <v>129737.66666666667</v>
      </c>
      <c r="AN94" s="1">
        <f t="shared" si="99"/>
        <v>706722510.0504564</v>
      </c>
    </row>
    <row r="95" spans="1:48" x14ac:dyDescent="0.15">
      <c r="C95" s="7">
        <v>6</v>
      </c>
      <c r="D95" s="7">
        <f t="shared" si="100"/>
        <v>13.771858375000001</v>
      </c>
      <c r="E95" s="10">
        <f t="shared" si="101"/>
        <v>12.2632200864839</v>
      </c>
      <c r="F95" s="7" t="s">
        <v>83</v>
      </c>
      <c r="G95" s="1">
        <v>7</v>
      </c>
      <c r="H95" s="9">
        <f t="shared" si="84"/>
        <v>13.771858375000001</v>
      </c>
      <c r="I95" s="9">
        <f t="shared" si="85"/>
        <v>286.921858375</v>
      </c>
      <c r="J95" s="9">
        <f t="shared" si="86"/>
        <v>9.644366880811521E-2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15.630163563287732</v>
      </c>
      <c r="P95" s="9">
        <f t="shared" si="89"/>
        <v>1.507430318114392</v>
      </c>
      <c r="Q95" s="12">
        <f t="shared" si="90"/>
        <v>0.67834364315147644</v>
      </c>
      <c r="R95" s="9">
        <f t="shared" si="91"/>
        <v>2.3873737500000001</v>
      </c>
      <c r="S95" s="13">
        <f t="shared" si="92"/>
        <v>0.28413801699523439</v>
      </c>
      <c r="T95" s="2">
        <f t="shared" si="93"/>
        <v>0.51</v>
      </c>
      <c r="U95" s="14">
        <f t="shared" si="94"/>
        <v>0.14491038866756953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9.0145482183272216E-2</v>
      </c>
      <c r="AK95" s="9">
        <f t="shared" si="96"/>
        <v>10.4025</v>
      </c>
      <c r="AL95" s="1">
        <f t="shared" si="97"/>
        <v>0.45</v>
      </c>
      <c r="AM95" s="17">
        <f t="shared" si="98"/>
        <v>129737.66666666667</v>
      </c>
      <c r="AN95" s="1">
        <f t="shared" si="99"/>
        <v>1216599891.5889032</v>
      </c>
    </row>
    <row r="96" spans="1:48" x14ac:dyDescent="0.15">
      <c r="C96" s="7">
        <v>7</v>
      </c>
      <c r="D96" s="7">
        <f t="shared" si="100"/>
        <v>14.6222156745161</v>
      </c>
      <c r="E96" s="10">
        <f t="shared" si="101"/>
        <v>13.771858375000001</v>
      </c>
      <c r="F96" s="7" t="s">
        <v>83</v>
      </c>
      <c r="G96" s="1">
        <v>8</v>
      </c>
      <c r="H96" s="9">
        <f t="shared" si="84"/>
        <v>14.6222156745161</v>
      </c>
      <c r="I96" s="9">
        <f t="shared" si="85"/>
        <v>287.77221567451608</v>
      </c>
      <c r="J96" s="9">
        <f t="shared" si="86"/>
        <v>0.10661634982931877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19.428008245173341</v>
      </c>
      <c r="P96" s="9">
        <f t="shared" si="89"/>
        <v>2.0713433235542902</v>
      </c>
      <c r="Q96" s="12">
        <f t="shared" si="90"/>
        <v>0.93210449559943065</v>
      </c>
      <c r="R96" s="9">
        <f t="shared" si="91"/>
        <v>2.3873737500000001</v>
      </c>
      <c r="S96" s="13">
        <f t="shared" si="92"/>
        <v>0.39043090575969958</v>
      </c>
      <c r="T96" s="2">
        <f t="shared" si="93"/>
        <v>0.51</v>
      </c>
      <c r="U96" s="14">
        <f t="shared" si="94"/>
        <v>0.19911976193744679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0.10648960822414022</v>
      </c>
      <c r="AK96" s="9">
        <f t="shared" si="96"/>
        <v>10.4025</v>
      </c>
      <c r="AL96" s="1">
        <f t="shared" si="97"/>
        <v>0.45</v>
      </c>
      <c r="AM96" s="17">
        <f t="shared" si="98"/>
        <v>129737.66666666667</v>
      </c>
      <c r="AN96" s="1">
        <f t="shared" si="99"/>
        <v>1437179575.5381138</v>
      </c>
    </row>
    <row r="97" spans="1:50" x14ac:dyDescent="0.15">
      <c r="C97" s="7">
        <v>8</v>
      </c>
      <c r="D97" s="7">
        <f t="shared" si="100"/>
        <v>14.153283424838699</v>
      </c>
      <c r="E97" s="10">
        <f t="shared" si="101"/>
        <v>14.6222156745161</v>
      </c>
      <c r="F97" s="7" t="s">
        <v>83</v>
      </c>
      <c r="G97" s="1">
        <v>9</v>
      </c>
      <c r="H97" s="9">
        <f t="shared" si="84"/>
        <v>14.153283424838699</v>
      </c>
      <c r="I97" s="9">
        <f t="shared" si="85"/>
        <v>287.3032834248387</v>
      </c>
      <c r="J97" s="9">
        <f t="shared" si="86"/>
        <v>0.10088808039877835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22.661939921619048</v>
      </c>
      <c r="P97" s="9">
        <f t="shared" si="89"/>
        <v>2.2863196168045872</v>
      </c>
      <c r="Q97" s="12">
        <f t="shared" si="90"/>
        <v>1.0288438275620642</v>
      </c>
      <c r="R97" s="9">
        <f t="shared" si="91"/>
        <v>2.3873737500000001</v>
      </c>
      <c r="S97" s="13">
        <f t="shared" si="92"/>
        <v>0.43095214042713847</v>
      </c>
      <c r="T97" s="2">
        <f t="shared" si="93"/>
        <v>0.51</v>
      </c>
      <c r="U97" s="14">
        <f t="shared" si="94"/>
        <v>0.21978559161784061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0.11272035587277894</v>
      </c>
      <c r="AK97" s="9">
        <f t="shared" si="96"/>
        <v>10.4025</v>
      </c>
      <c r="AL97" s="1">
        <f t="shared" si="97"/>
        <v>0.45</v>
      </c>
      <c r="AM97" s="17">
        <f t="shared" si="98"/>
        <v>129737.66666666667</v>
      </c>
      <c r="AN97" s="1">
        <f t="shared" si="99"/>
        <v>1521269501.4030654</v>
      </c>
    </row>
    <row r="98" spans="1:50" x14ac:dyDescent="0.15">
      <c r="C98" s="7">
        <v>9</v>
      </c>
      <c r="D98" s="7">
        <f t="shared" si="100"/>
        <v>12.4791062106667</v>
      </c>
      <c r="E98" s="10">
        <f t="shared" si="101"/>
        <v>14.153283424838699</v>
      </c>
      <c r="F98" s="7" t="s">
        <v>83</v>
      </c>
      <c r="G98" s="1">
        <v>10</v>
      </c>
      <c r="H98" s="9">
        <f t="shared" si="84"/>
        <v>12.4791062106667</v>
      </c>
      <c r="I98" s="9">
        <f t="shared" si="85"/>
        <v>285.62910621066669</v>
      </c>
      <c r="J98" s="9">
        <f t="shared" si="86"/>
        <v>8.271230543701602E-2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25.680895304814459</v>
      </c>
      <c r="P98" s="9">
        <f t="shared" si="89"/>
        <v>2.1241260563478441</v>
      </c>
      <c r="Q98" s="12">
        <f t="shared" si="90"/>
        <v>0.95585672535652988</v>
      </c>
      <c r="R98" s="9">
        <f t="shared" si="91"/>
        <v>2.3873737500000001</v>
      </c>
      <c r="S98" s="13">
        <f t="shared" si="92"/>
        <v>0.40038000977288529</v>
      </c>
      <c r="T98" s="2">
        <f t="shared" si="93"/>
        <v>0.51</v>
      </c>
      <c r="U98" s="14">
        <f t="shared" si="94"/>
        <v>0.2041938049841715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0.10481343220272771</v>
      </c>
      <c r="AK98" s="9">
        <f t="shared" si="96"/>
        <v>10.4025</v>
      </c>
      <c r="AL98" s="1">
        <f t="shared" si="97"/>
        <v>0.45</v>
      </c>
      <c r="AM98" s="17">
        <f t="shared" si="98"/>
        <v>129737.66666666667</v>
      </c>
      <c r="AN98" s="1">
        <f t="shared" si="99"/>
        <v>1414557969.7011349</v>
      </c>
    </row>
    <row r="99" spans="1:50" x14ac:dyDescent="0.15">
      <c r="C99" s="7">
        <v>10</v>
      </c>
      <c r="D99" s="7">
        <f t="shared" si="100"/>
        <v>11.608199512387101</v>
      </c>
      <c r="E99" s="10">
        <f t="shared" si="101"/>
        <v>12.4791062106667</v>
      </c>
      <c r="F99" s="7" t="s">
        <v>83</v>
      </c>
      <c r="G99" s="1">
        <v>11</v>
      </c>
      <c r="H99" s="9">
        <f t="shared" si="84"/>
        <v>11.608199512387101</v>
      </c>
      <c r="I99" s="9">
        <f t="shared" si="85"/>
        <v>284.75819951238708</v>
      </c>
      <c r="J99" s="9">
        <f t="shared" si="86"/>
        <v>7.4523205008027588E-2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22.378930786043284</v>
      </c>
      <c r="O99" s="9">
        <f t="shared" si="102"/>
        <v>6.4831134624233293</v>
      </c>
      <c r="P99" s="9">
        <f t="shared" si="89"/>
        <v>0.48314239365047734</v>
      </c>
      <c r="Q99" s="12">
        <f t="shared" si="90"/>
        <v>0.2174140771427148</v>
      </c>
      <c r="R99" s="9">
        <f t="shared" si="91"/>
        <v>2.3873737500000001</v>
      </c>
      <c r="S99" s="13">
        <f t="shared" si="92"/>
        <v>9.1068303462210218E-2</v>
      </c>
      <c r="T99" s="2">
        <f t="shared" si="93"/>
        <v>0.51</v>
      </c>
      <c r="U99" s="14">
        <f t="shared" si="94"/>
        <v>4.6444834765727215E-2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4.4340117681866756E-2</v>
      </c>
      <c r="AK99" s="9">
        <f t="shared" si="96"/>
        <v>10.4025</v>
      </c>
      <c r="AL99" s="1">
        <f t="shared" si="97"/>
        <v>0.45</v>
      </c>
      <c r="AM99" s="17">
        <f t="shared" si="98"/>
        <v>129737.66666666667</v>
      </c>
      <c r="AN99" s="1">
        <f t="shared" si="99"/>
        <v>598412488.99335766</v>
      </c>
    </row>
    <row r="100" spans="1:50" x14ac:dyDescent="0.15">
      <c r="C100" s="7">
        <v>11</v>
      </c>
      <c r="D100" s="7">
        <f t="shared" si="100"/>
        <v>7.3946946728</v>
      </c>
      <c r="E100" s="10">
        <f t="shared" si="101"/>
        <v>11.608199512387101</v>
      </c>
      <c r="F100" s="7" t="s">
        <v>85</v>
      </c>
      <c r="G100" s="1">
        <v>12</v>
      </c>
      <c r="H100" s="9">
        <f t="shared" si="84"/>
        <v>7.3946946728</v>
      </c>
      <c r="I100" s="9">
        <f t="shared" si="85"/>
        <v>280.54469467280001</v>
      </c>
      <c r="J100" s="9">
        <f t="shared" si="86"/>
        <v>4.4592364600324792E-2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11.305246068772853</v>
      </c>
      <c r="P100" s="9">
        <f t="shared" si="89"/>
        <v>0.50412765459510755</v>
      </c>
      <c r="Q100" s="12">
        <f t="shared" si="90"/>
        <v>0.22685744456779841</v>
      </c>
      <c r="R100" s="9">
        <f t="shared" si="91"/>
        <v>2.3873737500000001</v>
      </c>
      <c r="S100" s="13">
        <f t="shared" si="92"/>
        <v>9.5023849771238539E-2</v>
      </c>
      <c r="T100" s="2">
        <f t="shared" si="93"/>
        <v>0.51</v>
      </c>
      <c r="U100" s="14">
        <f t="shared" si="94"/>
        <v>4.8462163383331654E-2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4.4948342260074492E-2</v>
      </c>
      <c r="AK100" s="9">
        <f t="shared" si="96"/>
        <v>10.4025</v>
      </c>
      <c r="AL100" s="1">
        <f t="shared" si="97"/>
        <v>0.45</v>
      </c>
      <c r="AM100" s="17">
        <f t="shared" si="98"/>
        <v>129737.66666666667</v>
      </c>
      <c r="AN100" s="1">
        <f t="shared" si="99"/>
        <v>606621064.04324019</v>
      </c>
      <c r="AO100" s="1">
        <f>SUM(AN89:AN100)</f>
        <v>10433447740.976303</v>
      </c>
    </row>
    <row r="101" spans="1:50" x14ac:dyDescent="0.15">
      <c r="C101" s="7">
        <v>12</v>
      </c>
      <c r="D101" s="7">
        <f t="shared" si="100"/>
        <v>6.1324738969032202</v>
      </c>
      <c r="E101" s="10">
        <f t="shared" si="101"/>
        <v>7.3946946728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6.3581223665161302</v>
      </c>
      <c r="E105" s="7"/>
      <c r="F105" s="7"/>
      <c r="G105" s="1">
        <v>1</v>
      </c>
      <c r="H105" s="9">
        <f t="shared" ref="H105:H116" si="103">E106</f>
        <v>6.3581223665161302</v>
      </c>
      <c r="I105" s="9">
        <f t="shared" ref="I105:I116" si="104">H105+273.15</f>
        <v>279.50812236651609</v>
      </c>
      <c r="J105" s="9">
        <f t="shared" ref="J105:J116" si="105">EXP(($C$15*(I105-$C$13))/($C$16*I105*$C$13))</f>
        <v>3.9206819405272333E-2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2.5401714392569271E-2</v>
      </c>
      <c r="Q105" s="12">
        <f t="shared" ref="Q105:Q116" si="109">P105*$B$107</f>
        <v>7.6205143177707811E-3</v>
      </c>
      <c r="R105" s="9">
        <f t="shared" ref="R105:R116" si="110">L105*$B$107</f>
        <v>0.19436706250000002</v>
      </c>
      <c r="S105" s="13">
        <f t="shared" ref="S105:S116" si="111">Q105/R105</f>
        <v>3.9206819405272333E-2</v>
      </c>
      <c r="T105" s="2">
        <f t="shared" ref="T105:T116" si="112">$B$106/100</f>
        <v>0.01</v>
      </c>
      <c r="U105" s="14">
        <f t="shared" ref="U105:U116" si="113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5.8820681940527234E-3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7073</v>
      </c>
      <c r="AX105" s="1">
        <f t="shared" ref="AX105:AX116" si="120">AW105*10000*AV105*0.67*AU105*AT105</f>
        <v>5417902.5237300657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6.3637168147419398</v>
      </c>
      <c r="E106" s="10">
        <f t="shared" ref="E106:E117" si="122">D105</f>
        <v>6.3581223665161302</v>
      </c>
      <c r="F106" s="7" t="s">
        <v>83</v>
      </c>
      <c r="G106" s="1">
        <v>2</v>
      </c>
      <c r="H106" s="9">
        <f t="shared" si="103"/>
        <v>6.3637168147419398</v>
      </c>
      <c r="I106" s="9">
        <f t="shared" si="104"/>
        <v>279.51371681474194</v>
      </c>
      <c r="J106" s="9">
        <f t="shared" si="105"/>
        <v>3.9234165070194608E-2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1.2703787022740975</v>
      </c>
      <c r="P106" s="9">
        <f t="shared" si="108"/>
        <v>4.9842247706681553E-2</v>
      </c>
      <c r="Q106" s="12">
        <f t="shared" si="109"/>
        <v>1.4952674312004465E-2</v>
      </c>
      <c r="R106" s="9">
        <f t="shared" si="110"/>
        <v>0.19436706250000002</v>
      </c>
      <c r="S106" s="13">
        <f t="shared" si="111"/>
        <v>7.6930083315965445E-2</v>
      </c>
      <c r="T106" s="2">
        <f t="shared" si="112"/>
        <v>0.01</v>
      </c>
      <c r="U106" s="14">
        <f t="shared" si="113"/>
        <v>7.6930083315965444E-4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6.2593008331596547E-3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7073</v>
      </c>
      <c r="AX106" s="1">
        <f t="shared" si="120"/>
        <v>5765366.9869128056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6.4937313646428603</v>
      </c>
      <c r="E107" s="10">
        <f t="shared" si="122"/>
        <v>6.3637168147419398</v>
      </c>
      <c r="F107" s="7" t="s">
        <v>83</v>
      </c>
      <c r="G107" s="1">
        <v>3</v>
      </c>
      <c r="H107" s="9">
        <f t="shared" si="103"/>
        <v>6.4937313646428603</v>
      </c>
      <c r="I107" s="9">
        <f t="shared" si="104"/>
        <v>279.64373136464286</v>
      </c>
      <c r="J107" s="9">
        <f t="shared" si="105"/>
        <v>3.9874762982506542E-2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1.8684266629007495</v>
      </c>
      <c r="P107" s="9">
        <f t="shared" si="108"/>
        <v>7.4503070333363036E-2</v>
      </c>
      <c r="Q107" s="12">
        <f t="shared" si="109"/>
        <v>2.235092110000891E-2</v>
      </c>
      <c r="R107" s="9">
        <f t="shared" si="110"/>
        <v>0.19436706250000002</v>
      </c>
      <c r="S107" s="13">
        <f t="shared" si="111"/>
        <v>0.11499335747798785</v>
      </c>
      <c r="T107" s="2">
        <f t="shared" si="112"/>
        <v>0.01</v>
      </c>
      <c r="U107" s="14">
        <f t="shared" si="113"/>
        <v>1.1499335747798785E-3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6.6399335747798788E-3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7073</v>
      </c>
      <c r="AX107" s="1">
        <f t="shared" si="120"/>
        <v>6115963.2437742269</v>
      </c>
    </row>
    <row r="108" spans="1:50" x14ac:dyDescent="0.15">
      <c r="C108" s="7">
        <v>3</v>
      </c>
      <c r="D108" s="7">
        <f t="shared" si="121"/>
        <v>7.9950777184838699</v>
      </c>
      <c r="E108" s="10">
        <f t="shared" si="122"/>
        <v>6.4937313646428603</v>
      </c>
      <c r="F108" s="7" t="s">
        <v>83</v>
      </c>
      <c r="G108" s="1">
        <v>4</v>
      </c>
      <c r="H108" s="9">
        <f t="shared" si="103"/>
        <v>7.9950777184838699</v>
      </c>
      <c r="I108" s="9">
        <f t="shared" si="104"/>
        <v>281.14507771848383</v>
      </c>
      <c r="J108" s="9">
        <f t="shared" si="105"/>
        <v>4.8022929282580791E-2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2.4418138009007198</v>
      </c>
      <c r="P108" s="9">
        <f t="shared" si="108"/>
        <v>0.11726305148188508</v>
      </c>
      <c r="Q108" s="12">
        <f t="shared" si="109"/>
        <v>3.5178915444565521E-2</v>
      </c>
      <c r="R108" s="9">
        <f t="shared" si="110"/>
        <v>0.19436706250000002</v>
      </c>
      <c r="S108" s="13">
        <f t="shared" si="111"/>
        <v>0.18099216498971124</v>
      </c>
      <c r="T108" s="2">
        <f t="shared" si="112"/>
        <v>0.01</v>
      </c>
      <c r="U108" s="14">
        <f t="shared" si="113"/>
        <v>1.8099216498971124E-3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7.2999216498971127E-3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7073</v>
      </c>
      <c r="AX108" s="1">
        <f t="shared" si="120"/>
        <v>6723870.3505678549</v>
      </c>
    </row>
    <row r="109" spans="1:50" x14ac:dyDescent="0.15">
      <c r="C109" s="7">
        <v>4</v>
      </c>
      <c r="D109" s="7">
        <f t="shared" si="121"/>
        <v>8.8114268839999994</v>
      </c>
      <c r="E109" s="10">
        <f t="shared" si="122"/>
        <v>7.9950777184838699</v>
      </c>
      <c r="F109" s="7" t="s">
        <v>83</v>
      </c>
      <c r="G109" s="1">
        <v>5</v>
      </c>
      <c r="H109" s="9">
        <f t="shared" si="103"/>
        <v>8.8114268839999994</v>
      </c>
      <c r="I109" s="9">
        <f t="shared" si="104"/>
        <v>281.96142688399999</v>
      </c>
      <c r="J109" s="9">
        <f t="shared" si="105"/>
        <v>5.3087882994376334E-2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2.208323211947893</v>
      </c>
      <c r="O109" s="9">
        <f t="shared" si="123"/>
        <v>0.76411774580427538</v>
      </c>
      <c r="P109" s="9">
        <f t="shared" si="108"/>
        <v>4.056539348318397E-2</v>
      </c>
      <c r="Q109" s="12">
        <f t="shared" si="109"/>
        <v>1.2169618044955191E-2</v>
      </c>
      <c r="R109" s="9">
        <f t="shared" si="110"/>
        <v>0.19436706250000002</v>
      </c>
      <c r="S109" s="13">
        <f t="shared" si="111"/>
        <v>6.2611524238862182E-2</v>
      </c>
      <c r="T109" s="2">
        <f t="shared" si="112"/>
        <v>0.01</v>
      </c>
      <c r="U109" s="14">
        <f t="shared" si="113"/>
        <v>6.2611524238862187E-4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6.1161152423886223E-3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7073</v>
      </c>
      <c r="AX109" s="1">
        <f t="shared" si="120"/>
        <v>5633480.4551679809</v>
      </c>
    </row>
    <row r="110" spans="1:50" x14ac:dyDescent="0.15">
      <c r="C110" s="7">
        <v>5</v>
      </c>
      <c r="D110" s="7">
        <f t="shared" si="121"/>
        <v>12.2632200864839</v>
      </c>
      <c r="E110" s="10">
        <f t="shared" si="122"/>
        <v>8.8114268839999994</v>
      </c>
      <c r="F110" s="7" t="s">
        <v>85</v>
      </c>
      <c r="G110" s="1">
        <v>6</v>
      </c>
      <c r="H110" s="9">
        <f t="shared" si="103"/>
        <v>12.2632200864839</v>
      </c>
      <c r="I110" s="9">
        <f t="shared" si="104"/>
        <v>285.41322008648388</v>
      </c>
      <c r="J110" s="9">
        <f t="shared" si="105"/>
        <v>8.060684539227915E-2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1.3714425606544249</v>
      </c>
      <c r="P110" s="9">
        <f t="shared" si="108"/>
        <v>0.11054765845106265</v>
      </c>
      <c r="Q110" s="12">
        <f t="shared" si="109"/>
        <v>3.3164297535318792E-2</v>
      </c>
      <c r="R110" s="9">
        <f t="shared" si="110"/>
        <v>0.19436706250000002</v>
      </c>
      <c r="S110" s="13">
        <f t="shared" si="111"/>
        <v>0.17062714797842246</v>
      </c>
      <c r="T110" s="2">
        <f t="shared" si="112"/>
        <v>0.01</v>
      </c>
      <c r="U110" s="14">
        <f t="shared" si="113"/>
        <v>1.7062714797842246E-3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7.1962714797842242E-3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7073</v>
      </c>
      <c r="AX110" s="1">
        <f t="shared" si="120"/>
        <v>6628399.4210047703</v>
      </c>
    </row>
    <row r="111" spans="1:50" x14ac:dyDescent="0.15">
      <c r="C111" s="7">
        <v>6</v>
      </c>
      <c r="D111" s="7">
        <f t="shared" si="121"/>
        <v>13.771858375000001</v>
      </c>
      <c r="E111" s="10">
        <f t="shared" si="122"/>
        <v>12.2632200864839</v>
      </c>
      <c r="F111" s="7" t="s">
        <v>83</v>
      </c>
      <c r="G111" s="1">
        <v>7</v>
      </c>
      <c r="H111" s="9">
        <f t="shared" si="103"/>
        <v>13.771858375000001</v>
      </c>
      <c r="I111" s="9">
        <f t="shared" si="104"/>
        <v>286.921858375</v>
      </c>
      <c r="J111" s="9">
        <f t="shared" si="105"/>
        <v>9.644366880811521E-2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1.9087851105366955</v>
      </c>
      <c r="P111" s="9">
        <f t="shared" si="108"/>
        <v>0.18409023902646265</v>
      </c>
      <c r="Q111" s="12">
        <f t="shared" si="109"/>
        <v>5.5227071707938793E-2</v>
      </c>
      <c r="R111" s="9">
        <f t="shared" si="110"/>
        <v>0.19436706250000002</v>
      </c>
      <c r="S111" s="13">
        <f t="shared" si="111"/>
        <v>0.28413801699523439</v>
      </c>
      <c r="T111" s="2">
        <f t="shared" si="112"/>
        <v>0.01</v>
      </c>
      <c r="U111" s="14">
        <f t="shared" si="113"/>
        <v>2.841380169952344E-3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1.2791380169952345E-2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7073</v>
      </c>
      <c r="AX111" s="1">
        <f t="shared" si="120"/>
        <v>11781986.984585842</v>
      </c>
    </row>
    <row r="112" spans="1:50" x14ac:dyDescent="0.15">
      <c r="C112" s="7">
        <v>7</v>
      </c>
      <c r="D112" s="7">
        <f t="shared" si="121"/>
        <v>14.6222156745161</v>
      </c>
      <c r="E112" s="10">
        <f t="shared" si="122"/>
        <v>13.771858375000001</v>
      </c>
      <c r="F112" s="7" t="s">
        <v>83</v>
      </c>
      <c r="G112" s="1">
        <v>8</v>
      </c>
      <c r="H112" s="9">
        <f t="shared" si="103"/>
        <v>14.6222156745161</v>
      </c>
      <c r="I112" s="9">
        <f t="shared" si="104"/>
        <v>287.77221567451608</v>
      </c>
      <c r="J112" s="9">
        <f t="shared" si="105"/>
        <v>0.10661634982931877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2.3725850798435664</v>
      </c>
      <c r="P112" s="9">
        <f t="shared" si="108"/>
        <v>0.25295636087242385</v>
      </c>
      <c r="Q112" s="12">
        <f t="shared" si="109"/>
        <v>7.5886908261727157E-2</v>
      </c>
      <c r="R112" s="9">
        <f t="shared" si="110"/>
        <v>0.19436706250000002</v>
      </c>
      <c r="S112" s="13">
        <f t="shared" si="111"/>
        <v>0.39043090575969963</v>
      </c>
      <c r="T112" s="2">
        <f t="shared" si="112"/>
        <v>0.01</v>
      </c>
      <c r="U112" s="14">
        <f t="shared" si="113"/>
        <v>3.9043090575969965E-3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1.3854309057596995E-2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7073</v>
      </c>
      <c r="AX112" s="1">
        <f t="shared" si="120"/>
        <v>12761038.04501697</v>
      </c>
    </row>
    <row r="113" spans="1:53" x14ac:dyDescent="0.15">
      <c r="C113" s="7">
        <v>8</v>
      </c>
      <c r="D113" s="7">
        <f t="shared" si="121"/>
        <v>14.153283424838699</v>
      </c>
      <c r="E113" s="10">
        <f t="shared" si="122"/>
        <v>14.6222156745161</v>
      </c>
      <c r="F113" s="7" t="s">
        <v>83</v>
      </c>
      <c r="G113" s="1">
        <v>9</v>
      </c>
      <c r="H113" s="9">
        <f t="shared" si="103"/>
        <v>14.153283424838699</v>
      </c>
      <c r="I113" s="9">
        <f t="shared" si="104"/>
        <v>287.3032834248387</v>
      </c>
      <c r="J113" s="9">
        <f t="shared" si="105"/>
        <v>0.10088808039877835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2.7675189273044762</v>
      </c>
      <c r="P113" s="9">
        <f t="shared" si="108"/>
        <v>0.27920967204303482</v>
      </c>
      <c r="Q113" s="12">
        <f t="shared" si="109"/>
        <v>8.3762901612910445E-2</v>
      </c>
      <c r="R113" s="9">
        <f t="shared" si="110"/>
        <v>0.19436706250000002</v>
      </c>
      <c r="S113" s="13">
        <f t="shared" si="111"/>
        <v>0.43095214042713864</v>
      </c>
      <c r="T113" s="2">
        <f t="shared" si="112"/>
        <v>0.01</v>
      </c>
      <c r="U113" s="14">
        <f t="shared" si="113"/>
        <v>4.3095214042713865E-3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1.4259521404271388E-2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7073</v>
      </c>
      <c r="AX113" s="1">
        <f t="shared" si="120"/>
        <v>13134274.281535534</v>
      </c>
    </row>
    <row r="114" spans="1:53" x14ac:dyDescent="0.15">
      <c r="C114" s="7">
        <v>9</v>
      </c>
      <c r="D114" s="7">
        <f t="shared" si="121"/>
        <v>12.4791062106667</v>
      </c>
      <c r="E114" s="10">
        <f t="shared" si="122"/>
        <v>14.153283424838699</v>
      </c>
      <c r="F114" s="7" t="s">
        <v>83</v>
      </c>
      <c r="G114" s="1">
        <v>10</v>
      </c>
      <c r="H114" s="9">
        <f t="shared" si="103"/>
        <v>12.4791062106667</v>
      </c>
      <c r="I114" s="9">
        <f t="shared" si="104"/>
        <v>285.62910621066669</v>
      </c>
      <c r="J114" s="9">
        <f t="shared" si="105"/>
        <v>8.271230543701602E-2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3.136199463594775</v>
      </c>
      <c r="P114" s="9">
        <f t="shared" si="108"/>
        <v>0.25940228794425685</v>
      </c>
      <c r="Q114" s="12">
        <f t="shared" si="109"/>
        <v>7.7820686383277049E-2</v>
      </c>
      <c r="R114" s="9">
        <f t="shared" si="110"/>
        <v>0.19436706250000002</v>
      </c>
      <c r="S114" s="13">
        <f t="shared" si="111"/>
        <v>0.40038000977288546</v>
      </c>
      <c r="T114" s="2">
        <f t="shared" si="112"/>
        <v>0.01</v>
      </c>
      <c r="U114" s="14">
        <f t="shared" si="113"/>
        <v>4.0038000977288546E-3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1.3953800097728855E-2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7073</v>
      </c>
      <c r="AX114" s="1">
        <f t="shared" si="120"/>
        <v>12852678.049796913</v>
      </c>
    </row>
    <row r="115" spans="1:53" x14ac:dyDescent="0.15">
      <c r="C115" s="7">
        <v>10</v>
      </c>
      <c r="D115" s="7">
        <f t="shared" si="121"/>
        <v>11.608199512387101</v>
      </c>
      <c r="E115" s="10">
        <f t="shared" si="122"/>
        <v>12.4791062106667</v>
      </c>
      <c r="F115" s="7" t="s">
        <v>83</v>
      </c>
      <c r="G115" s="1">
        <v>11</v>
      </c>
      <c r="H115" s="9">
        <f t="shared" si="103"/>
        <v>11.608199512387101</v>
      </c>
      <c r="I115" s="9">
        <f t="shared" si="104"/>
        <v>284.75819951238708</v>
      </c>
      <c r="J115" s="9">
        <f t="shared" si="105"/>
        <v>7.4523205008027588E-2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2.7329573168679921</v>
      </c>
      <c r="O115" s="9">
        <f t="shared" si="123"/>
        <v>0.79173006711585936</v>
      </c>
      <c r="P115" s="9">
        <f t="shared" si="108"/>
        <v>5.900226210269463E-2</v>
      </c>
      <c r="Q115" s="12">
        <f t="shared" si="109"/>
        <v>1.7700678630808389E-2</v>
      </c>
      <c r="R115" s="9">
        <f t="shared" si="110"/>
        <v>0.19436706250000002</v>
      </c>
      <c r="S115" s="13">
        <f t="shared" si="111"/>
        <v>9.1068303462210259E-2</v>
      </c>
      <c r="T115" s="2">
        <f t="shared" si="112"/>
        <v>0.01</v>
      </c>
      <c r="U115" s="14">
        <f t="shared" si="113"/>
        <v>9.1068303462210262E-4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6.4006830346221028E-3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7073</v>
      </c>
      <c r="AX115" s="1">
        <f t="shared" si="120"/>
        <v>5895592.4383770367</v>
      </c>
    </row>
    <row r="116" spans="1:53" x14ac:dyDescent="0.15">
      <c r="C116" s="7">
        <v>11</v>
      </c>
      <c r="D116" s="7">
        <f t="shared" si="121"/>
        <v>7.3946946728</v>
      </c>
      <c r="E116" s="10">
        <f t="shared" si="122"/>
        <v>11.608199512387101</v>
      </c>
      <c r="F116" s="7" t="s">
        <v>85</v>
      </c>
      <c r="G116" s="1">
        <v>12</v>
      </c>
      <c r="H116" s="9">
        <f t="shared" si="103"/>
        <v>7.3946946728</v>
      </c>
      <c r="I116" s="9">
        <f t="shared" si="104"/>
        <v>280.54469467280001</v>
      </c>
      <c r="J116" s="9">
        <f t="shared" si="105"/>
        <v>4.4592364600324792E-2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1.3806180133464983</v>
      </c>
      <c r="P116" s="9">
        <f t="shared" si="108"/>
        <v>6.1565021824923127E-2</v>
      </c>
      <c r="Q116" s="12">
        <f t="shared" si="109"/>
        <v>1.8469506547476939E-2</v>
      </c>
      <c r="R116" s="9">
        <f t="shared" si="110"/>
        <v>0.19436706250000002</v>
      </c>
      <c r="S116" s="13">
        <f t="shared" si="111"/>
        <v>9.5023849771238567E-2</v>
      </c>
      <c r="T116" s="2">
        <f t="shared" si="112"/>
        <v>0.01</v>
      </c>
      <c r="U116" s="14">
        <f t="shared" si="113"/>
        <v>9.5023849771238569E-4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6.4402384977123861E-3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7073</v>
      </c>
      <c r="AX116" s="1">
        <f t="shared" si="120"/>
        <v>5932026.5014028344</v>
      </c>
      <c r="AY116" s="1">
        <f>SUM(AX105:AX116)</f>
        <v>98642579.281872839</v>
      </c>
    </row>
    <row r="117" spans="1:53" x14ac:dyDescent="0.15">
      <c r="C117" s="7">
        <v>12</v>
      </c>
      <c r="D117" s="7">
        <f t="shared" si="121"/>
        <v>6.1324738969032202</v>
      </c>
      <c r="E117" s="10">
        <f t="shared" si="122"/>
        <v>7.3946946728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6.3581223665161302</v>
      </c>
      <c r="E121" s="7"/>
      <c r="F121" s="7"/>
      <c r="G121" s="1">
        <v>1</v>
      </c>
      <c r="H121" s="9">
        <f t="shared" ref="H121:H132" si="124">E122</f>
        <v>6.3581223665161302</v>
      </c>
      <c r="I121" s="9">
        <f t="shared" ref="I121:I132" si="125">H121+273.15</f>
        <v>279.50812236651609</v>
      </c>
      <c r="J121" s="9">
        <f t="shared" ref="J121:J132" si="126">EXP(($C$15*(I121-$C$13))/($C$16*I121*$C$13))</f>
        <v>3.9206819405272333E-2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1.1162181484681033E-2</v>
      </c>
      <c r="Q121" s="12">
        <f t="shared" ref="Q121:Q132" si="130">P121*$B$123</f>
        <v>3.6835198899447413E-3</v>
      </c>
      <c r="R121" s="9">
        <f t="shared" ref="R121:R132" si="131">L121*$B$123</f>
        <v>9.3951000000000007E-2</v>
      </c>
      <c r="S121" s="13">
        <f t="shared" ref="S121:S132" si="132">Q121/R121</f>
        <v>3.9206819405272333E-2</v>
      </c>
      <c r="T121" s="2">
        <f t="shared" ref="T121:T132" si="133">$B$122/100</f>
        <v>0.01</v>
      </c>
      <c r="U121" s="14">
        <f t="shared" ref="U121:U132" si="134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5.8820681940527234E-3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623.5</v>
      </c>
      <c r="AX121" s="1">
        <f t="shared" ref="AX121:AX132" si="141">AW121*10000*AV121*0.67*AU121*AT121</f>
        <v>230856.82728179963</v>
      </c>
      <c r="AZ121" s="1">
        <f t="shared" ref="AZ121:AZ132" si="142">$E$9/12</f>
        <v>98.916666666666671</v>
      </c>
      <c r="BA121" s="1">
        <f t="shared" ref="BA121:BA132" si="143">AZ121*10000*AV121*0.67*AU121*AT121</f>
        <v>36624.840147486808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6.3637168147419398</v>
      </c>
      <c r="E122" s="10">
        <f t="shared" ref="E122:E133" si="145">D121</f>
        <v>6.3581223665161302</v>
      </c>
      <c r="F122" s="7" t="s">
        <v>83</v>
      </c>
      <c r="G122" s="1">
        <v>2</v>
      </c>
      <c r="H122" s="9">
        <f t="shared" si="124"/>
        <v>6.3637168147419398</v>
      </c>
      <c r="I122" s="9">
        <f t="shared" si="125"/>
        <v>279.51371681474194</v>
      </c>
      <c r="J122" s="9">
        <f t="shared" si="126"/>
        <v>3.9234165070194608E-2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0.55823781851531895</v>
      </c>
      <c r="P122" s="9">
        <f t="shared" si="129"/>
        <v>2.1901994720055364E-2</v>
      </c>
      <c r="Q122" s="12">
        <f t="shared" si="130"/>
        <v>7.2276582576182701E-3</v>
      </c>
      <c r="R122" s="9">
        <f t="shared" si="131"/>
        <v>9.3951000000000007E-2</v>
      </c>
      <c r="S122" s="13">
        <f t="shared" si="132"/>
        <v>7.6930083315965445E-2</v>
      </c>
      <c r="T122" s="2">
        <f t="shared" si="133"/>
        <v>0.01</v>
      </c>
      <c r="U122" s="14">
        <f t="shared" si="134"/>
        <v>7.6930083315965444E-4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6.2593008331596547E-3</v>
      </c>
      <c r="AU122" s="9">
        <f t="shared" si="138"/>
        <v>28.47</v>
      </c>
      <c r="AV122" s="1">
        <f t="shared" si="139"/>
        <v>0.33</v>
      </c>
      <c r="AW122" s="1">
        <f t="shared" si="140"/>
        <v>623.5</v>
      </c>
      <c r="AX122" s="1">
        <f t="shared" si="141"/>
        <v>245662.28810583745</v>
      </c>
      <c r="AZ122" s="1">
        <f t="shared" si="142"/>
        <v>98.916666666666671</v>
      </c>
      <c r="BA122" s="1">
        <f t="shared" si="143"/>
        <v>38973.688316176042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6.4937313646428603</v>
      </c>
      <c r="E123" s="10">
        <f t="shared" si="145"/>
        <v>6.3637168147419398</v>
      </c>
      <c r="F123" s="7" t="s">
        <v>83</v>
      </c>
      <c r="G123" s="1">
        <v>3</v>
      </c>
      <c r="H123" s="9">
        <f t="shared" si="124"/>
        <v>6.4937313646428603</v>
      </c>
      <c r="I123" s="9">
        <f t="shared" si="125"/>
        <v>279.64373136464286</v>
      </c>
      <c r="J123" s="9">
        <f t="shared" si="126"/>
        <v>3.9874762982506542E-2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0.82103582379526352</v>
      </c>
      <c r="P123" s="9">
        <f t="shared" si="129"/>
        <v>3.2738608873983138E-2</v>
      </c>
      <c r="Q123" s="12">
        <f t="shared" si="130"/>
        <v>1.0803740928414437E-2</v>
      </c>
      <c r="R123" s="9">
        <f t="shared" si="131"/>
        <v>9.3951000000000007E-2</v>
      </c>
      <c r="S123" s="13">
        <f t="shared" si="132"/>
        <v>0.11499335747798785</v>
      </c>
      <c r="T123" s="2">
        <f t="shared" si="133"/>
        <v>0.01</v>
      </c>
      <c r="U123" s="14">
        <f t="shared" si="134"/>
        <v>1.1499335747798785E-3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6.6399335747798788E-3</v>
      </c>
      <c r="AU123" s="9">
        <f t="shared" si="138"/>
        <v>28.47</v>
      </c>
      <c r="AV123" s="1">
        <f t="shared" si="139"/>
        <v>0.33</v>
      </c>
      <c r="AW123" s="1">
        <f t="shared" si="140"/>
        <v>623.5</v>
      </c>
      <c r="AX123" s="1">
        <f t="shared" si="141"/>
        <v>260601.19465895489</v>
      </c>
      <c r="AZ123" s="1">
        <f t="shared" si="142"/>
        <v>98.916666666666671</v>
      </c>
      <c r="BA123" s="1">
        <f t="shared" si="143"/>
        <v>41343.707305557276</v>
      </c>
    </row>
    <row r="124" spans="1:53" x14ac:dyDescent="0.15">
      <c r="C124" s="7">
        <v>3</v>
      </c>
      <c r="D124" s="7">
        <f t="shared" si="144"/>
        <v>7.9950777184838699</v>
      </c>
      <c r="E124" s="10">
        <f t="shared" si="145"/>
        <v>6.4937313646428603</v>
      </c>
      <c r="F124" s="7" t="s">
        <v>83</v>
      </c>
      <c r="G124" s="1">
        <v>4</v>
      </c>
      <c r="H124" s="9">
        <f t="shared" si="124"/>
        <v>7.9950777184838699</v>
      </c>
      <c r="I124" s="9">
        <f t="shared" si="125"/>
        <v>281.14507771848383</v>
      </c>
      <c r="J124" s="9">
        <f t="shared" si="126"/>
        <v>4.8022929282580791E-2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1.0729972149212803</v>
      </c>
      <c r="P124" s="9">
        <f t="shared" si="129"/>
        <v>5.1528469372570787E-2</v>
      </c>
      <c r="Q124" s="12">
        <f t="shared" si="130"/>
        <v>1.700439489294836E-2</v>
      </c>
      <c r="R124" s="9">
        <f t="shared" si="131"/>
        <v>9.3951000000000007E-2</v>
      </c>
      <c r="S124" s="13">
        <f t="shared" si="132"/>
        <v>0.18099216498971121</v>
      </c>
      <c r="T124" s="2">
        <f t="shared" si="133"/>
        <v>0.01</v>
      </c>
      <c r="U124" s="14">
        <f t="shared" si="134"/>
        <v>1.8099216498971122E-3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7.2999216498971118E-3</v>
      </c>
      <c r="AU124" s="9">
        <f t="shared" si="138"/>
        <v>28.47</v>
      </c>
      <c r="AV124" s="1">
        <f t="shared" si="139"/>
        <v>0.33</v>
      </c>
      <c r="AW124" s="1">
        <f t="shared" si="140"/>
        <v>623.5</v>
      </c>
      <c r="AX124" s="1">
        <f t="shared" si="141"/>
        <v>286504.11656309711</v>
      </c>
      <c r="AZ124" s="1">
        <f t="shared" si="142"/>
        <v>98.916666666666671</v>
      </c>
      <c r="BA124" s="1">
        <f t="shared" si="143"/>
        <v>45453.139048435762</v>
      </c>
    </row>
    <row r="125" spans="1:53" x14ac:dyDescent="0.15">
      <c r="C125" s="7">
        <v>4</v>
      </c>
      <c r="D125" s="7">
        <f t="shared" si="144"/>
        <v>8.8114268839999994</v>
      </c>
      <c r="E125" s="10">
        <f t="shared" si="145"/>
        <v>7.9950777184838699</v>
      </c>
      <c r="F125" s="7" t="s">
        <v>83</v>
      </c>
      <c r="G125" s="1">
        <v>5</v>
      </c>
      <c r="H125" s="9">
        <f t="shared" si="124"/>
        <v>8.8114268839999994</v>
      </c>
      <c r="I125" s="9">
        <f t="shared" si="125"/>
        <v>281.96142688399999</v>
      </c>
      <c r="J125" s="9">
        <f t="shared" si="126"/>
        <v>5.3087882994376334E-2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0.97039530827127407</v>
      </c>
      <c r="O125" s="9">
        <f t="shared" si="146"/>
        <v>0.33577343727743536</v>
      </c>
      <c r="P125" s="9">
        <f t="shared" si="129"/>
        <v>1.7825500950804048E-2</v>
      </c>
      <c r="Q125" s="12">
        <f t="shared" si="130"/>
        <v>5.882415313765336E-3</v>
      </c>
      <c r="R125" s="9">
        <f t="shared" si="131"/>
        <v>9.3951000000000007E-2</v>
      </c>
      <c r="S125" s="13">
        <f t="shared" si="132"/>
        <v>6.2611524238862126E-2</v>
      </c>
      <c r="T125" s="2">
        <f t="shared" si="133"/>
        <v>0.01</v>
      </c>
      <c r="U125" s="14">
        <f t="shared" si="134"/>
        <v>6.2611524238862122E-4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6.1161152423886214E-3</v>
      </c>
      <c r="AU125" s="9">
        <f t="shared" si="138"/>
        <v>28.47</v>
      </c>
      <c r="AV125" s="1">
        <f t="shared" si="139"/>
        <v>0.33</v>
      </c>
      <c r="AW125" s="1">
        <f t="shared" si="140"/>
        <v>623.5</v>
      </c>
      <c r="AX125" s="1">
        <f t="shared" si="141"/>
        <v>240042.60297003898</v>
      </c>
      <c r="AZ125" s="1">
        <f t="shared" si="142"/>
        <v>98.916666666666671</v>
      </c>
      <c r="BA125" s="1">
        <f t="shared" si="143"/>
        <v>38082.139765495376</v>
      </c>
    </row>
    <row r="126" spans="1:53" x14ac:dyDescent="0.15">
      <c r="C126" s="7">
        <v>5</v>
      </c>
      <c r="D126" s="7">
        <f t="shared" si="144"/>
        <v>12.2632200864839</v>
      </c>
      <c r="E126" s="10">
        <f t="shared" si="145"/>
        <v>8.8114268839999994</v>
      </c>
      <c r="F126" s="7" t="s">
        <v>85</v>
      </c>
      <c r="G126" s="1">
        <v>6</v>
      </c>
      <c r="H126" s="9">
        <f t="shared" si="124"/>
        <v>12.2632200864839</v>
      </c>
      <c r="I126" s="9">
        <f t="shared" si="125"/>
        <v>285.41322008648388</v>
      </c>
      <c r="J126" s="9">
        <f t="shared" si="126"/>
        <v>8.060684539227915E-2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0.60264793632663138</v>
      </c>
      <c r="P126" s="9">
        <f t="shared" si="129"/>
        <v>4.8577549029456865E-2</v>
      </c>
      <c r="Q126" s="12">
        <f t="shared" si="130"/>
        <v>1.6030591179720766E-2</v>
      </c>
      <c r="R126" s="9">
        <f t="shared" si="131"/>
        <v>9.3951000000000007E-2</v>
      </c>
      <c r="S126" s="13">
        <f t="shared" si="132"/>
        <v>0.17062714797842243</v>
      </c>
      <c r="T126" s="2">
        <f t="shared" si="133"/>
        <v>0.01</v>
      </c>
      <c r="U126" s="14">
        <f t="shared" si="134"/>
        <v>1.7062714797842244E-3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7.1962714797842242E-3</v>
      </c>
      <c r="AU126" s="9">
        <f t="shared" si="138"/>
        <v>28.47</v>
      </c>
      <c r="AV126" s="1">
        <f t="shared" si="139"/>
        <v>0.33</v>
      </c>
      <c r="AW126" s="1">
        <f t="shared" si="140"/>
        <v>623.5</v>
      </c>
      <c r="AX126" s="1">
        <f t="shared" si="141"/>
        <v>282436.10024127451</v>
      </c>
      <c r="AZ126" s="1">
        <f t="shared" si="142"/>
        <v>98.916666666666671</v>
      </c>
      <c r="BA126" s="1">
        <f t="shared" si="143"/>
        <v>44807.758752525122</v>
      </c>
    </row>
    <row r="127" spans="1:53" x14ac:dyDescent="0.15">
      <c r="C127" s="7">
        <v>6</v>
      </c>
      <c r="D127" s="7">
        <f t="shared" si="144"/>
        <v>13.771858375000001</v>
      </c>
      <c r="E127" s="10">
        <f t="shared" si="145"/>
        <v>12.2632200864839</v>
      </c>
      <c r="F127" s="7" t="s">
        <v>83</v>
      </c>
      <c r="G127" s="1">
        <v>7</v>
      </c>
      <c r="H127" s="9">
        <f t="shared" si="124"/>
        <v>13.771858375000001</v>
      </c>
      <c r="I127" s="9">
        <f t="shared" si="125"/>
        <v>286.921858375</v>
      </c>
      <c r="J127" s="9">
        <f t="shared" si="126"/>
        <v>9.644366880811521E-2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0.83877038729717457</v>
      </c>
      <c r="P127" s="9">
        <f t="shared" si="129"/>
        <v>8.089409343854323E-2</v>
      </c>
      <c r="Q127" s="12">
        <f t="shared" si="130"/>
        <v>2.6695050834719267E-2</v>
      </c>
      <c r="R127" s="9">
        <f t="shared" si="131"/>
        <v>9.3951000000000007E-2</v>
      </c>
      <c r="S127" s="13">
        <f t="shared" si="132"/>
        <v>0.28413801699523439</v>
      </c>
      <c r="T127" s="2">
        <f t="shared" si="133"/>
        <v>0.01</v>
      </c>
      <c r="U127" s="14">
        <f t="shared" si="134"/>
        <v>2.841380169952344E-3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1.2791380169952345E-2</v>
      </c>
      <c r="AU127" s="9">
        <f t="shared" si="138"/>
        <v>28.47</v>
      </c>
      <c r="AV127" s="1">
        <f t="shared" si="139"/>
        <v>0.33</v>
      </c>
      <c r="AW127" s="1">
        <f t="shared" si="140"/>
        <v>623.5</v>
      </c>
      <c r="AX127" s="1">
        <f t="shared" si="141"/>
        <v>502030.467034748</v>
      </c>
      <c r="AZ127" s="1">
        <f t="shared" si="142"/>
        <v>98.916666666666671</v>
      </c>
      <c r="BA127" s="1">
        <f t="shared" si="143"/>
        <v>79645.83859532827</v>
      </c>
    </row>
    <row r="128" spans="1:53" x14ac:dyDescent="0.15">
      <c r="C128" s="7">
        <v>7</v>
      </c>
      <c r="D128" s="7">
        <f t="shared" si="144"/>
        <v>14.6222156745161</v>
      </c>
      <c r="E128" s="10">
        <f t="shared" si="145"/>
        <v>13.771858375000001</v>
      </c>
      <c r="F128" s="7" t="s">
        <v>83</v>
      </c>
      <c r="G128" s="1">
        <v>8</v>
      </c>
      <c r="H128" s="9">
        <f t="shared" si="124"/>
        <v>14.6222156745161</v>
      </c>
      <c r="I128" s="9">
        <f t="shared" si="125"/>
        <v>287.77221567451608</v>
      </c>
      <c r="J128" s="9">
        <f t="shared" si="126"/>
        <v>0.10661634982931877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1.0425762938586314</v>
      </c>
      <c r="P128" s="9">
        <f t="shared" si="129"/>
        <v>0.11115567886978649</v>
      </c>
      <c r="Q128" s="12">
        <f t="shared" si="130"/>
        <v>3.6681374027029541E-2</v>
      </c>
      <c r="R128" s="9">
        <f t="shared" si="131"/>
        <v>9.3951000000000007E-2</v>
      </c>
      <c r="S128" s="13">
        <f t="shared" si="132"/>
        <v>0.39043090575969963</v>
      </c>
      <c r="T128" s="2">
        <f t="shared" si="133"/>
        <v>0.01</v>
      </c>
      <c r="U128" s="14">
        <f t="shared" si="134"/>
        <v>3.9043090575969965E-3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1.3854309057596995E-2</v>
      </c>
      <c r="AU128" s="9">
        <f t="shared" si="138"/>
        <v>28.47</v>
      </c>
      <c r="AV128" s="1">
        <f t="shared" si="139"/>
        <v>0.33</v>
      </c>
      <c r="AW128" s="1">
        <f t="shared" si="140"/>
        <v>623.5</v>
      </c>
      <c r="AX128" s="1">
        <f t="shared" si="141"/>
        <v>543747.83285446442</v>
      </c>
      <c r="AZ128" s="1">
        <f t="shared" si="142"/>
        <v>98.916666666666671</v>
      </c>
      <c r="BA128" s="1">
        <f t="shared" si="143"/>
        <v>86264.191071671958</v>
      </c>
    </row>
    <row r="129" spans="1:54" x14ac:dyDescent="0.15">
      <c r="C129" s="7">
        <v>8</v>
      </c>
      <c r="D129" s="7">
        <f t="shared" si="144"/>
        <v>14.153283424838699</v>
      </c>
      <c r="E129" s="10">
        <f t="shared" si="145"/>
        <v>14.6222156745161</v>
      </c>
      <c r="F129" s="7" t="s">
        <v>83</v>
      </c>
      <c r="G129" s="1">
        <v>9</v>
      </c>
      <c r="H129" s="9">
        <f t="shared" si="124"/>
        <v>14.153283424838699</v>
      </c>
      <c r="I129" s="9">
        <f t="shared" si="125"/>
        <v>287.3032834248387</v>
      </c>
      <c r="J129" s="9">
        <f t="shared" si="126"/>
        <v>0.10088808039877835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1.2161206149888448</v>
      </c>
      <c r="P129" s="9">
        <f t="shared" si="129"/>
        <v>0.12269207437960634</v>
      </c>
      <c r="Q129" s="12">
        <f t="shared" si="130"/>
        <v>4.0488384545270095E-2</v>
      </c>
      <c r="R129" s="9">
        <f t="shared" si="131"/>
        <v>9.3951000000000007E-2</v>
      </c>
      <c r="S129" s="13">
        <f t="shared" si="132"/>
        <v>0.43095214042713853</v>
      </c>
      <c r="T129" s="2">
        <f t="shared" si="133"/>
        <v>0.01</v>
      </c>
      <c r="U129" s="14">
        <f t="shared" si="134"/>
        <v>4.3095214042713857E-3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1.4259521404271384E-2</v>
      </c>
      <c r="AU129" s="9">
        <f t="shared" si="138"/>
        <v>28.47</v>
      </c>
      <c r="AV129" s="1">
        <f t="shared" si="139"/>
        <v>0.33</v>
      </c>
      <c r="AW129" s="1">
        <f t="shared" si="140"/>
        <v>623.5</v>
      </c>
      <c r="AX129" s="1">
        <f t="shared" si="141"/>
        <v>559651.42894388852</v>
      </c>
      <c r="AZ129" s="1">
        <f t="shared" si="142"/>
        <v>98.916666666666671</v>
      </c>
      <c r="BA129" s="1">
        <f t="shared" si="143"/>
        <v>88787.255567548229</v>
      </c>
    </row>
    <row r="130" spans="1:54" x14ac:dyDescent="0.15">
      <c r="C130" s="7">
        <v>9</v>
      </c>
      <c r="D130" s="7">
        <f t="shared" si="144"/>
        <v>12.4791062106667</v>
      </c>
      <c r="E130" s="10">
        <f t="shared" si="145"/>
        <v>14.153283424838699</v>
      </c>
      <c r="F130" s="7" t="s">
        <v>83</v>
      </c>
      <c r="G130" s="1">
        <v>10</v>
      </c>
      <c r="H130" s="9">
        <f t="shared" si="124"/>
        <v>12.4791062106667</v>
      </c>
      <c r="I130" s="9">
        <f t="shared" si="125"/>
        <v>285.62910621066669</v>
      </c>
      <c r="J130" s="9">
        <f t="shared" si="126"/>
        <v>8.271230543701602E-2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1.3781285406092385</v>
      </c>
      <c r="P130" s="9">
        <f t="shared" si="129"/>
        <v>0.11398818878234047</v>
      </c>
      <c r="Q130" s="12">
        <f t="shared" si="130"/>
        <v>3.761610229817236E-2</v>
      </c>
      <c r="R130" s="9">
        <f t="shared" si="131"/>
        <v>9.3951000000000007E-2</v>
      </c>
      <c r="S130" s="13">
        <f t="shared" si="132"/>
        <v>0.4003800097728854</v>
      </c>
      <c r="T130" s="2">
        <f t="shared" si="133"/>
        <v>0.01</v>
      </c>
      <c r="U130" s="14">
        <f t="shared" si="134"/>
        <v>4.0038000977288537E-3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1.3953800097728855E-2</v>
      </c>
      <c r="AU130" s="9">
        <f t="shared" si="138"/>
        <v>28.47</v>
      </c>
      <c r="AV130" s="1">
        <f t="shared" si="139"/>
        <v>0.33</v>
      </c>
      <c r="AW130" s="1">
        <f t="shared" si="140"/>
        <v>623.5</v>
      </c>
      <c r="AX130" s="1">
        <f t="shared" si="141"/>
        <v>547652.61347075016</v>
      </c>
      <c r="AZ130" s="1">
        <f t="shared" si="142"/>
        <v>98.916666666666671</v>
      </c>
      <c r="BA130" s="1">
        <f t="shared" si="143"/>
        <v>86883.674443969605</v>
      </c>
    </row>
    <row r="131" spans="1:54" x14ac:dyDescent="0.15">
      <c r="C131" s="7">
        <v>10</v>
      </c>
      <c r="D131" s="7">
        <f t="shared" si="144"/>
        <v>11.608199512387101</v>
      </c>
      <c r="E131" s="10">
        <f t="shared" si="145"/>
        <v>12.4791062106667</v>
      </c>
      <c r="F131" s="7" t="s">
        <v>83</v>
      </c>
      <c r="G131" s="1">
        <v>11</v>
      </c>
      <c r="H131" s="9">
        <f t="shared" si="124"/>
        <v>11.608199512387101</v>
      </c>
      <c r="I131" s="9">
        <f t="shared" si="125"/>
        <v>284.75819951238708</v>
      </c>
      <c r="J131" s="9">
        <f t="shared" si="126"/>
        <v>7.4523205008027588E-2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1.2009333342355533</v>
      </c>
      <c r="O131" s="9">
        <f t="shared" si="146"/>
        <v>0.34790701759134479</v>
      </c>
      <c r="P131" s="9">
        <f t="shared" si="129"/>
        <v>2.5927145995691247E-2</v>
      </c>
      <c r="Q131" s="12">
        <f t="shared" si="130"/>
        <v>8.5559581785781113E-3</v>
      </c>
      <c r="R131" s="9">
        <f t="shared" si="131"/>
        <v>9.3951000000000007E-2</v>
      </c>
      <c r="S131" s="13">
        <f t="shared" si="132"/>
        <v>9.1068303462210204E-2</v>
      </c>
      <c r="T131" s="2">
        <f t="shared" si="133"/>
        <v>0.01</v>
      </c>
      <c r="U131" s="14">
        <f t="shared" si="134"/>
        <v>9.1068303462210208E-4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6.400683034622102E-3</v>
      </c>
      <c r="AU131" s="9">
        <f t="shared" si="138"/>
        <v>28.47</v>
      </c>
      <c r="AV131" s="1">
        <f t="shared" si="139"/>
        <v>0.33</v>
      </c>
      <c r="AW131" s="1">
        <f t="shared" si="140"/>
        <v>623.5</v>
      </c>
      <c r="AX131" s="1">
        <f t="shared" si="141"/>
        <v>251211.19461065112</v>
      </c>
      <c r="AZ131" s="1">
        <f t="shared" si="142"/>
        <v>98.916666666666671</v>
      </c>
      <c r="BA131" s="1">
        <f t="shared" si="143"/>
        <v>39854.008019626162</v>
      </c>
    </row>
    <row r="132" spans="1:54" x14ac:dyDescent="0.15">
      <c r="C132" s="7">
        <v>11</v>
      </c>
      <c r="D132" s="7">
        <f t="shared" si="144"/>
        <v>7.3946946728</v>
      </c>
      <c r="E132" s="10">
        <f t="shared" si="145"/>
        <v>11.608199512387101</v>
      </c>
      <c r="F132" s="7" t="s">
        <v>85</v>
      </c>
      <c r="G132" s="1">
        <v>12</v>
      </c>
      <c r="H132" s="9">
        <f t="shared" si="124"/>
        <v>7.3946946728</v>
      </c>
      <c r="I132" s="9">
        <f t="shared" si="125"/>
        <v>280.54469467280001</v>
      </c>
      <c r="J132" s="9">
        <f t="shared" si="126"/>
        <v>4.4592364600324792E-2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0.60667987159565351</v>
      </c>
      <c r="P132" s="9">
        <f t="shared" si="129"/>
        <v>2.7053290029871609E-2</v>
      </c>
      <c r="Q132" s="12">
        <f t="shared" si="130"/>
        <v>8.927585709857631E-3</v>
      </c>
      <c r="R132" s="9">
        <f t="shared" si="131"/>
        <v>9.3951000000000007E-2</v>
      </c>
      <c r="S132" s="13">
        <f t="shared" si="132"/>
        <v>9.5023849771238525E-2</v>
      </c>
      <c r="T132" s="2">
        <f t="shared" si="133"/>
        <v>0.01</v>
      </c>
      <c r="U132" s="14">
        <f t="shared" si="134"/>
        <v>9.5023849771238525E-4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6.4402384977123852E-3</v>
      </c>
      <c r="AU132" s="9">
        <f t="shared" si="138"/>
        <v>28.47</v>
      </c>
      <c r="AV132" s="1">
        <f t="shared" si="139"/>
        <v>0.33</v>
      </c>
      <c r="AW132" s="1">
        <f t="shared" si="140"/>
        <v>623.5</v>
      </c>
      <c r="AX132" s="1">
        <f t="shared" si="141"/>
        <v>252763.65004119475</v>
      </c>
      <c r="AY132" s="1">
        <f>SUM(AX121:AX132)</f>
        <v>4203160.3167766994</v>
      </c>
      <c r="AZ132" s="1">
        <f t="shared" si="142"/>
        <v>98.916666666666671</v>
      </c>
      <c r="BA132" s="1">
        <f t="shared" si="143"/>
        <v>40100.301069085574</v>
      </c>
      <c r="BB132" s="1">
        <f>SUM(BA121:BA132)</f>
        <v>666820.54210290615</v>
      </c>
    </row>
    <row r="133" spans="1:54" x14ac:dyDescent="0.15">
      <c r="C133" s="7">
        <v>12</v>
      </c>
      <c r="D133" s="7">
        <f t="shared" si="144"/>
        <v>6.1324738969032202</v>
      </c>
      <c r="E133" s="10">
        <f t="shared" si="145"/>
        <v>7.3946946728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6.3581223665161302</v>
      </c>
      <c r="E136" s="7"/>
      <c r="F136" s="7"/>
      <c r="G136" s="1">
        <v>1</v>
      </c>
      <c r="H136" s="9">
        <f t="shared" ref="H136:H147" si="147">E137</f>
        <v>6.3581223665161302</v>
      </c>
      <c r="I136" s="9">
        <f t="shared" ref="I136:I147" si="148">H136+273.15</f>
        <v>279.50812236651609</v>
      </c>
      <c r="J136" s="9">
        <f t="shared" ref="J136:J147" si="149">EXP(($C$15*(I136-$C$13))/($C$16*I136*$C$13))</f>
        <v>3.9206819405272333E-2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2.9759854588698207E-2</v>
      </c>
      <c r="Q136" s="12">
        <f t="shared" ref="Q136:Q147" si="153">P136*$B$138</f>
        <v>7.7375621930615337E-3</v>
      </c>
      <c r="R136" s="9">
        <f t="shared" ref="R136:R147" si="154">L136*$B$138</f>
        <v>0.19735245833333334</v>
      </c>
      <c r="S136" s="13">
        <f t="shared" ref="S136:S147" si="155">Q136/R136</f>
        <v>3.9206819405272333E-2</v>
      </c>
      <c r="T136" s="2">
        <f t="shared" ref="T136:T147" si="156">$B$137/100</f>
        <v>0.01</v>
      </c>
      <c r="U136" s="14">
        <f t="shared" ref="U136:U147" si="157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5.8820681940527234E-3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6.3637168147419398</v>
      </c>
      <c r="E137" s="10">
        <f t="shared" ref="E137:E148" si="166">D136</f>
        <v>6.3581223665161302</v>
      </c>
      <c r="F137" s="7" t="s">
        <v>83</v>
      </c>
      <c r="G137" s="1">
        <v>2</v>
      </c>
      <c r="H137" s="9">
        <f t="shared" si="147"/>
        <v>6.3637168147419398</v>
      </c>
      <c r="I137" s="9">
        <f t="shared" si="148"/>
        <v>279.51371681474194</v>
      </c>
      <c r="J137" s="9">
        <f t="shared" si="149"/>
        <v>3.9234165070194608E-2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1.4883359787446353</v>
      </c>
      <c r="P137" s="9">
        <f t="shared" si="152"/>
        <v>5.8393619469976676E-2</v>
      </c>
      <c r="Q137" s="12">
        <f t="shared" si="153"/>
        <v>1.5182341062193936E-2</v>
      </c>
      <c r="R137" s="9">
        <f t="shared" si="154"/>
        <v>0.19735245833333334</v>
      </c>
      <c r="S137" s="13">
        <f t="shared" si="155"/>
        <v>7.6930083315965458E-2</v>
      </c>
      <c r="T137" s="2">
        <f t="shared" si="156"/>
        <v>0.01</v>
      </c>
      <c r="U137" s="14">
        <f t="shared" si="157"/>
        <v>7.6930083315965465E-4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6.2593008331596547E-3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6.4937313646428603</v>
      </c>
      <c r="E138" s="10">
        <f t="shared" si="166"/>
        <v>6.3637168147419398</v>
      </c>
      <c r="F138" s="7" t="s">
        <v>83</v>
      </c>
      <c r="G138" s="1">
        <v>3</v>
      </c>
      <c r="H138" s="9">
        <f t="shared" si="147"/>
        <v>6.4937313646428603</v>
      </c>
      <c r="I138" s="9">
        <f t="shared" si="148"/>
        <v>279.64373136464286</v>
      </c>
      <c r="J138" s="9">
        <f t="shared" si="149"/>
        <v>3.9874762982506542E-2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2.1889902759413253</v>
      </c>
      <c r="P138" s="9">
        <f t="shared" si="152"/>
        <v>8.7285468424171939E-2</v>
      </c>
      <c r="Q138" s="12">
        <f t="shared" si="153"/>
        <v>2.2694221790284706E-2</v>
      </c>
      <c r="R138" s="9">
        <f t="shared" si="154"/>
        <v>0.19735245833333334</v>
      </c>
      <c r="S138" s="13">
        <f t="shared" si="155"/>
        <v>0.11499335747798786</v>
      </c>
      <c r="T138" s="2">
        <f t="shared" si="156"/>
        <v>0.01</v>
      </c>
      <c r="U138" s="14">
        <f t="shared" si="157"/>
        <v>1.1499335747798785E-3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6.6399335747798788E-3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7.9950777184838699</v>
      </c>
      <c r="E139" s="10">
        <f t="shared" si="166"/>
        <v>6.4937313646428603</v>
      </c>
      <c r="F139" s="7" t="s">
        <v>83</v>
      </c>
      <c r="G139" s="1">
        <v>4</v>
      </c>
      <c r="H139" s="9">
        <f t="shared" si="147"/>
        <v>7.9950777184838699</v>
      </c>
      <c r="I139" s="9">
        <f t="shared" si="148"/>
        <v>281.14507771848383</v>
      </c>
      <c r="J139" s="9">
        <f t="shared" si="149"/>
        <v>4.8022929282580791E-2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2.8607527241838202</v>
      </c>
      <c r="P139" s="9">
        <f t="shared" si="152"/>
        <v>0.13738172576842994</v>
      </c>
      <c r="Q139" s="12">
        <f t="shared" si="153"/>
        <v>3.5719248699791789E-2</v>
      </c>
      <c r="R139" s="9">
        <f t="shared" si="154"/>
        <v>0.19735245833333334</v>
      </c>
      <c r="S139" s="13">
        <f t="shared" si="155"/>
        <v>0.18099216498971127</v>
      </c>
      <c r="T139" s="2">
        <f t="shared" si="156"/>
        <v>0.01</v>
      </c>
      <c r="U139" s="14">
        <f t="shared" si="157"/>
        <v>1.8099216498971126E-3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7.2999216498971127E-3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8.8114268839999994</v>
      </c>
      <c r="E140" s="10">
        <f t="shared" si="166"/>
        <v>7.9950777184838699</v>
      </c>
      <c r="F140" s="7" t="s">
        <v>83</v>
      </c>
      <c r="G140" s="1">
        <v>5</v>
      </c>
      <c r="H140" s="9">
        <f t="shared" si="147"/>
        <v>8.8114268839999994</v>
      </c>
      <c r="I140" s="9">
        <f t="shared" si="148"/>
        <v>281.96142688399999</v>
      </c>
      <c r="J140" s="9">
        <f t="shared" si="149"/>
        <v>5.3087882994376334E-2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3.4824189150820573</v>
      </c>
      <c r="P140" s="9">
        <f t="shared" si="152"/>
        <v>0.18487424790127924</v>
      </c>
      <c r="Q140" s="12">
        <f t="shared" si="153"/>
        <v>4.8067304454332604E-2</v>
      </c>
      <c r="R140" s="9">
        <f t="shared" si="154"/>
        <v>0.19735245833333334</v>
      </c>
      <c r="S140" s="13">
        <f t="shared" si="155"/>
        <v>0.24356070788409284</v>
      </c>
      <c r="T140" s="2">
        <f t="shared" si="156"/>
        <v>0.01</v>
      </c>
      <c r="U140" s="14">
        <f t="shared" si="157"/>
        <v>2.4356070788409284E-3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7.925607078840928E-3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12.2632200864839</v>
      </c>
      <c r="E141" s="10">
        <f t="shared" si="166"/>
        <v>8.8114268839999994</v>
      </c>
      <c r="F141" s="7" t="s">
        <v>85</v>
      </c>
      <c r="G141" s="1">
        <v>6</v>
      </c>
      <c r="H141" s="9">
        <f t="shared" si="147"/>
        <v>12.2632200864839</v>
      </c>
      <c r="I141" s="9">
        <f t="shared" si="148"/>
        <v>285.41322008648388</v>
      </c>
      <c r="J141" s="9">
        <f t="shared" si="149"/>
        <v>8.060684539227915E-2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4.0565925838474453</v>
      </c>
      <c r="P141" s="9">
        <f t="shared" si="152"/>
        <v>0.3269891312256572</v>
      </c>
      <c r="Q141" s="12">
        <f t="shared" si="153"/>
        <v>8.501717411867088E-2</v>
      </c>
      <c r="R141" s="9">
        <f t="shared" si="154"/>
        <v>0.19735245833333334</v>
      </c>
      <c r="S141" s="13">
        <f t="shared" si="155"/>
        <v>0.43078852341973212</v>
      </c>
      <c r="T141" s="2">
        <f t="shared" si="156"/>
        <v>0.01</v>
      </c>
      <c r="U141" s="14">
        <f t="shared" si="157"/>
        <v>4.3078852341973213E-3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9.7978852341973205E-3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13.771858375000001</v>
      </c>
      <c r="E142" s="10">
        <f t="shared" si="166"/>
        <v>12.2632200864839</v>
      </c>
      <c r="F142" s="7" t="s">
        <v>83</v>
      </c>
      <c r="G142" s="1">
        <v>7</v>
      </c>
      <c r="H142" s="9">
        <f t="shared" si="147"/>
        <v>13.771858375000001</v>
      </c>
      <c r="I142" s="9">
        <f t="shared" si="148"/>
        <v>286.921858375</v>
      </c>
      <c r="J142" s="9">
        <f t="shared" si="149"/>
        <v>9.644366880811521E-2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4.4886513692884549</v>
      </c>
      <c r="P142" s="9">
        <f t="shared" si="152"/>
        <v>0.4329020060547486</v>
      </c>
      <c r="Q142" s="12">
        <f t="shared" si="153"/>
        <v>0.11255452157423464</v>
      </c>
      <c r="R142" s="9">
        <f t="shared" si="154"/>
        <v>0.19735245833333334</v>
      </c>
      <c r="S142" s="13">
        <f t="shared" si="155"/>
        <v>0.57032236904861444</v>
      </c>
      <c r="T142" s="2">
        <f t="shared" si="156"/>
        <v>0.01</v>
      </c>
      <c r="U142" s="14">
        <f t="shared" si="157"/>
        <v>5.7032236904861443E-3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1.5653223690486145E-2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14.6222156745161</v>
      </c>
      <c r="E143" s="10">
        <f t="shared" si="166"/>
        <v>13.771858375000001</v>
      </c>
      <c r="F143" s="7" t="s">
        <v>83</v>
      </c>
      <c r="G143" s="1">
        <v>8</v>
      </c>
      <c r="H143" s="9">
        <f t="shared" si="147"/>
        <v>14.6222156745161</v>
      </c>
      <c r="I143" s="9">
        <f t="shared" si="148"/>
        <v>287.77221567451608</v>
      </c>
      <c r="J143" s="9">
        <f t="shared" si="149"/>
        <v>0.10661634982931877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4.8147972799003735</v>
      </c>
      <c r="P143" s="9">
        <f t="shared" si="152"/>
        <v>0.51333611115111066</v>
      </c>
      <c r="Q143" s="12">
        <f t="shared" si="153"/>
        <v>0.13346738889928877</v>
      </c>
      <c r="R143" s="9">
        <f t="shared" si="154"/>
        <v>0.19735245833333334</v>
      </c>
      <c r="S143" s="13">
        <f t="shared" si="155"/>
        <v>0.67628946721230576</v>
      </c>
      <c r="T143" s="2">
        <f t="shared" si="156"/>
        <v>0.01</v>
      </c>
      <c r="U143" s="14">
        <f t="shared" si="157"/>
        <v>6.7628946721230579E-3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1.6712894672123058E-2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14.153283424838699</v>
      </c>
      <c r="E144" s="10">
        <f t="shared" si="166"/>
        <v>14.6222156745161</v>
      </c>
      <c r="F144" s="7" t="s">
        <v>83</v>
      </c>
      <c r="G144" s="1">
        <v>9</v>
      </c>
      <c r="H144" s="9">
        <f t="shared" si="147"/>
        <v>14.153283424838699</v>
      </c>
      <c r="I144" s="9">
        <f t="shared" si="148"/>
        <v>287.3032834248387</v>
      </c>
      <c r="J144" s="9">
        <f t="shared" si="149"/>
        <v>0.10088808039877835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5.06050908541593</v>
      </c>
      <c r="P144" s="9">
        <f t="shared" si="152"/>
        <v>0.51054504746819063</v>
      </c>
      <c r="Q144" s="12">
        <f t="shared" si="153"/>
        <v>0.13274171234172957</v>
      </c>
      <c r="R144" s="9">
        <f t="shared" si="154"/>
        <v>0.19735245833333334</v>
      </c>
      <c r="S144" s="13">
        <f t="shared" si="155"/>
        <v>0.67261240859500937</v>
      </c>
      <c r="T144" s="2">
        <f t="shared" si="156"/>
        <v>0.01</v>
      </c>
      <c r="U144" s="14">
        <f t="shared" si="157"/>
        <v>6.7261240859500943E-3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1.6676124085950095E-2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12.4791062106667</v>
      </c>
      <c r="E145" s="10">
        <f t="shared" si="166"/>
        <v>14.153283424838699</v>
      </c>
      <c r="F145" s="7" t="s">
        <v>83</v>
      </c>
      <c r="G145" s="1">
        <v>10</v>
      </c>
      <c r="H145" s="9">
        <f t="shared" si="147"/>
        <v>12.4791062106667</v>
      </c>
      <c r="I145" s="9">
        <f t="shared" si="148"/>
        <v>285.62910621066669</v>
      </c>
      <c r="J145" s="9">
        <f t="shared" si="149"/>
        <v>8.271230543701602E-2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5.3090119546144061</v>
      </c>
      <c r="P145" s="9">
        <f t="shared" si="152"/>
        <v>0.4391206183588362</v>
      </c>
      <c r="Q145" s="12">
        <f t="shared" si="153"/>
        <v>0.11417136077329741</v>
      </c>
      <c r="R145" s="9">
        <f t="shared" si="154"/>
        <v>0.19735245833333334</v>
      </c>
      <c r="S145" s="13">
        <f t="shared" si="155"/>
        <v>0.57851501692702034</v>
      </c>
      <c r="T145" s="2">
        <f t="shared" si="156"/>
        <v>0.01</v>
      </c>
      <c r="U145" s="14">
        <f t="shared" si="157"/>
        <v>5.7851501692702039E-3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1.5735150169270205E-2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11.608199512387101</v>
      </c>
      <c r="E146" s="10">
        <f t="shared" si="166"/>
        <v>12.4791062106667</v>
      </c>
      <c r="F146" s="7" t="s">
        <v>83</v>
      </c>
      <c r="G146" s="1">
        <v>11</v>
      </c>
      <c r="H146" s="9">
        <f t="shared" si="147"/>
        <v>11.608199512387101</v>
      </c>
      <c r="I146" s="9">
        <f t="shared" si="148"/>
        <v>284.75819951238708</v>
      </c>
      <c r="J146" s="9">
        <f t="shared" si="149"/>
        <v>7.4523205008027588E-2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5.6289392529222368</v>
      </c>
      <c r="P146" s="9">
        <f t="shared" si="152"/>
        <v>0.41948659392325749</v>
      </c>
      <c r="Q146" s="12">
        <f t="shared" si="153"/>
        <v>0.10906651442004694</v>
      </c>
      <c r="R146" s="9">
        <f t="shared" si="154"/>
        <v>0.19735245833333334</v>
      </c>
      <c r="S146" s="13">
        <f t="shared" si="155"/>
        <v>0.55264837003363199</v>
      </c>
      <c r="T146" s="2">
        <f t="shared" si="156"/>
        <v>0.01</v>
      </c>
      <c r="U146" s="14">
        <f t="shared" si="157"/>
        <v>5.5264837003363198E-3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1.1016483700336321E-2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7.3946946728</v>
      </c>
      <c r="E147" s="10">
        <f t="shared" si="166"/>
        <v>11.608199512387101</v>
      </c>
      <c r="F147" s="7" t="s">
        <v>85</v>
      </c>
      <c r="G147" s="1">
        <v>12</v>
      </c>
      <c r="H147" s="9">
        <f t="shared" si="147"/>
        <v>7.3946946728</v>
      </c>
      <c r="I147" s="9">
        <f t="shared" si="148"/>
        <v>280.54469467280001</v>
      </c>
      <c r="J147" s="9">
        <f t="shared" si="149"/>
        <v>4.4592364600324792E-2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5.9685005756656464</v>
      </c>
      <c r="P147" s="9">
        <f t="shared" si="152"/>
        <v>0.26614955378733091</v>
      </c>
      <c r="Q147" s="12">
        <f t="shared" si="153"/>
        <v>6.9198883984706042E-2</v>
      </c>
      <c r="R147" s="9">
        <f t="shared" si="154"/>
        <v>0.19735245833333334</v>
      </c>
      <c r="S147" s="13">
        <f t="shared" si="155"/>
        <v>0.35063603751936728</v>
      </c>
      <c r="T147" s="2">
        <f t="shared" si="156"/>
        <v>0.01</v>
      </c>
      <c r="U147" s="14">
        <f t="shared" si="157"/>
        <v>3.506360375193673E-3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8.9963603751936731E-3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6.1324738969032202</v>
      </c>
      <c r="E148" s="10">
        <f t="shared" si="166"/>
        <v>7.3946946728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400792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5949393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992177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7215433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8570807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367561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20991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6981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28151061.03159336</v>
      </c>
      <c r="J13" s="6" t="s">
        <v>37</v>
      </c>
      <c r="K13" s="6">
        <f>I13/(10000*1000)</f>
        <v>2.8151061031593358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33399.333333333336</v>
      </c>
      <c r="AU26" s="1">
        <f t="shared" ref="AU26:AU37" si="17">AT26*10000*AS26*0.67*AR26*AQ26</f>
        <v>67214797.796354458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1.6731239867096801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1.6731239867096801</v>
      </c>
      <c r="I27" s="9">
        <f t="shared" si="1"/>
        <v>274.82312398670967</v>
      </c>
      <c r="J27" s="9">
        <f t="shared" si="2"/>
        <v>2.1649874958199648E-2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1.723294392072402</v>
      </c>
      <c r="Q27" s="12">
        <f t="shared" si="6"/>
        <v>0.1723294392072402</v>
      </c>
      <c r="R27" s="9">
        <f t="shared" si="7"/>
        <v>4.0532094166666672</v>
      </c>
      <c r="S27" s="13">
        <f t="shared" si="8"/>
        <v>4.2516786450418051E-2</v>
      </c>
      <c r="T27" s="2">
        <f t="shared" si="9"/>
        <v>0.34</v>
      </c>
      <c r="U27" s="14">
        <f t="shared" si="10"/>
        <v>1.4455707393142139E-2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2.7355707393142137E-2</v>
      </c>
      <c r="AR27" s="9">
        <f t="shared" si="14"/>
        <v>119.21204166666666</v>
      </c>
      <c r="AS27" s="1">
        <f t="shared" si="15"/>
        <v>0.1</v>
      </c>
      <c r="AT27" s="1">
        <f t="shared" si="16"/>
        <v>33399.333333333336</v>
      </c>
      <c r="AU27" s="1">
        <f t="shared" si="17"/>
        <v>72976104.450425342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6.6129771022500003</v>
      </c>
      <c r="E28" s="10">
        <f t="shared" si="18"/>
        <v>1.6731239867096801</v>
      </c>
      <c r="F28" s="7" t="s">
        <v>83</v>
      </c>
      <c r="G28" s="1">
        <v>3</v>
      </c>
      <c r="H28" s="9">
        <f t="shared" si="0"/>
        <v>6.6129771022500003</v>
      </c>
      <c r="I28" s="9">
        <f t="shared" si="1"/>
        <v>279.76297710224998</v>
      </c>
      <c r="J28" s="9">
        <f t="shared" si="2"/>
        <v>4.0470957644144899E-2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118.40715290132785</v>
      </c>
      <c r="P28" s="9">
        <f t="shared" si="5"/>
        <v>4.7920508698334281</v>
      </c>
      <c r="Q28" s="12">
        <f t="shared" si="6"/>
        <v>0.47920508698334285</v>
      </c>
      <c r="R28" s="9">
        <f t="shared" si="7"/>
        <v>4.0532094166666672</v>
      </c>
      <c r="S28" s="13">
        <f t="shared" si="8"/>
        <v>0.1182285536525369</v>
      </c>
      <c r="T28" s="2">
        <f t="shared" si="9"/>
        <v>0.34</v>
      </c>
      <c r="U28" s="14">
        <f t="shared" si="10"/>
        <v>4.0197708241862549E-2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5.3097708241862551E-2</v>
      </c>
      <c r="AR28" s="9">
        <f t="shared" si="14"/>
        <v>119.21204166666666</v>
      </c>
      <c r="AS28" s="1">
        <f t="shared" si="15"/>
        <v>0.1</v>
      </c>
      <c r="AT28" s="1">
        <f t="shared" si="16"/>
        <v>33399.333333333336</v>
      </c>
      <c r="AU28" s="1">
        <f t="shared" si="17"/>
        <v>141647366.19853488</v>
      </c>
    </row>
    <row r="29" spans="1:47" x14ac:dyDescent="0.15">
      <c r="C29" s="7">
        <v>3</v>
      </c>
      <c r="D29" s="8">
        <v>9.6499632405806395</v>
      </c>
      <c r="E29" s="10">
        <f t="shared" si="18"/>
        <v>6.6129771022500003</v>
      </c>
      <c r="F29" s="7" t="s">
        <v>83</v>
      </c>
      <c r="G29" s="1">
        <v>4</v>
      </c>
      <c r="H29" s="9">
        <f t="shared" si="0"/>
        <v>9.6499632405806395</v>
      </c>
      <c r="I29" s="9">
        <f t="shared" si="1"/>
        <v>282.79996324058061</v>
      </c>
      <c r="J29" s="9">
        <f t="shared" si="2"/>
        <v>5.8811729717789821E-2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154.14719619816111</v>
      </c>
      <c r="P29" s="9">
        <f t="shared" si="5"/>
        <v>9.0656632395613705</v>
      </c>
      <c r="Q29" s="12">
        <f t="shared" si="6"/>
        <v>0.90656632395613712</v>
      </c>
      <c r="R29" s="9">
        <f t="shared" si="7"/>
        <v>4.0532094166666672</v>
      </c>
      <c r="S29" s="13">
        <f t="shared" si="8"/>
        <v>0.22366629274775823</v>
      </c>
      <c r="T29" s="2">
        <f t="shared" si="9"/>
        <v>0.34</v>
      </c>
      <c r="U29" s="14">
        <f t="shared" si="10"/>
        <v>7.6046539534237803E-2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8.8946539534237798E-2</v>
      </c>
      <c r="AR29" s="9">
        <f t="shared" si="14"/>
        <v>119.21204166666666</v>
      </c>
      <c r="AS29" s="1">
        <f t="shared" si="15"/>
        <v>0.1</v>
      </c>
      <c r="AT29" s="1">
        <f t="shared" si="16"/>
        <v>33399.333333333336</v>
      </c>
      <c r="AU29" s="1">
        <f t="shared" si="17"/>
        <v>237280354.92811498</v>
      </c>
    </row>
    <row r="30" spans="1:47" x14ac:dyDescent="0.15">
      <c r="C30" s="7">
        <v>4</v>
      </c>
      <c r="D30" s="8">
        <v>11.4383472135333</v>
      </c>
      <c r="E30" s="10">
        <f t="shared" si="18"/>
        <v>9.6499632405806395</v>
      </c>
      <c r="F30" s="7" t="s">
        <v>83</v>
      </c>
      <c r="G30" s="1">
        <v>5</v>
      </c>
      <c r="H30" s="9">
        <f t="shared" si="0"/>
        <v>11.4383472135333</v>
      </c>
      <c r="I30" s="9">
        <f t="shared" si="1"/>
        <v>284.58834721353327</v>
      </c>
      <c r="J30" s="9">
        <f t="shared" si="2"/>
        <v>7.3017772017522783E-2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137.82745631066976</v>
      </c>
      <c r="O30" s="9">
        <f t="shared" si="19"/>
        <v>47.786170814596659</v>
      </c>
      <c r="P30" s="9">
        <f t="shared" si="5"/>
        <v>3.4892397261306196</v>
      </c>
      <c r="Q30" s="12">
        <f t="shared" si="6"/>
        <v>0.34892397261306196</v>
      </c>
      <c r="R30" s="9">
        <f t="shared" si="7"/>
        <v>4.0532094166666672</v>
      </c>
      <c r="S30" s="13">
        <f t="shared" si="8"/>
        <v>8.6085848705052787E-2</v>
      </c>
      <c r="T30" s="2">
        <f t="shared" si="9"/>
        <v>0.34</v>
      </c>
      <c r="U30" s="14">
        <f t="shared" si="10"/>
        <v>2.9269188559717951E-2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4.2169188559717949E-2</v>
      </c>
      <c r="AR30" s="9">
        <f t="shared" si="14"/>
        <v>119.21204166666666</v>
      </c>
      <c r="AS30" s="1">
        <f t="shared" si="15"/>
        <v>0.1</v>
      </c>
      <c r="AT30" s="1">
        <f t="shared" si="16"/>
        <v>33399.333333333336</v>
      </c>
      <c r="AU30" s="1">
        <f t="shared" si="17"/>
        <v>112493640.34706427</v>
      </c>
    </row>
    <row r="31" spans="1:47" x14ac:dyDescent="0.15">
      <c r="C31" s="7">
        <v>5</v>
      </c>
      <c r="D31" s="8">
        <v>16.005449609999999</v>
      </c>
      <c r="E31" s="10">
        <f t="shared" si="18"/>
        <v>11.4383472135333</v>
      </c>
      <c r="F31" s="7" t="s">
        <v>85</v>
      </c>
      <c r="G31" s="1">
        <v>6</v>
      </c>
      <c r="H31" s="9">
        <f t="shared" si="0"/>
        <v>16.005449609999999</v>
      </c>
      <c r="I31" s="9">
        <f t="shared" si="1"/>
        <v>289.15544961000001</v>
      </c>
      <c r="J31" s="9">
        <f t="shared" si="2"/>
        <v>0.12534798541528033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84.829025255132706</v>
      </c>
      <c r="P31" s="9">
        <f t="shared" si="5"/>
        <v>10.633147420472822</v>
      </c>
      <c r="Q31" s="12">
        <f t="shared" si="6"/>
        <v>1.0633147420472822</v>
      </c>
      <c r="R31" s="9">
        <f t="shared" si="7"/>
        <v>4.0532094166666672</v>
      </c>
      <c r="S31" s="13">
        <f t="shared" si="8"/>
        <v>0.2623389597574125</v>
      </c>
      <c r="T31" s="2">
        <f t="shared" si="9"/>
        <v>0.34</v>
      </c>
      <c r="U31" s="14">
        <f t="shared" si="10"/>
        <v>8.9195246317520252E-2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0.10209524631752025</v>
      </c>
      <c r="AR31" s="9">
        <f t="shared" si="14"/>
        <v>119.21204166666666</v>
      </c>
      <c r="AS31" s="1">
        <f t="shared" si="15"/>
        <v>0.1</v>
      </c>
      <c r="AT31" s="1">
        <f t="shared" si="16"/>
        <v>33399.333333333336</v>
      </c>
      <c r="AU31" s="1">
        <f t="shared" si="17"/>
        <v>272356815.78561723</v>
      </c>
    </row>
    <row r="32" spans="1:47" x14ac:dyDescent="0.15">
      <c r="C32" s="7">
        <v>6</v>
      </c>
      <c r="D32" s="8">
        <v>21.539064110999998</v>
      </c>
      <c r="E32" s="10">
        <f t="shared" si="18"/>
        <v>16.005449609999999</v>
      </c>
      <c r="F32" s="7" t="s">
        <v>83</v>
      </c>
      <c r="G32" s="1">
        <v>7</v>
      </c>
      <c r="H32" s="9">
        <f t="shared" si="0"/>
        <v>21.539064110999998</v>
      </c>
      <c r="I32" s="9">
        <f t="shared" si="1"/>
        <v>294.68906411099999</v>
      </c>
      <c r="J32" s="9">
        <f t="shared" si="2"/>
        <v>0.23589873127741889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114.72797200132655</v>
      </c>
      <c r="P32" s="9">
        <f t="shared" si="5"/>
        <v>27.064183037144172</v>
      </c>
      <c r="Q32" s="12">
        <f t="shared" si="6"/>
        <v>2.7064183037144174</v>
      </c>
      <c r="R32" s="9">
        <f t="shared" si="7"/>
        <v>4.0532094166666672</v>
      </c>
      <c r="S32" s="13">
        <f t="shared" si="8"/>
        <v>0.66772229744303668</v>
      </c>
      <c r="T32" s="2">
        <f t="shared" si="9"/>
        <v>0.34</v>
      </c>
      <c r="U32" s="14">
        <f t="shared" si="10"/>
        <v>0.22702558113063248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0.25267558113063249</v>
      </c>
      <c r="AR32" s="9">
        <f t="shared" si="14"/>
        <v>119.21204166666666</v>
      </c>
      <c r="AS32" s="1">
        <f t="shared" si="15"/>
        <v>0.1</v>
      </c>
      <c r="AT32" s="1">
        <f t="shared" si="16"/>
        <v>33399.333333333336</v>
      </c>
      <c r="AU32" s="1">
        <f t="shared" si="17"/>
        <v>674056032.8293153</v>
      </c>
    </row>
    <row r="33" spans="1:48" x14ac:dyDescent="0.15">
      <c r="C33" s="7">
        <v>7</v>
      </c>
      <c r="D33" s="8">
        <v>22.772984079354799</v>
      </c>
      <c r="E33" s="10">
        <f t="shared" si="18"/>
        <v>21.539064110999998</v>
      </c>
      <c r="F33" s="7" t="s">
        <v>83</v>
      </c>
      <c r="G33" s="1">
        <v>8</v>
      </c>
      <c r="H33" s="9">
        <f t="shared" si="0"/>
        <v>22.772984079354799</v>
      </c>
      <c r="I33" s="9">
        <f t="shared" si="1"/>
        <v>295.92298407935476</v>
      </c>
      <c r="J33" s="9">
        <f t="shared" si="2"/>
        <v>0.27074415982301347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128.19588313084904</v>
      </c>
      <c r="P33" s="9">
        <f t="shared" si="5"/>
        <v>34.708286671030947</v>
      </c>
      <c r="Q33" s="12">
        <f t="shared" si="6"/>
        <v>3.470828667103095</v>
      </c>
      <c r="R33" s="9">
        <f t="shared" si="7"/>
        <v>4.0532094166666672</v>
      </c>
      <c r="S33" s="13">
        <f t="shared" si="8"/>
        <v>0.85631614612143125</v>
      </c>
      <c r="T33" s="2">
        <f t="shared" si="9"/>
        <v>0.34</v>
      </c>
      <c r="U33" s="14">
        <f t="shared" si="10"/>
        <v>0.29114748968128662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0.31679748968128663</v>
      </c>
      <c r="AR33" s="9">
        <f t="shared" si="14"/>
        <v>119.21204166666666</v>
      </c>
      <c r="AS33" s="1">
        <f t="shared" si="15"/>
        <v>0.1</v>
      </c>
      <c r="AT33" s="1">
        <f t="shared" si="16"/>
        <v>33399.333333333336</v>
      </c>
      <c r="AU33" s="1">
        <f t="shared" si="17"/>
        <v>845112369.58214366</v>
      </c>
    </row>
    <row r="34" spans="1:48" x14ac:dyDescent="0.15">
      <c r="C34" s="7">
        <v>8</v>
      </c>
      <c r="D34" s="8">
        <v>23.636699394838701</v>
      </c>
      <c r="E34" s="10">
        <f t="shared" si="18"/>
        <v>22.772984079354799</v>
      </c>
      <c r="F34" s="7" t="s">
        <v>83</v>
      </c>
      <c r="G34" s="1">
        <v>9</v>
      </c>
      <c r="H34" s="9">
        <f t="shared" si="0"/>
        <v>23.636699394838701</v>
      </c>
      <c r="I34" s="9">
        <f t="shared" si="1"/>
        <v>296.78669939483871</v>
      </c>
      <c r="J34" s="9">
        <f t="shared" si="2"/>
        <v>0.29795119876853854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134.01969062648476</v>
      </c>
      <c r="P34" s="9">
        <f t="shared" si="5"/>
        <v>39.9313274807498</v>
      </c>
      <c r="Q34" s="12">
        <f t="shared" si="6"/>
        <v>3.9931327480749803</v>
      </c>
      <c r="R34" s="9">
        <f t="shared" si="7"/>
        <v>4.0532094166666672</v>
      </c>
      <c r="S34" s="13">
        <f t="shared" si="8"/>
        <v>0.98517800034100045</v>
      </c>
      <c r="T34" s="2">
        <f t="shared" si="9"/>
        <v>0.34</v>
      </c>
      <c r="U34" s="14">
        <f t="shared" si="10"/>
        <v>0.33496052011594019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0.36061052011594019</v>
      </c>
      <c r="AR34" s="9">
        <f t="shared" si="14"/>
        <v>119.21204166666666</v>
      </c>
      <c r="AS34" s="1">
        <f t="shared" si="15"/>
        <v>0.1</v>
      </c>
      <c r="AT34" s="1">
        <f t="shared" si="16"/>
        <v>33399.333333333336</v>
      </c>
      <c r="AU34" s="1">
        <f t="shared" si="17"/>
        <v>961991243.86380398</v>
      </c>
    </row>
    <row r="35" spans="1:48" x14ac:dyDescent="0.15">
      <c r="C35" s="7">
        <v>9</v>
      </c>
      <c r="D35" s="8">
        <v>16.794227045</v>
      </c>
      <c r="E35" s="10">
        <f t="shared" si="18"/>
        <v>23.636699394838701</v>
      </c>
      <c r="F35" s="7" t="s">
        <v>83</v>
      </c>
      <c r="G35" s="1">
        <v>10</v>
      </c>
      <c r="H35" s="9">
        <f t="shared" si="0"/>
        <v>16.794227045</v>
      </c>
      <c r="I35" s="9">
        <f t="shared" si="1"/>
        <v>289.94422704499999</v>
      </c>
      <c r="J35" s="9">
        <f t="shared" si="2"/>
        <v>0.13737299986386922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134.62045731240164</v>
      </c>
      <c r="P35" s="9">
        <f t="shared" si="5"/>
        <v>18.493216064050564</v>
      </c>
      <c r="Q35" s="12">
        <f t="shared" si="6"/>
        <v>1.8493216064050566</v>
      </c>
      <c r="R35" s="9">
        <f t="shared" si="7"/>
        <v>4.0532094166666672</v>
      </c>
      <c r="S35" s="13">
        <f t="shared" si="8"/>
        <v>0.45626105544922141</v>
      </c>
      <c r="T35" s="2">
        <f t="shared" si="9"/>
        <v>0.34</v>
      </c>
      <c r="U35" s="14">
        <f t="shared" si="10"/>
        <v>0.15512875885273528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0.18077875885273528</v>
      </c>
      <c r="AR35" s="9">
        <f t="shared" si="14"/>
        <v>119.21204166666666</v>
      </c>
      <c r="AS35" s="1">
        <f t="shared" si="15"/>
        <v>0.1</v>
      </c>
      <c r="AT35" s="1">
        <f t="shared" si="16"/>
        <v>33399.333333333336</v>
      </c>
      <c r="AU35" s="1">
        <f t="shared" si="17"/>
        <v>482258762.27067447</v>
      </c>
    </row>
    <row r="36" spans="1:48" x14ac:dyDescent="0.15">
      <c r="C36" s="7">
        <v>10</v>
      </c>
      <c r="D36" s="8">
        <v>13.841558805483899</v>
      </c>
      <c r="E36" s="10">
        <f t="shared" si="18"/>
        <v>16.794227045</v>
      </c>
      <c r="F36" s="7" t="s">
        <v>83</v>
      </c>
      <c r="G36" s="1">
        <v>11</v>
      </c>
      <c r="H36" s="9">
        <f t="shared" si="0"/>
        <v>13.841558805483899</v>
      </c>
      <c r="I36" s="9">
        <f t="shared" si="1"/>
        <v>286.99155880548386</v>
      </c>
      <c r="J36" s="9">
        <f t="shared" si="2"/>
        <v>9.7241816180368548E-2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110.32087918593353</v>
      </c>
      <c r="O36" s="9">
        <f t="shared" si="19"/>
        <v>46.338456229084215</v>
      </c>
      <c r="P36" s="9">
        <f t="shared" si="5"/>
        <v>4.5060356427106614</v>
      </c>
      <c r="Q36" s="12">
        <f t="shared" si="6"/>
        <v>0.45060356427106618</v>
      </c>
      <c r="R36" s="9">
        <f t="shared" si="7"/>
        <v>4.0532094166666672</v>
      </c>
      <c r="S36" s="13">
        <f t="shared" si="8"/>
        <v>0.11117204120226278</v>
      </c>
      <c r="T36" s="2">
        <f t="shared" si="9"/>
        <v>0.34</v>
      </c>
      <c r="U36" s="14">
        <f t="shared" si="10"/>
        <v>3.7798494008769348E-2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5.069849400876935E-2</v>
      </c>
      <c r="AR36" s="9">
        <f t="shared" si="14"/>
        <v>119.21204166666666</v>
      </c>
      <c r="AS36" s="1">
        <f t="shared" si="15"/>
        <v>0.1</v>
      </c>
      <c r="AT36" s="1">
        <f t="shared" si="16"/>
        <v>33399.333333333336</v>
      </c>
      <c r="AU36" s="1">
        <f t="shared" si="17"/>
        <v>135247045.19944972</v>
      </c>
    </row>
    <row r="37" spans="1:48" x14ac:dyDescent="0.15">
      <c r="C37" s="7">
        <v>11</v>
      </c>
      <c r="D37" s="8">
        <v>8.0149638180666596</v>
      </c>
      <c r="E37" s="10">
        <f t="shared" si="18"/>
        <v>13.841558805483899</v>
      </c>
      <c r="F37" s="7" t="s">
        <v>85</v>
      </c>
      <c r="G37" s="1">
        <v>12</v>
      </c>
      <c r="H37" s="9">
        <f t="shared" si="0"/>
        <v>8.0149638180666596</v>
      </c>
      <c r="I37" s="9">
        <f t="shared" si="1"/>
        <v>281.16496381806661</v>
      </c>
      <c r="J37" s="9">
        <f t="shared" si="2"/>
        <v>4.8140704615831073E-2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82.364514753040226</v>
      </c>
      <c r="P37" s="9">
        <f t="shared" si="5"/>
        <v>3.9650857755523701</v>
      </c>
      <c r="Q37" s="12">
        <f t="shared" si="6"/>
        <v>0.39650857755523705</v>
      </c>
      <c r="R37" s="9">
        <f t="shared" si="7"/>
        <v>4.0532094166666672</v>
      </c>
      <c r="S37" s="13">
        <f t="shared" si="8"/>
        <v>9.7825830544261166E-2</v>
      </c>
      <c r="T37" s="2">
        <f t="shared" si="9"/>
        <v>0.34</v>
      </c>
      <c r="U37" s="14">
        <f t="shared" si="10"/>
        <v>3.3260782385048801E-2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4.6160782385048803E-2</v>
      </c>
      <c r="AR37" s="9">
        <f t="shared" si="14"/>
        <v>119.21204166666666</v>
      </c>
      <c r="AS37" s="1">
        <f t="shared" si="15"/>
        <v>0.1</v>
      </c>
      <c r="AT37" s="1">
        <f t="shared" si="16"/>
        <v>33399.333333333336</v>
      </c>
      <c r="AU37" s="1">
        <f t="shared" si="17"/>
        <v>123141910.69645548</v>
      </c>
      <c r="AV37" s="1">
        <f>SUM(AU26:AU37)</f>
        <v>4125776443.9479537</v>
      </c>
    </row>
    <row r="38" spans="1:48" x14ac:dyDescent="0.15">
      <c r="C38" s="7">
        <v>12</v>
      </c>
      <c r="D38" s="8">
        <v>3.8873936299354801</v>
      </c>
      <c r="E38" s="10">
        <f t="shared" si="18"/>
        <v>8.0149638180666596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495782.75</v>
      </c>
      <c r="AU42" s="1">
        <f t="shared" ref="AU42:AU53" si="38">AT42*10000*AS42*0.67*AR42*AQ42</f>
        <v>2615684152.1944709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1.6731239867096801</v>
      </c>
      <c r="E43" s="10">
        <f t="shared" ref="E43:E54" si="40">D42</f>
        <v>5.7115948426774201</v>
      </c>
      <c r="F43" s="7" t="s">
        <v>83</v>
      </c>
      <c r="G43" s="1">
        <v>2</v>
      </c>
      <c r="H43" s="9">
        <f t="shared" si="20"/>
        <v>1.6731239867096801</v>
      </c>
      <c r="I43" s="9">
        <f t="shared" si="21"/>
        <v>274.82312398670967</v>
      </c>
      <c r="J43" s="9">
        <f t="shared" si="22"/>
        <v>2.1649874958199648E-2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115.583975304886</v>
      </c>
      <c r="P43" s="9">
        <f t="shared" si="25"/>
        <v>2.5023786125224179</v>
      </c>
      <c r="Q43" s="12">
        <f t="shared" si="26"/>
        <v>0.60057086700538032</v>
      </c>
      <c r="R43" s="9">
        <f t="shared" si="27"/>
        <v>14.125500000000001</v>
      </c>
      <c r="S43" s="13">
        <f t="shared" si="28"/>
        <v>4.2516786450418058E-2</v>
      </c>
      <c r="T43" s="2">
        <f t="shared" si="29"/>
        <v>0.43</v>
      </c>
      <c r="U43" s="14">
        <f t="shared" si="30"/>
        <v>1.8282218173679764E-2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2.6702218173679765E-2</v>
      </c>
      <c r="AR43" s="9">
        <f t="shared" si="35"/>
        <v>136.875</v>
      </c>
      <c r="AS43" s="1">
        <f t="shared" si="36"/>
        <v>0.24</v>
      </c>
      <c r="AT43" s="1">
        <f t="shared" si="37"/>
        <v>495782.75</v>
      </c>
      <c r="AU43" s="1">
        <f t="shared" si="38"/>
        <v>2913727472.0142632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6.6129771022500003</v>
      </c>
      <c r="E44" s="10">
        <f t="shared" si="40"/>
        <v>1.6731239867096801</v>
      </c>
      <c r="F44" s="7" t="s">
        <v>83</v>
      </c>
      <c r="G44" s="1">
        <v>3</v>
      </c>
      <c r="H44" s="9">
        <f t="shared" si="20"/>
        <v>6.6129771022500003</v>
      </c>
      <c r="I44" s="9">
        <f t="shared" si="21"/>
        <v>279.76297710224998</v>
      </c>
      <c r="J44" s="9">
        <f t="shared" si="22"/>
        <v>4.0470957644144899E-2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171.93784669236356</v>
      </c>
      <c r="P44" s="9">
        <f t="shared" si="25"/>
        <v>6.9584893109121246</v>
      </c>
      <c r="Q44" s="12">
        <f t="shared" si="26"/>
        <v>1.6700374346189097</v>
      </c>
      <c r="R44" s="9">
        <f t="shared" si="27"/>
        <v>14.125500000000001</v>
      </c>
      <c r="S44" s="13">
        <f t="shared" si="28"/>
        <v>0.11822855365253687</v>
      </c>
      <c r="T44" s="2">
        <f t="shared" si="29"/>
        <v>0.43</v>
      </c>
      <c r="U44" s="14">
        <f t="shared" si="30"/>
        <v>5.0838278070590853E-2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5.925827807059085E-2</v>
      </c>
      <c r="AR44" s="9">
        <f t="shared" si="35"/>
        <v>136.875</v>
      </c>
      <c r="AS44" s="1">
        <f t="shared" si="36"/>
        <v>0.24</v>
      </c>
      <c r="AT44" s="1">
        <f t="shared" si="37"/>
        <v>495782.75</v>
      </c>
      <c r="AU44" s="1">
        <f t="shared" si="38"/>
        <v>6466222080.7083893</v>
      </c>
    </row>
    <row r="45" spans="1:48" x14ac:dyDescent="0.15">
      <c r="C45" s="7">
        <v>3</v>
      </c>
      <c r="D45" s="7">
        <f t="shared" si="39"/>
        <v>9.6499632405806395</v>
      </c>
      <c r="E45" s="10">
        <f t="shared" si="40"/>
        <v>6.6129771022500003</v>
      </c>
      <c r="F45" s="7" t="s">
        <v>83</v>
      </c>
      <c r="G45" s="1">
        <v>4</v>
      </c>
      <c r="H45" s="9">
        <f t="shared" si="20"/>
        <v>9.6499632405806395</v>
      </c>
      <c r="I45" s="9">
        <f t="shared" si="21"/>
        <v>282.79996324058061</v>
      </c>
      <c r="J45" s="9">
        <f t="shared" si="22"/>
        <v>5.8811729717789821E-2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223.83560738145144</v>
      </c>
      <c r="P45" s="9">
        <f t="shared" si="25"/>
        <v>13.164159242535241</v>
      </c>
      <c r="Q45" s="12">
        <f t="shared" si="26"/>
        <v>3.1593982182084579</v>
      </c>
      <c r="R45" s="9">
        <f t="shared" si="27"/>
        <v>14.125500000000001</v>
      </c>
      <c r="S45" s="13">
        <f t="shared" si="28"/>
        <v>0.22366629274775815</v>
      </c>
      <c r="T45" s="2">
        <f t="shared" si="29"/>
        <v>0.43</v>
      </c>
      <c r="U45" s="14">
        <f t="shared" si="30"/>
        <v>9.6176505881536006E-2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0.10459650588153602</v>
      </c>
      <c r="AR45" s="9">
        <f t="shared" si="35"/>
        <v>136.875</v>
      </c>
      <c r="AS45" s="1">
        <f t="shared" si="36"/>
        <v>0.24</v>
      </c>
      <c r="AT45" s="1">
        <f t="shared" si="37"/>
        <v>495782.75</v>
      </c>
      <c r="AU45" s="1">
        <f t="shared" si="38"/>
        <v>11413497960.410604</v>
      </c>
    </row>
    <row r="46" spans="1:48" x14ac:dyDescent="0.15">
      <c r="C46" s="7">
        <v>4</v>
      </c>
      <c r="D46" s="7">
        <f t="shared" si="39"/>
        <v>11.4383472135333</v>
      </c>
      <c r="E46" s="10">
        <f t="shared" si="40"/>
        <v>9.6499632405806395</v>
      </c>
      <c r="F46" s="7" t="s">
        <v>83</v>
      </c>
      <c r="G46" s="1">
        <v>5</v>
      </c>
      <c r="H46" s="9">
        <f t="shared" si="20"/>
        <v>11.4383472135333</v>
      </c>
      <c r="I46" s="9">
        <f t="shared" si="21"/>
        <v>284.58834721353327</v>
      </c>
      <c r="J46" s="9">
        <f t="shared" si="22"/>
        <v>7.3017772017522783E-2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200.13787573197038</v>
      </c>
      <c r="O46" s="9">
        <f t="shared" si="41"/>
        <v>69.389822406945825</v>
      </c>
      <c r="P46" s="9">
        <f t="shared" si="25"/>
        <v>5.0666902328467645</v>
      </c>
      <c r="Q46" s="12">
        <f t="shared" si="26"/>
        <v>1.2160056558832235</v>
      </c>
      <c r="R46" s="9">
        <f t="shared" si="27"/>
        <v>14.125500000000001</v>
      </c>
      <c r="S46" s="13">
        <f t="shared" si="28"/>
        <v>8.6085848705052814E-2</v>
      </c>
      <c r="T46" s="2">
        <f t="shared" si="29"/>
        <v>0.43</v>
      </c>
      <c r="U46" s="14">
        <f t="shared" si="30"/>
        <v>3.7016914943172712E-2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4.5436914943172708E-2</v>
      </c>
      <c r="AR46" s="9">
        <f t="shared" si="35"/>
        <v>136.875</v>
      </c>
      <c r="AS46" s="1">
        <f t="shared" si="36"/>
        <v>0.24</v>
      </c>
      <c r="AT46" s="1">
        <f t="shared" si="37"/>
        <v>495782.75</v>
      </c>
      <c r="AU46" s="1">
        <f t="shared" si="38"/>
        <v>4958044550.9202909</v>
      </c>
    </row>
    <row r="47" spans="1:48" x14ac:dyDescent="0.15">
      <c r="C47" s="7">
        <v>5</v>
      </c>
      <c r="D47" s="7">
        <f t="shared" si="39"/>
        <v>16.005449609999999</v>
      </c>
      <c r="E47" s="10">
        <f t="shared" si="40"/>
        <v>11.4383472135333</v>
      </c>
      <c r="F47" s="7" t="s">
        <v>85</v>
      </c>
      <c r="G47" s="1">
        <v>6</v>
      </c>
      <c r="H47" s="9">
        <f t="shared" si="20"/>
        <v>16.005449609999999</v>
      </c>
      <c r="I47" s="9">
        <f t="shared" si="21"/>
        <v>289.15544961000001</v>
      </c>
      <c r="J47" s="9">
        <f t="shared" si="22"/>
        <v>0.12534798541528033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123.17938217409905</v>
      </c>
      <c r="P47" s="9">
        <f t="shared" si="25"/>
        <v>15.440287400222209</v>
      </c>
      <c r="Q47" s="12">
        <f t="shared" si="26"/>
        <v>3.7056689760533299</v>
      </c>
      <c r="R47" s="9">
        <f t="shared" si="27"/>
        <v>14.125500000000001</v>
      </c>
      <c r="S47" s="13">
        <f t="shared" si="28"/>
        <v>0.26233895975741245</v>
      </c>
      <c r="T47" s="2">
        <f t="shared" si="29"/>
        <v>0.43</v>
      </c>
      <c r="U47" s="14">
        <f t="shared" si="30"/>
        <v>0.11280575269568735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0.12122575269568736</v>
      </c>
      <c r="AR47" s="9">
        <f t="shared" si="35"/>
        <v>136.875</v>
      </c>
      <c r="AS47" s="1">
        <f t="shared" si="36"/>
        <v>0.24</v>
      </c>
      <c r="AT47" s="1">
        <f t="shared" si="37"/>
        <v>495782.75</v>
      </c>
      <c r="AU47" s="1">
        <f t="shared" si="38"/>
        <v>13228069804.822332</v>
      </c>
    </row>
    <row r="48" spans="1:48" x14ac:dyDescent="0.15">
      <c r="C48" s="7">
        <v>6</v>
      </c>
      <c r="D48" s="7">
        <f t="shared" si="39"/>
        <v>21.539064110999998</v>
      </c>
      <c r="E48" s="10">
        <f t="shared" si="40"/>
        <v>16.005449609999999</v>
      </c>
      <c r="F48" s="7" t="s">
        <v>83</v>
      </c>
      <c r="G48" s="1">
        <v>7</v>
      </c>
      <c r="H48" s="9">
        <f t="shared" si="20"/>
        <v>21.539064110999998</v>
      </c>
      <c r="I48" s="9">
        <f t="shared" si="21"/>
        <v>294.68906411099999</v>
      </c>
      <c r="J48" s="9">
        <f t="shared" si="22"/>
        <v>0.23589873127741889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166.59534477387683</v>
      </c>
      <c r="P48" s="9">
        <f t="shared" si="25"/>
        <v>39.299630468881723</v>
      </c>
      <c r="Q48" s="12">
        <f t="shared" si="26"/>
        <v>9.4319113125316125</v>
      </c>
      <c r="R48" s="9">
        <f t="shared" si="27"/>
        <v>14.125500000000001</v>
      </c>
      <c r="S48" s="13">
        <f t="shared" si="28"/>
        <v>0.66772229744303646</v>
      </c>
      <c r="T48" s="2">
        <f t="shared" si="29"/>
        <v>0.43</v>
      </c>
      <c r="U48" s="14">
        <f t="shared" si="30"/>
        <v>0.28712058790050565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0.30272058790050566</v>
      </c>
      <c r="AR48" s="9">
        <f t="shared" si="35"/>
        <v>136.875</v>
      </c>
      <c r="AS48" s="1">
        <f t="shared" si="36"/>
        <v>0.24</v>
      </c>
      <c r="AT48" s="1">
        <f t="shared" si="37"/>
        <v>495782.75</v>
      </c>
      <c r="AU48" s="1">
        <f t="shared" si="38"/>
        <v>33032659967.531811</v>
      </c>
    </row>
    <row r="49" spans="1:48" x14ac:dyDescent="0.15">
      <c r="C49" s="7">
        <v>7</v>
      </c>
      <c r="D49" s="7">
        <f t="shared" si="39"/>
        <v>22.772984079354799</v>
      </c>
      <c r="E49" s="10">
        <f t="shared" si="40"/>
        <v>21.539064110999998</v>
      </c>
      <c r="F49" s="7" t="s">
        <v>83</v>
      </c>
      <c r="G49" s="1">
        <v>8</v>
      </c>
      <c r="H49" s="9">
        <f t="shared" si="20"/>
        <v>22.772984079354799</v>
      </c>
      <c r="I49" s="9">
        <f t="shared" si="21"/>
        <v>295.92298407935476</v>
      </c>
      <c r="J49" s="9">
        <f t="shared" si="22"/>
        <v>0.27074415982301347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186.15196430499509</v>
      </c>
      <c r="P49" s="9">
        <f t="shared" si="25"/>
        <v>50.399557175159487</v>
      </c>
      <c r="Q49" s="12">
        <f t="shared" si="26"/>
        <v>12.095893722038277</v>
      </c>
      <c r="R49" s="9">
        <f t="shared" si="27"/>
        <v>14.125500000000001</v>
      </c>
      <c r="S49" s="13">
        <f t="shared" si="28"/>
        <v>0.85631614612143114</v>
      </c>
      <c r="T49" s="2">
        <f t="shared" si="29"/>
        <v>0.43</v>
      </c>
      <c r="U49" s="14">
        <f t="shared" si="30"/>
        <v>0.36821594283221537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0.38381594283221537</v>
      </c>
      <c r="AR49" s="9">
        <f t="shared" si="35"/>
        <v>136.875</v>
      </c>
      <c r="AS49" s="1">
        <f t="shared" si="36"/>
        <v>0.24</v>
      </c>
      <c r="AT49" s="1">
        <f t="shared" si="37"/>
        <v>495782.75</v>
      </c>
      <c r="AU49" s="1">
        <f t="shared" si="38"/>
        <v>41881728684.608643</v>
      </c>
    </row>
    <row r="50" spans="1:48" x14ac:dyDescent="0.15">
      <c r="C50" s="7">
        <v>8</v>
      </c>
      <c r="D50" s="7">
        <f t="shared" si="39"/>
        <v>23.636699394838701</v>
      </c>
      <c r="E50" s="10">
        <f t="shared" si="40"/>
        <v>22.772984079354799</v>
      </c>
      <c r="F50" s="7" t="s">
        <v>83</v>
      </c>
      <c r="G50" s="1">
        <v>9</v>
      </c>
      <c r="H50" s="9">
        <f t="shared" si="20"/>
        <v>23.636699394838701</v>
      </c>
      <c r="I50" s="9">
        <f t="shared" si="21"/>
        <v>296.78669939483871</v>
      </c>
      <c r="J50" s="9">
        <f t="shared" si="22"/>
        <v>0.29795119876853854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194.60865712983559</v>
      </c>
      <c r="P50" s="9">
        <f t="shared" si="25"/>
        <v>57.983882682570012</v>
      </c>
      <c r="Q50" s="12">
        <f t="shared" si="26"/>
        <v>13.916131843816803</v>
      </c>
      <c r="R50" s="9">
        <f t="shared" si="27"/>
        <v>14.125500000000001</v>
      </c>
      <c r="S50" s="13">
        <f t="shared" si="28"/>
        <v>0.98517800034100045</v>
      </c>
      <c r="T50" s="2">
        <f t="shared" si="29"/>
        <v>0.43</v>
      </c>
      <c r="U50" s="14">
        <f t="shared" si="30"/>
        <v>0.4236265401466302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0.43922654014663021</v>
      </c>
      <c r="AR50" s="9">
        <f t="shared" si="35"/>
        <v>136.875</v>
      </c>
      <c r="AS50" s="1">
        <f t="shared" si="36"/>
        <v>0.24</v>
      </c>
      <c r="AT50" s="1">
        <f t="shared" si="37"/>
        <v>495782.75</v>
      </c>
      <c r="AU50" s="1">
        <f t="shared" si="38"/>
        <v>47928094517.798935</v>
      </c>
    </row>
    <row r="51" spans="1:48" x14ac:dyDescent="0.15">
      <c r="C51" s="7">
        <v>9</v>
      </c>
      <c r="D51" s="7">
        <f t="shared" si="39"/>
        <v>16.794227045</v>
      </c>
      <c r="E51" s="10">
        <f t="shared" si="40"/>
        <v>23.636699394838701</v>
      </c>
      <c r="F51" s="7" t="s">
        <v>83</v>
      </c>
      <c r="G51" s="1">
        <v>10</v>
      </c>
      <c r="H51" s="9">
        <f t="shared" si="20"/>
        <v>16.794227045</v>
      </c>
      <c r="I51" s="9">
        <f t="shared" si="21"/>
        <v>289.94422704499999</v>
      </c>
      <c r="J51" s="9">
        <f t="shared" si="22"/>
        <v>0.13737299986386922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195.48102444726555</v>
      </c>
      <c r="P51" s="9">
        <f t="shared" si="25"/>
        <v>26.853814744783229</v>
      </c>
      <c r="Q51" s="12">
        <f t="shared" si="26"/>
        <v>6.4449155387479751</v>
      </c>
      <c r="R51" s="9">
        <f t="shared" si="27"/>
        <v>14.125500000000001</v>
      </c>
      <c r="S51" s="13">
        <f t="shared" si="28"/>
        <v>0.45626105544922124</v>
      </c>
      <c r="T51" s="2">
        <f t="shared" si="29"/>
        <v>0.43</v>
      </c>
      <c r="U51" s="14">
        <f t="shared" si="30"/>
        <v>0.19619225384316513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0.21179225384316513</v>
      </c>
      <c r="AR51" s="9">
        <f t="shared" si="35"/>
        <v>136.875</v>
      </c>
      <c r="AS51" s="1">
        <f t="shared" si="36"/>
        <v>0.24</v>
      </c>
      <c r="AT51" s="1">
        <f t="shared" si="37"/>
        <v>495782.75</v>
      </c>
      <c r="AU51" s="1">
        <f t="shared" si="38"/>
        <v>23110623408.467457</v>
      </c>
    </row>
    <row r="52" spans="1:48" x14ac:dyDescent="0.15">
      <c r="C52" s="7">
        <v>10</v>
      </c>
      <c r="D52" s="7">
        <f t="shared" si="39"/>
        <v>13.841558805483899</v>
      </c>
      <c r="E52" s="10">
        <f t="shared" si="40"/>
        <v>16.794227045</v>
      </c>
      <c r="F52" s="7" t="s">
        <v>83</v>
      </c>
      <c r="G52" s="1">
        <v>11</v>
      </c>
      <c r="H52" s="9">
        <f t="shared" si="20"/>
        <v>13.841558805483899</v>
      </c>
      <c r="I52" s="9">
        <f t="shared" si="21"/>
        <v>286.99155880548386</v>
      </c>
      <c r="J52" s="9">
        <f t="shared" si="22"/>
        <v>9.7241816180368548E-2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160.19584921735822</v>
      </c>
      <c r="O52" s="9">
        <f t="shared" si="41"/>
        <v>67.287610485124105</v>
      </c>
      <c r="P52" s="9">
        <f t="shared" si="25"/>
        <v>6.5431694500106774</v>
      </c>
      <c r="Q52" s="12">
        <f t="shared" si="26"/>
        <v>1.5703606680025626</v>
      </c>
      <c r="R52" s="9">
        <f t="shared" si="27"/>
        <v>14.125500000000001</v>
      </c>
      <c r="S52" s="13">
        <f t="shared" si="28"/>
        <v>0.11117204120226275</v>
      </c>
      <c r="T52" s="2">
        <f t="shared" si="29"/>
        <v>0.43</v>
      </c>
      <c r="U52" s="14">
        <f t="shared" si="30"/>
        <v>4.7803977716972978E-2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5.6223977716972975E-2</v>
      </c>
      <c r="AR52" s="9">
        <f t="shared" si="35"/>
        <v>136.875</v>
      </c>
      <c r="AS52" s="1">
        <f t="shared" si="36"/>
        <v>0.24</v>
      </c>
      <c r="AT52" s="1">
        <f t="shared" si="37"/>
        <v>495782.75</v>
      </c>
      <c r="AU52" s="1">
        <f t="shared" si="38"/>
        <v>6135121336.8985119</v>
      </c>
    </row>
    <row r="53" spans="1:48" x14ac:dyDescent="0.15">
      <c r="C53" s="7">
        <v>11</v>
      </c>
      <c r="D53" s="7">
        <f t="shared" si="39"/>
        <v>8.0149638180666596</v>
      </c>
      <c r="E53" s="10">
        <f t="shared" si="40"/>
        <v>13.841558805483899</v>
      </c>
      <c r="F53" s="7" t="s">
        <v>85</v>
      </c>
      <c r="G53" s="1">
        <v>12</v>
      </c>
      <c r="H53" s="9">
        <f t="shared" si="20"/>
        <v>8.0149638180666596</v>
      </c>
      <c r="I53" s="9">
        <f t="shared" si="21"/>
        <v>281.16496381806661</v>
      </c>
      <c r="J53" s="9">
        <f t="shared" si="22"/>
        <v>4.8140704615831073E-2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119.60069103511343</v>
      </c>
      <c r="P53" s="9">
        <f t="shared" si="25"/>
        <v>5.7576615389706713</v>
      </c>
      <c r="Q53" s="12">
        <f t="shared" si="26"/>
        <v>1.381838769352961</v>
      </c>
      <c r="R53" s="9">
        <f t="shared" si="27"/>
        <v>14.125500000000001</v>
      </c>
      <c r="S53" s="13">
        <f t="shared" si="28"/>
        <v>9.7825830544261153E-2</v>
      </c>
      <c r="T53" s="2">
        <f t="shared" si="29"/>
        <v>0.43</v>
      </c>
      <c r="U53" s="14">
        <f t="shared" si="30"/>
        <v>4.2065107134032297E-2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5.0485107134032293E-2</v>
      </c>
      <c r="AR53" s="9">
        <f t="shared" si="35"/>
        <v>136.875</v>
      </c>
      <c r="AS53" s="1">
        <f t="shared" si="36"/>
        <v>0.24</v>
      </c>
      <c r="AT53" s="1">
        <f t="shared" si="37"/>
        <v>495782.75</v>
      </c>
      <c r="AU53" s="1">
        <f t="shared" si="38"/>
        <v>5508899771.0687838</v>
      </c>
      <c r="AV53" s="1">
        <f>SUM(AU42:AU53)</f>
        <v>199192373707.44449</v>
      </c>
    </row>
    <row r="54" spans="1:48" x14ac:dyDescent="0.15">
      <c r="C54" s="7">
        <v>12</v>
      </c>
      <c r="D54" s="7">
        <f t="shared" si="39"/>
        <v>3.8873936299354801</v>
      </c>
      <c r="E54" s="10">
        <f t="shared" si="40"/>
        <v>8.0149638180666596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5.7115948426774201</v>
      </c>
      <c r="E58" s="7"/>
      <c r="F58" s="7"/>
      <c r="G58" s="1">
        <v>1</v>
      </c>
      <c r="H58" s="9">
        <f t="shared" ref="H58:H69" si="42">E59</f>
        <v>5.7115948426774201</v>
      </c>
      <c r="I58" s="9">
        <f t="shared" ref="I58:I69" si="43">H58+273.15</f>
        <v>278.86159484267739</v>
      </c>
      <c r="J58" s="9">
        <f t="shared" ref="J58:J69" si="44">EXP(($C$15*(I58-$C$13))/($C$16*I58*$C$13))</f>
        <v>3.6164803145188607E-2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3.6080418604516502E-3</v>
      </c>
      <c r="Q58" s="12">
        <f t="shared" ref="Q58:Q69" si="48">P58*$B$60</f>
        <v>6.8552795348581354E-4</v>
      </c>
      <c r="R58" s="9">
        <f t="shared" ref="R58:R69" si="49">L58*$B$60</f>
        <v>1.8955666666666669E-2</v>
      </c>
      <c r="S58" s="13">
        <f t="shared" ref="S58:S69" si="50">Q58/R58</f>
        <v>3.6164803145188607E-2</v>
      </c>
      <c r="T58" s="2">
        <f t="shared" ref="T58:T69" si="51">$B$59/100</f>
        <v>0.01</v>
      </c>
      <c r="U58" s="14">
        <f t="shared" ref="U58:U69" si="52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1.2361648031451886E-2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601286.08333333337</v>
      </c>
      <c r="AU58" s="1">
        <f t="shared" ref="AU58:AU69" si="59">AT58*10000*AS58*0.67*AR58*AQ58</f>
        <v>94399869.080175579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1.6731239867096801</v>
      </c>
      <c r="E59" s="10">
        <f t="shared" ref="E59:E70" si="61">D58</f>
        <v>5.7115948426774201</v>
      </c>
      <c r="F59" s="7" t="s">
        <v>83</v>
      </c>
      <c r="G59" s="1">
        <v>2</v>
      </c>
      <c r="H59" s="9">
        <f t="shared" si="42"/>
        <v>1.6731239867096801</v>
      </c>
      <c r="I59" s="9">
        <f t="shared" si="43"/>
        <v>274.82312398670967</v>
      </c>
      <c r="J59" s="9">
        <f t="shared" si="44"/>
        <v>2.1649874958199648E-2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0.19592529147288168</v>
      </c>
      <c r="P59" s="9">
        <f t="shared" si="47"/>
        <v>4.241758061536708E-3</v>
      </c>
      <c r="Q59" s="12">
        <f t="shared" si="48"/>
        <v>8.0593403169197458E-4</v>
      </c>
      <c r="R59" s="9">
        <f t="shared" si="49"/>
        <v>1.8955666666666669E-2</v>
      </c>
      <c r="S59" s="13">
        <f t="shared" si="50"/>
        <v>4.2516786450418051E-2</v>
      </c>
      <c r="T59" s="2">
        <f t="shared" si="51"/>
        <v>0.01</v>
      </c>
      <c r="U59" s="14">
        <f t="shared" si="52"/>
        <v>4.2516786450418054E-4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1.2425167864504181E-2</v>
      </c>
      <c r="AR59" s="9">
        <f t="shared" si="56"/>
        <v>9.9766666666666666</v>
      </c>
      <c r="AS59" s="1">
        <f t="shared" si="57"/>
        <v>0.19</v>
      </c>
      <c r="AT59" s="1">
        <f t="shared" si="58"/>
        <v>601286.08333333337</v>
      </c>
      <c r="AU59" s="1">
        <f t="shared" si="59"/>
        <v>94884939.024642125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6.6129771022500003</v>
      </c>
      <c r="E60" s="10">
        <f t="shared" si="61"/>
        <v>1.6731239867096801</v>
      </c>
      <c r="F60" s="7" t="s">
        <v>83</v>
      </c>
      <c r="G60" s="1">
        <v>3</v>
      </c>
      <c r="H60" s="9">
        <f t="shared" si="42"/>
        <v>6.6129771022500003</v>
      </c>
      <c r="I60" s="9">
        <f t="shared" si="43"/>
        <v>279.76297710224998</v>
      </c>
      <c r="J60" s="9">
        <f t="shared" si="44"/>
        <v>4.0470957644144899E-2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0.29145020007801165</v>
      </c>
      <c r="P60" s="9">
        <f t="shared" si="47"/>
        <v>1.1795268702734766E-2</v>
      </c>
      <c r="Q60" s="12">
        <f t="shared" si="48"/>
        <v>2.2411010535196055E-3</v>
      </c>
      <c r="R60" s="9">
        <f t="shared" si="49"/>
        <v>1.8955666666666669E-2</v>
      </c>
      <c r="S60" s="13">
        <f t="shared" si="50"/>
        <v>0.1182285536525369</v>
      </c>
      <c r="T60" s="2">
        <f t="shared" si="51"/>
        <v>0.01</v>
      </c>
      <c r="U60" s="14">
        <f t="shared" si="52"/>
        <v>1.182285536525369E-3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1.3182285536525369E-2</v>
      </c>
      <c r="AR60" s="9">
        <f t="shared" si="56"/>
        <v>9.9766666666666666</v>
      </c>
      <c r="AS60" s="1">
        <f t="shared" si="57"/>
        <v>0.19</v>
      </c>
      <c r="AT60" s="1">
        <f t="shared" si="58"/>
        <v>601286.08333333337</v>
      </c>
      <c r="AU60" s="1">
        <f t="shared" si="59"/>
        <v>100666676.93978426</v>
      </c>
    </row>
    <row r="61" spans="1:48" x14ac:dyDescent="0.15">
      <c r="C61" s="7">
        <v>3</v>
      </c>
      <c r="D61" s="7">
        <f t="shared" si="60"/>
        <v>9.6499632405806395</v>
      </c>
      <c r="E61" s="10">
        <f t="shared" si="61"/>
        <v>6.6129771022500003</v>
      </c>
      <c r="F61" s="7" t="s">
        <v>83</v>
      </c>
      <c r="G61" s="1">
        <v>4</v>
      </c>
      <c r="H61" s="9">
        <f t="shared" si="42"/>
        <v>9.6499632405806395</v>
      </c>
      <c r="I61" s="9">
        <f t="shared" si="43"/>
        <v>282.79996324058061</v>
      </c>
      <c r="J61" s="9">
        <f t="shared" si="44"/>
        <v>5.8811729717789821E-2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0.37942159804194353</v>
      </c>
      <c r="P61" s="9">
        <f t="shared" si="47"/>
        <v>2.2314440473134675E-2</v>
      </c>
      <c r="Q61" s="12">
        <f t="shared" si="48"/>
        <v>4.2397436898955884E-3</v>
      </c>
      <c r="R61" s="9">
        <f t="shared" si="49"/>
        <v>1.8955666666666669E-2</v>
      </c>
      <c r="S61" s="13">
        <f t="shared" si="50"/>
        <v>0.22366629274775815</v>
      </c>
      <c r="T61" s="2">
        <f t="shared" si="51"/>
        <v>0.01</v>
      </c>
      <c r="U61" s="14">
        <f t="shared" si="52"/>
        <v>2.2366629274775817E-3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1.4236662927477581E-2</v>
      </c>
      <c r="AR61" s="9">
        <f t="shared" si="56"/>
        <v>9.9766666666666666</v>
      </c>
      <c r="AS61" s="1">
        <f t="shared" si="57"/>
        <v>0.19</v>
      </c>
      <c r="AT61" s="1">
        <f t="shared" si="58"/>
        <v>601286.08333333337</v>
      </c>
      <c r="AU61" s="1">
        <f t="shared" si="59"/>
        <v>108718442.15860805</v>
      </c>
    </row>
    <row r="62" spans="1:48" x14ac:dyDescent="0.15">
      <c r="C62" s="7">
        <v>4</v>
      </c>
      <c r="D62" s="7">
        <f t="shared" si="60"/>
        <v>11.4383472135333</v>
      </c>
      <c r="E62" s="10">
        <f t="shared" si="61"/>
        <v>9.6499632405806395</v>
      </c>
      <c r="F62" s="7" t="s">
        <v>83</v>
      </c>
      <c r="G62" s="1">
        <v>5</v>
      </c>
      <c r="H62" s="9">
        <f t="shared" si="42"/>
        <v>11.4383472135333</v>
      </c>
      <c r="I62" s="9">
        <f t="shared" si="43"/>
        <v>284.58834721353327</v>
      </c>
      <c r="J62" s="9">
        <f t="shared" si="44"/>
        <v>7.3017772017522783E-2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0.33925179969036839</v>
      </c>
      <c r="O62" s="9">
        <f t="shared" si="62"/>
        <v>0.11762202454510712</v>
      </c>
      <c r="P62" s="9">
        <f t="shared" si="47"/>
        <v>8.5884981724741009E-3</v>
      </c>
      <c r="Q62" s="12">
        <f t="shared" si="48"/>
        <v>1.6318146527700792E-3</v>
      </c>
      <c r="R62" s="9">
        <f t="shared" si="49"/>
        <v>1.8955666666666669E-2</v>
      </c>
      <c r="S62" s="13">
        <f t="shared" si="50"/>
        <v>8.6085848705052787E-2</v>
      </c>
      <c r="T62" s="2">
        <f t="shared" si="51"/>
        <v>0.01</v>
      </c>
      <c r="U62" s="14">
        <f t="shared" si="52"/>
        <v>8.6085848705052788E-4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1.2860858487050528E-2</v>
      </c>
      <c r="AR62" s="9">
        <f t="shared" si="56"/>
        <v>9.9766666666666666</v>
      </c>
      <c r="AS62" s="1">
        <f t="shared" si="57"/>
        <v>0.19</v>
      </c>
      <c r="AT62" s="1">
        <f t="shared" si="58"/>
        <v>601286.08333333337</v>
      </c>
      <c r="AU62" s="1">
        <f t="shared" si="59"/>
        <v>98212095.535100117</v>
      </c>
    </row>
    <row r="63" spans="1:48" x14ac:dyDescent="0.15">
      <c r="C63" s="7">
        <v>5</v>
      </c>
      <c r="D63" s="7">
        <f t="shared" si="60"/>
        <v>16.005449609999999</v>
      </c>
      <c r="E63" s="10">
        <f t="shared" si="61"/>
        <v>11.4383472135333</v>
      </c>
      <c r="F63" s="7" t="s">
        <v>85</v>
      </c>
      <c r="G63" s="1">
        <v>6</v>
      </c>
      <c r="H63" s="9">
        <f t="shared" si="42"/>
        <v>16.005449609999999</v>
      </c>
      <c r="I63" s="9">
        <f t="shared" si="43"/>
        <v>289.15544961000001</v>
      </c>
      <c r="J63" s="9">
        <f t="shared" si="44"/>
        <v>0.12534798541528033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0.2088001930392997</v>
      </c>
      <c r="P63" s="9">
        <f t="shared" si="47"/>
        <v>2.6172683551797856E-2</v>
      </c>
      <c r="Q63" s="12">
        <f t="shared" si="48"/>
        <v>4.9728098748415923E-3</v>
      </c>
      <c r="R63" s="9">
        <f t="shared" si="49"/>
        <v>1.8955666666666669E-2</v>
      </c>
      <c r="S63" s="13">
        <f t="shared" si="50"/>
        <v>0.26233895975741245</v>
      </c>
      <c r="T63" s="2">
        <f t="shared" si="51"/>
        <v>0.01</v>
      </c>
      <c r="U63" s="14">
        <f t="shared" si="52"/>
        <v>2.6233895975741246E-3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1.4623389597574124E-2</v>
      </c>
      <c r="AR63" s="9">
        <f t="shared" si="56"/>
        <v>9.9766666666666666</v>
      </c>
      <c r="AS63" s="1">
        <f t="shared" si="57"/>
        <v>0.19</v>
      </c>
      <c r="AT63" s="1">
        <f t="shared" si="58"/>
        <v>601286.08333333337</v>
      </c>
      <c r="AU63" s="1">
        <f t="shared" si="59"/>
        <v>111671684.876249</v>
      </c>
    </row>
    <row r="64" spans="1:48" x14ac:dyDescent="0.15">
      <c r="C64" s="7">
        <v>6</v>
      </c>
      <c r="D64" s="7">
        <f t="shared" si="60"/>
        <v>21.539064110999998</v>
      </c>
      <c r="E64" s="10">
        <f t="shared" si="61"/>
        <v>16.005449609999999</v>
      </c>
      <c r="F64" s="7" t="s">
        <v>83</v>
      </c>
      <c r="G64" s="1">
        <v>7</v>
      </c>
      <c r="H64" s="9">
        <f t="shared" si="42"/>
        <v>21.539064110999998</v>
      </c>
      <c r="I64" s="9">
        <f t="shared" si="43"/>
        <v>294.68906411099999</v>
      </c>
      <c r="J64" s="9">
        <f t="shared" si="44"/>
        <v>0.23589873127741889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0.28239417615416851</v>
      </c>
      <c r="P64" s="9">
        <f t="shared" si="47"/>
        <v>6.6616427874900297E-2</v>
      </c>
      <c r="Q64" s="12">
        <f t="shared" si="48"/>
        <v>1.2657121296231057E-2</v>
      </c>
      <c r="R64" s="9">
        <f t="shared" si="49"/>
        <v>1.8955666666666669E-2</v>
      </c>
      <c r="S64" s="13">
        <f t="shared" si="50"/>
        <v>0.66772229744303668</v>
      </c>
      <c r="T64" s="2">
        <f t="shared" si="51"/>
        <v>0.01</v>
      </c>
      <c r="U64" s="14">
        <f t="shared" si="52"/>
        <v>6.6772229744303671E-3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2.6777222974430366E-2</v>
      </c>
      <c r="AR64" s="9">
        <f t="shared" si="56"/>
        <v>9.9766666666666666</v>
      </c>
      <c r="AS64" s="1">
        <f t="shared" si="57"/>
        <v>0.19</v>
      </c>
      <c r="AT64" s="1">
        <f t="shared" si="58"/>
        <v>601286.08333333337</v>
      </c>
      <c r="AU64" s="1">
        <f t="shared" si="59"/>
        <v>204484574.92766911</v>
      </c>
    </row>
    <row r="65" spans="1:48" x14ac:dyDescent="0.15">
      <c r="C65" s="7">
        <v>7</v>
      </c>
      <c r="D65" s="7">
        <f t="shared" si="60"/>
        <v>22.772984079354799</v>
      </c>
      <c r="E65" s="10">
        <f t="shared" si="61"/>
        <v>21.539064110999998</v>
      </c>
      <c r="F65" s="7" t="s">
        <v>83</v>
      </c>
      <c r="G65" s="1">
        <v>8</v>
      </c>
      <c r="H65" s="9">
        <f t="shared" si="42"/>
        <v>22.772984079354799</v>
      </c>
      <c r="I65" s="9">
        <f t="shared" si="43"/>
        <v>295.92298407935476</v>
      </c>
      <c r="J65" s="9">
        <f t="shared" si="44"/>
        <v>0.27074415982301347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0.31554441494593488</v>
      </c>
      <c r="P65" s="9">
        <f t="shared" si="47"/>
        <v>8.5431807511381477E-2</v>
      </c>
      <c r="Q65" s="12">
        <f t="shared" si="48"/>
        <v>1.6232043427162481E-2</v>
      </c>
      <c r="R65" s="9">
        <f t="shared" si="49"/>
        <v>1.8955666666666669E-2</v>
      </c>
      <c r="S65" s="13">
        <f t="shared" si="50"/>
        <v>0.85631614612143137</v>
      </c>
      <c r="T65" s="2">
        <f t="shared" si="51"/>
        <v>0.01</v>
      </c>
      <c r="U65" s="14">
        <f t="shared" si="52"/>
        <v>8.5631614612143147E-3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2.8663161461214316E-2</v>
      </c>
      <c r="AR65" s="9">
        <f t="shared" si="56"/>
        <v>9.9766666666666666</v>
      </c>
      <c r="AS65" s="1">
        <f t="shared" si="57"/>
        <v>0.19</v>
      </c>
      <c r="AT65" s="1">
        <f t="shared" si="58"/>
        <v>601286.08333333337</v>
      </c>
      <c r="AU65" s="1">
        <f t="shared" si="59"/>
        <v>218886566.13407618</v>
      </c>
    </row>
    <row r="66" spans="1:48" x14ac:dyDescent="0.15">
      <c r="C66" s="7">
        <v>8</v>
      </c>
      <c r="D66" s="7">
        <f t="shared" si="60"/>
        <v>23.636699394838701</v>
      </c>
      <c r="E66" s="10">
        <f t="shared" si="61"/>
        <v>22.772984079354799</v>
      </c>
      <c r="F66" s="7" t="s">
        <v>83</v>
      </c>
      <c r="G66" s="1">
        <v>9</v>
      </c>
      <c r="H66" s="9">
        <f t="shared" si="42"/>
        <v>23.636699394838701</v>
      </c>
      <c r="I66" s="9">
        <f t="shared" si="43"/>
        <v>296.78669939483871</v>
      </c>
      <c r="J66" s="9">
        <f t="shared" si="44"/>
        <v>0.29795119876853854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0.32987927410122009</v>
      </c>
      <c r="P66" s="9">
        <f t="shared" si="47"/>
        <v>9.8287925167353837E-2</v>
      </c>
      <c r="Q66" s="12">
        <f t="shared" si="48"/>
        <v>1.8674705781797231E-2</v>
      </c>
      <c r="R66" s="9">
        <f t="shared" si="49"/>
        <v>1.8955666666666669E-2</v>
      </c>
      <c r="S66" s="13">
        <f t="shared" si="50"/>
        <v>0.98517800034100067</v>
      </c>
      <c r="T66" s="2">
        <f t="shared" si="51"/>
        <v>0.01</v>
      </c>
      <c r="U66" s="14">
        <f t="shared" si="52"/>
        <v>9.8517800034100076E-3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2.9951780003410006E-2</v>
      </c>
      <c r="AR66" s="9">
        <f t="shared" si="56"/>
        <v>9.9766666666666666</v>
      </c>
      <c r="AS66" s="1">
        <f t="shared" si="57"/>
        <v>0.19</v>
      </c>
      <c r="AT66" s="1">
        <f t="shared" si="58"/>
        <v>601286.08333333337</v>
      </c>
      <c r="AU66" s="1">
        <f t="shared" si="59"/>
        <v>228727116.63090765</v>
      </c>
    </row>
    <row r="67" spans="1:48" x14ac:dyDescent="0.15">
      <c r="C67" s="7">
        <v>9</v>
      </c>
      <c r="D67" s="7">
        <f t="shared" si="60"/>
        <v>16.794227045</v>
      </c>
      <c r="E67" s="10">
        <f t="shared" si="61"/>
        <v>23.636699394838701</v>
      </c>
      <c r="F67" s="7" t="s">
        <v>83</v>
      </c>
      <c r="G67" s="1">
        <v>10</v>
      </c>
      <c r="H67" s="9">
        <f t="shared" si="42"/>
        <v>16.794227045</v>
      </c>
      <c r="I67" s="9">
        <f t="shared" si="43"/>
        <v>289.94422704499999</v>
      </c>
      <c r="J67" s="9">
        <f t="shared" si="44"/>
        <v>0.13737299986386922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0.33135801560053291</v>
      </c>
      <c r="P67" s="9">
        <f t="shared" si="47"/>
        <v>4.5519644631983984E-2</v>
      </c>
      <c r="Q67" s="12">
        <f t="shared" si="48"/>
        <v>8.6487324800769566E-3</v>
      </c>
      <c r="R67" s="9">
        <f t="shared" si="49"/>
        <v>1.8955666666666669E-2</v>
      </c>
      <c r="S67" s="13">
        <f t="shared" si="50"/>
        <v>0.4562610554492213</v>
      </c>
      <c r="T67" s="2">
        <f t="shared" si="51"/>
        <v>0.01</v>
      </c>
      <c r="U67" s="14">
        <f t="shared" si="52"/>
        <v>4.5626105544922134E-3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2.4662610554492214E-2</v>
      </c>
      <c r="AR67" s="9">
        <f t="shared" si="56"/>
        <v>9.9766666666666666</v>
      </c>
      <c r="AS67" s="1">
        <f t="shared" si="57"/>
        <v>0.19</v>
      </c>
      <c r="AT67" s="1">
        <f t="shared" si="58"/>
        <v>601286.08333333337</v>
      </c>
      <c r="AU67" s="1">
        <f t="shared" si="59"/>
        <v>188336312.56899479</v>
      </c>
    </row>
    <row r="68" spans="1:48" x14ac:dyDescent="0.15">
      <c r="C68" s="7">
        <v>10</v>
      </c>
      <c r="D68" s="7">
        <f t="shared" si="60"/>
        <v>13.841558805483899</v>
      </c>
      <c r="E68" s="10">
        <f t="shared" si="61"/>
        <v>16.794227045</v>
      </c>
      <c r="F68" s="7" t="s">
        <v>83</v>
      </c>
      <c r="G68" s="1">
        <v>11</v>
      </c>
      <c r="H68" s="9">
        <f t="shared" si="42"/>
        <v>13.841558805483899</v>
      </c>
      <c r="I68" s="9">
        <f t="shared" si="43"/>
        <v>286.99155880548386</v>
      </c>
      <c r="J68" s="9">
        <f t="shared" si="44"/>
        <v>9.7241816180368548E-2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0.27154645242012149</v>
      </c>
      <c r="O68" s="9">
        <f t="shared" si="62"/>
        <v>0.1140585852150941</v>
      </c>
      <c r="P68" s="9">
        <f t="shared" si="47"/>
        <v>1.1091263977279083E-2</v>
      </c>
      <c r="Q68" s="12">
        <f t="shared" si="48"/>
        <v>2.1073401556830256E-3</v>
      </c>
      <c r="R68" s="9">
        <f t="shared" si="49"/>
        <v>1.8955666666666669E-2</v>
      </c>
      <c r="S68" s="13">
        <f t="shared" si="50"/>
        <v>0.11117204120226275</v>
      </c>
      <c r="T68" s="2">
        <f t="shared" si="51"/>
        <v>0.01</v>
      </c>
      <c r="U68" s="14">
        <f t="shared" si="52"/>
        <v>1.1117204120226275E-3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1.3111720412022628E-2</v>
      </c>
      <c r="AR68" s="9">
        <f t="shared" si="56"/>
        <v>9.9766666666666666</v>
      </c>
      <c r="AS68" s="1">
        <f t="shared" si="57"/>
        <v>0.19</v>
      </c>
      <c r="AT68" s="1">
        <f t="shared" si="58"/>
        <v>601286.08333333337</v>
      </c>
      <c r="AU68" s="1">
        <f t="shared" si="59"/>
        <v>100127805.5451501</v>
      </c>
    </row>
    <row r="69" spans="1:48" x14ac:dyDescent="0.15">
      <c r="C69" s="7">
        <v>11</v>
      </c>
      <c r="D69" s="7">
        <f t="shared" si="60"/>
        <v>8.0149638180666596</v>
      </c>
      <c r="E69" s="10">
        <f t="shared" si="61"/>
        <v>13.841558805483899</v>
      </c>
      <c r="F69" s="7" t="s">
        <v>85</v>
      </c>
      <c r="G69" s="1">
        <v>12</v>
      </c>
      <c r="H69" s="9">
        <f t="shared" si="42"/>
        <v>8.0149638180666596</v>
      </c>
      <c r="I69" s="9">
        <f t="shared" si="43"/>
        <v>281.16496381806661</v>
      </c>
      <c r="J69" s="9">
        <f t="shared" si="44"/>
        <v>4.8140704615831073E-2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0.20273398790448169</v>
      </c>
      <c r="P69" s="9">
        <f t="shared" si="47"/>
        <v>9.7597570272991221E-3</v>
      </c>
      <c r="Q69" s="12">
        <f t="shared" si="48"/>
        <v>1.8543538351868333E-3</v>
      </c>
      <c r="R69" s="9">
        <f t="shared" si="49"/>
        <v>1.8955666666666669E-2</v>
      </c>
      <c r="S69" s="13">
        <f t="shared" si="50"/>
        <v>9.7825830544261153E-2</v>
      </c>
      <c r="T69" s="2">
        <f t="shared" si="51"/>
        <v>0.01</v>
      </c>
      <c r="U69" s="14">
        <f t="shared" si="52"/>
        <v>9.782583054426116E-4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1.2978258305442612E-2</v>
      </c>
      <c r="AR69" s="9">
        <f t="shared" si="56"/>
        <v>9.9766666666666666</v>
      </c>
      <c r="AS69" s="1">
        <f t="shared" si="57"/>
        <v>0.19</v>
      </c>
      <c r="AT69" s="1">
        <f t="shared" si="58"/>
        <v>601286.08333333337</v>
      </c>
      <c r="AU69" s="1">
        <f t="shared" si="59"/>
        <v>99108620.614770055</v>
      </c>
      <c r="AV69" s="1">
        <f>SUM(AU58:AU69)</f>
        <v>1648224704.0361266</v>
      </c>
    </row>
    <row r="70" spans="1:48" x14ac:dyDescent="0.15">
      <c r="C70" s="7">
        <v>12</v>
      </c>
      <c r="D70" s="7">
        <f t="shared" si="60"/>
        <v>3.8873936299354801</v>
      </c>
      <c r="E70" s="10">
        <f t="shared" si="61"/>
        <v>8.0149638180666596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5.7115948426774201</v>
      </c>
      <c r="E73" s="7"/>
      <c r="F73" s="7"/>
      <c r="G73" s="1">
        <v>1</v>
      </c>
      <c r="H73" s="9">
        <f t="shared" ref="H73:H84" si="63">E74</f>
        <v>5.7115948426774201</v>
      </c>
      <c r="I73" s="9">
        <f t="shared" ref="I73:I84" si="64">H73+273.15</f>
        <v>278.86159484267739</v>
      </c>
      <c r="J73" s="9">
        <f t="shared" ref="J73:J84" si="65">EXP(($C$15*(I73-$C$13))/($C$16*I73*$C$13))</f>
        <v>3.6164803145188607E-2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3.9600459443981531E-3</v>
      </c>
      <c r="Q73" s="12">
        <f t="shared" ref="Q73:Q84" si="69">P73*$B$75</f>
        <v>7.1280826999166758E-4</v>
      </c>
      <c r="R73" s="9">
        <f t="shared" ref="R73:R84" si="70">L73*$B$75</f>
        <v>1.9710000000000002E-2</v>
      </c>
      <c r="S73" s="13">
        <f t="shared" ref="S73:S84" si="71">Q73/R73</f>
        <v>3.6164803145188613E-2</v>
      </c>
      <c r="T73" s="2">
        <f t="shared" ref="T73:T84" si="72">$B$74/100</f>
        <v>0.01</v>
      </c>
      <c r="U73" s="14">
        <f t="shared" ref="U73:U84" si="73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1.2961648031451885E-2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82681.416666666672</v>
      </c>
      <c r="AU73" s="1">
        <f t="shared" ref="AU73:AU84" si="80">AT73*10000*AS73*0.67*AR73*AQ73</f>
        <v>14152382.583094999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1.6731239867096801</v>
      </c>
      <c r="E74" s="10">
        <f t="shared" ref="E74:E85" si="82">D73</f>
        <v>5.7115948426774201</v>
      </c>
      <c r="F74" s="7" t="s">
        <v>83</v>
      </c>
      <c r="G74" s="1">
        <v>2</v>
      </c>
      <c r="H74" s="9">
        <f t="shared" si="63"/>
        <v>1.6731239867096801</v>
      </c>
      <c r="I74" s="9">
        <f t="shared" si="64"/>
        <v>274.82312398670967</v>
      </c>
      <c r="J74" s="9">
        <f t="shared" si="65"/>
        <v>2.1649874958199648E-2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0.21503995405560186</v>
      </c>
      <c r="P74" s="9">
        <f t="shared" si="68"/>
        <v>4.6555881163207772E-3</v>
      </c>
      <c r="Q74" s="12">
        <f t="shared" si="69"/>
        <v>8.3800586093773989E-4</v>
      </c>
      <c r="R74" s="9">
        <f t="shared" si="70"/>
        <v>1.9710000000000002E-2</v>
      </c>
      <c r="S74" s="13">
        <f t="shared" si="71"/>
        <v>4.2516786450418051E-2</v>
      </c>
      <c r="T74" s="2">
        <f t="shared" si="72"/>
        <v>0.01</v>
      </c>
      <c r="U74" s="14">
        <f t="shared" si="73"/>
        <v>4.2516786450418054E-4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1.3025167864504181E-2</v>
      </c>
      <c r="AR74" s="9">
        <f t="shared" si="77"/>
        <v>10.950000000000001</v>
      </c>
      <c r="AS74" s="1">
        <f t="shared" si="78"/>
        <v>0.18</v>
      </c>
      <c r="AT74" s="1">
        <f t="shared" si="79"/>
        <v>82681.416666666672</v>
      </c>
      <c r="AU74" s="1">
        <f t="shared" si="80"/>
        <v>14221737.728118924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6.6129771022500003</v>
      </c>
      <c r="E75" s="10">
        <f t="shared" si="82"/>
        <v>1.6731239867096801</v>
      </c>
      <c r="F75" s="7" t="s">
        <v>83</v>
      </c>
      <c r="G75" s="1">
        <v>3</v>
      </c>
      <c r="H75" s="9">
        <f t="shared" si="63"/>
        <v>6.6129771022500003</v>
      </c>
      <c r="I75" s="9">
        <f t="shared" si="64"/>
        <v>279.76297710224998</v>
      </c>
      <c r="J75" s="9">
        <f t="shared" si="65"/>
        <v>4.0470957644144899E-2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0.3198843659392811</v>
      </c>
      <c r="P75" s="9">
        <f t="shared" si="68"/>
        <v>1.2946026624952792E-2</v>
      </c>
      <c r="Q75" s="12">
        <f t="shared" si="69"/>
        <v>2.3302847924915023E-3</v>
      </c>
      <c r="R75" s="9">
        <f t="shared" si="70"/>
        <v>1.9710000000000002E-2</v>
      </c>
      <c r="S75" s="13">
        <f t="shared" si="71"/>
        <v>0.11822855365253689</v>
      </c>
      <c r="T75" s="2">
        <f t="shared" si="72"/>
        <v>0.01</v>
      </c>
      <c r="U75" s="14">
        <f t="shared" si="73"/>
        <v>1.182285536525369E-3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1.3782285536525369E-2</v>
      </c>
      <c r="AR75" s="9">
        <f t="shared" si="77"/>
        <v>10.950000000000001</v>
      </c>
      <c r="AS75" s="1">
        <f t="shared" si="78"/>
        <v>0.18</v>
      </c>
      <c r="AT75" s="1">
        <f t="shared" si="79"/>
        <v>82681.416666666672</v>
      </c>
      <c r="AU75" s="1">
        <f t="shared" si="80"/>
        <v>15048408.760140913</v>
      </c>
    </row>
    <row r="76" spans="1:48" x14ac:dyDescent="0.15">
      <c r="C76" s="7">
        <v>3</v>
      </c>
      <c r="D76" s="7">
        <f t="shared" si="81"/>
        <v>9.6499632405806395</v>
      </c>
      <c r="E76" s="10">
        <f t="shared" si="82"/>
        <v>6.6129771022500003</v>
      </c>
      <c r="F76" s="7" t="s">
        <v>83</v>
      </c>
      <c r="G76" s="1">
        <v>4</v>
      </c>
      <c r="H76" s="9">
        <f t="shared" si="63"/>
        <v>9.6499632405806395</v>
      </c>
      <c r="I76" s="9">
        <f t="shared" si="64"/>
        <v>282.79996324058061</v>
      </c>
      <c r="J76" s="9">
        <f t="shared" si="65"/>
        <v>5.8811729717789821E-2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0.41643833931432828</v>
      </c>
      <c r="P76" s="9">
        <f t="shared" si="68"/>
        <v>2.449145905587952E-2</v>
      </c>
      <c r="Q76" s="12">
        <f t="shared" si="69"/>
        <v>4.4084626300583138E-3</v>
      </c>
      <c r="R76" s="9">
        <f t="shared" si="70"/>
        <v>1.9710000000000002E-2</v>
      </c>
      <c r="S76" s="13">
        <f t="shared" si="71"/>
        <v>0.22366629274775818</v>
      </c>
      <c r="T76" s="2">
        <f t="shared" si="72"/>
        <v>0.01</v>
      </c>
      <c r="U76" s="14">
        <f t="shared" si="73"/>
        <v>2.2366629274775817E-3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1.4836662927477581E-2</v>
      </c>
      <c r="AR76" s="9">
        <f t="shared" si="77"/>
        <v>10.950000000000001</v>
      </c>
      <c r="AS76" s="1">
        <f t="shared" si="78"/>
        <v>0.18</v>
      </c>
      <c r="AT76" s="1">
        <f t="shared" si="79"/>
        <v>82681.416666666672</v>
      </c>
      <c r="AU76" s="1">
        <f t="shared" si="80"/>
        <v>16199647.56769938</v>
      </c>
    </row>
    <row r="77" spans="1:48" x14ac:dyDescent="0.15">
      <c r="C77" s="7">
        <v>4</v>
      </c>
      <c r="D77" s="7">
        <f t="shared" si="81"/>
        <v>11.4383472135333</v>
      </c>
      <c r="E77" s="10">
        <f t="shared" si="82"/>
        <v>9.6499632405806395</v>
      </c>
      <c r="F77" s="7" t="s">
        <v>83</v>
      </c>
      <c r="G77" s="1">
        <v>5</v>
      </c>
      <c r="H77" s="9">
        <f t="shared" si="63"/>
        <v>11.4383472135333</v>
      </c>
      <c r="I77" s="9">
        <f t="shared" si="64"/>
        <v>284.58834721353327</v>
      </c>
      <c r="J77" s="9">
        <f t="shared" si="65"/>
        <v>7.3017772017522783E-2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0.3723495362455263</v>
      </c>
      <c r="O77" s="9">
        <f t="shared" si="83"/>
        <v>0.12909734401292244</v>
      </c>
      <c r="P77" s="9">
        <f t="shared" si="68"/>
        <v>9.4264004332032802E-3</v>
      </c>
      <c r="Q77" s="12">
        <f t="shared" si="69"/>
        <v>1.6967520779765904E-3</v>
      </c>
      <c r="R77" s="9">
        <f t="shared" si="70"/>
        <v>1.9710000000000002E-2</v>
      </c>
      <c r="S77" s="13">
        <f t="shared" si="71"/>
        <v>8.6085848705052773E-2</v>
      </c>
      <c r="T77" s="2">
        <f t="shared" si="72"/>
        <v>0.01</v>
      </c>
      <c r="U77" s="14">
        <f t="shared" si="73"/>
        <v>8.6085848705052777E-4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1.3460858487050528E-2</v>
      </c>
      <c r="AR77" s="9">
        <f t="shared" si="77"/>
        <v>10.950000000000001</v>
      </c>
      <c r="AS77" s="1">
        <f t="shared" si="78"/>
        <v>0.18</v>
      </c>
      <c r="AT77" s="1">
        <f t="shared" si="79"/>
        <v>82681.416666666672</v>
      </c>
      <c r="AU77" s="1">
        <f t="shared" si="80"/>
        <v>14697453.498457741</v>
      </c>
    </row>
    <row r="78" spans="1:48" x14ac:dyDescent="0.15">
      <c r="C78" s="7">
        <v>5</v>
      </c>
      <c r="D78" s="7">
        <f t="shared" si="81"/>
        <v>16.005449609999999</v>
      </c>
      <c r="E78" s="10">
        <f t="shared" si="82"/>
        <v>11.4383472135333</v>
      </c>
      <c r="F78" s="7" t="s">
        <v>85</v>
      </c>
      <c r="G78" s="1">
        <v>6</v>
      </c>
      <c r="H78" s="9">
        <f t="shared" si="63"/>
        <v>16.005449609999999</v>
      </c>
      <c r="I78" s="9">
        <f t="shared" si="64"/>
        <v>289.15544961000001</v>
      </c>
      <c r="J78" s="9">
        <f t="shared" si="65"/>
        <v>0.12534798541528033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0.22917094357971918</v>
      </c>
      <c r="P78" s="9">
        <f t="shared" si="68"/>
        <v>2.8726116093436671E-2</v>
      </c>
      <c r="Q78" s="12">
        <f t="shared" si="69"/>
        <v>5.1707008968186006E-3</v>
      </c>
      <c r="R78" s="9">
        <f t="shared" si="70"/>
        <v>1.9710000000000002E-2</v>
      </c>
      <c r="S78" s="13">
        <f t="shared" si="71"/>
        <v>0.2623389597574125</v>
      </c>
      <c r="T78" s="2">
        <f t="shared" si="72"/>
        <v>0.01</v>
      </c>
      <c r="U78" s="14">
        <f t="shared" si="73"/>
        <v>2.623389597574125E-3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1.5223389597574126E-2</v>
      </c>
      <c r="AR78" s="9">
        <f t="shared" si="77"/>
        <v>10.950000000000001</v>
      </c>
      <c r="AS78" s="1">
        <f t="shared" si="78"/>
        <v>0.18</v>
      </c>
      <c r="AT78" s="1">
        <f t="shared" si="79"/>
        <v>82681.416666666672</v>
      </c>
      <c r="AU78" s="1">
        <f t="shared" si="80"/>
        <v>16621901.263912393</v>
      </c>
    </row>
    <row r="79" spans="1:48" x14ac:dyDescent="0.15">
      <c r="C79" s="7">
        <v>6</v>
      </c>
      <c r="D79" s="7">
        <f t="shared" si="81"/>
        <v>21.539064110999998</v>
      </c>
      <c r="E79" s="10">
        <f t="shared" si="82"/>
        <v>16.005449609999999</v>
      </c>
      <c r="F79" s="7" t="s">
        <v>83</v>
      </c>
      <c r="G79" s="1">
        <v>7</v>
      </c>
      <c r="H79" s="9">
        <f t="shared" si="63"/>
        <v>21.539064110999998</v>
      </c>
      <c r="I79" s="9">
        <f t="shared" si="64"/>
        <v>294.68906411099999</v>
      </c>
      <c r="J79" s="9">
        <f t="shared" si="65"/>
        <v>0.23589873127741889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0.30994482748628249</v>
      </c>
      <c r="P79" s="9">
        <f t="shared" si="68"/>
        <v>7.3115591570012517E-2</v>
      </c>
      <c r="Q79" s="12">
        <f t="shared" si="69"/>
        <v>1.3160806482602252E-2</v>
      </c>
      <c r="R79" s="9">
        <f t="shared" si="70"/>
        <v>1.9710000000000002E-2</v>
      </c>
      <c r="S79" s="13">
        <f t="shared" si="71"/>
        <v>0.66772229744303657</v>
      </c>
      <c r="T79" s="2">
        <f t="shared" si="72"/>
        <v>0.01</v>
      </c>
      <c r="U79" s="14">
        <f t="shared" si="73"/>
        <v>6.6772229744303663E-3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2.8277222974430367E-2</v>
      </c>
      <c r="AR79" s="9">
        <f t="shared" si="77"/>
        <v>10.950000000000001</v>
      </c>
      <c r="AS79" s="1">
        <f t="shared" si="78"/>
        <v>0.18</v>
      </c>
      <c r="AT79" s="1">
        <f t="shared" si="79"/>
        <v>82681.416666666672</v>
      </c>
      <c r="AU79" s="1">
        <f t="shared" si="80"/>
        <v>30874937.889884613</v>
      </c>
    </row>
    <row r="80" spans="1:48" x14ac:dyDescent="0.15">
      <c r="C80" s="7">
        <v>7</v>
      </c>
      <c r="D80" s="7">
        <f t="shared" si="81"/>
        <v>22.772984079354799</v>
      </c>
      <c r="E80" s="10">
        <f t="shared" si="82"/>
        <v>21.539064110999998</v>
      </c>
      <c r="F80" s="7" t="s">
        <v>83</v>
      </c>
      <c r="G80" s="1">
        <v>8</v>
      </c>
      <c r="H80" s="9">
        <f t="shared" si="63"/>
        <v>22.772984079354799</v>
      </c>
      <c r="I80" s="9">
        <f t="shared" si="64"/>
        <v>295.92298407935476</v>
      </c>
      <c r="J80" s="9">
        <f t="shared" si="65"/>
        <v>0.27074415982301347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0.34632923591627002</v>
      </c>
      <c r="P80" s="9">
        <f t="shared" si="68"/>
        <v>9.3766618000296745E-2</v>
      </c>
      <c r="Q80" s="12">
        <f t="shared" si="69"/>
        <v>1.6877991240053413E-2</v>
      </c>
      <c r="R80" s="9">
        <f t="shared" si="70"/>
        <v>1.9710000000000002E-2</v>
      </c>
      <c r="S80" s="13">
        <f t="shared" si="71"/>
        <v>0.85631614612143137</v>
      </c>
      <c r="T80" s="2">
        <f t="shared" si="72"/>
        <v>0.01</v>
      </c>
      <c r="U80" s="14">
        <f t="shared" si="73"/>
        <v>8.5631614612143147E-3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3.0163161461214318E-2</v>
      </c>
      <c r="AR80" s="9">
        <f t="shared" si="77"/>
        <v>10.950000000000001</v>
      </c>
      <c r="AS80" s="1">
        <f t="shared" si="78"/>
        <v>0.18</v>
      </c>
      <c r="AT80" s="1">
        <f t="shared" si="79"/>
        <v>82681.416666666672</v>
      </c>
      <c r="AU80" s="1">
        <f t="shared" si="80"/>
        <v>32934129.971661888</v>
      </c>
    </row>
    <row r="81" spans="1:48" x14ac:dyDescent="0.15">
      <c r="C81" s="7">
        <v>8</v>
      </c>
      <c r="D81" s="7">
        <f t="shared" si="81"/>
        <v>23.636699394838701</v>
      </c>
      <c r="E81" s="10">
        <f t="shared" si="82"/>
        <v>22.772984079354799</v>
      </c>
      <c r="F81" s="7" t="s">
        <v>83</v>
      </c>
      <c r="G81" s="1">
        <v>9</v>
      </c>
      <c r="H81" s="9">
        <f t="shared" si="63"/>
        <v>23.636699394838701</v>
      </c>
      <c r="I81" s="9">
        <f t="shared" si="64"/>
        <v>296.78669939483871</v>
      </c>
      <c r="J81" s="9">
        <f t="shared" si="65"/>
        <v>0.29795119876853854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0.36206261791597327</v>
      </c>
      <c r="P81" s="9">
        <f t="shared" si="68"/>
        <v>0.10787699103733958</v>
      </c>
      <c r="Q81" s="12">
        <f t="shared" si="69"/>
        <v>1.9417858386721124E-2</v>
      </c>
      <c r="R81" s="9">
        <f t="shared" si="70"/>
        <v>1.9710000000000002E-2</v>
      </c>
      <c r="S81" s="13">
        <f t="shared" si="71"/>
        <v>0.98517800034100056</v>
      </c>
      <c r="T81" s="2">
        <f t="shared" si="72"/>
        <v>0.01</v>
      </c>
      <c r="U81" s="14">
        <f t="shared" si="73"/>
        <v>9.8517800034100059E-3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3.1451780003410007E-2</v>
      </c>
      <c r="AR81" s="9">
        <f t="shared" si="77"/>
        <v>10.950000000000001</v>
      </c>
      <c r="AS81" s="1">
        <f t="shared" si="78"/>
        <v>0.18</v>
      </c>
      <c r="AT81" s="1">
        <f t="shared" si="79"/>
        <v>82681.416666666672</v>
      </c>
      <c r="AU81" s="1">
        <f t="shared" si="80"/>
        <v>34341128.724333674</v>
      </c>
    </row>
    <row r="82" spans="1:48" x14ac:dyDescent="0.15">
      <c r="C82" s="7">
        <v>9</v>
      </c>
      <c r="D82" s="7">
        <f t="shared" si="81"/>
        <v>16.794227045</v>
      </c>
      <c r="E82" s="10">
        <f t="shared" si="82"/>
        <v>23.636699394838701</v>
      </c>
      <c r="F82" s="7" t="s">
        <v>83</v>
      </c>
      <c r="G82" s="1">
        <v>10</v>
      </c>
      <c r="H82" s="9">
        <f t="shared" si="63"/>
        <v>16.794227045</v>
      </c>
      <c r="I82" s="9">
        <f t="shared" si="64"/>
        <v>289.94422704499999</v>
      </c>
      <c r="J82" s="9">
        <f t="shared" si="65"/>
        <v>0.13737299986386922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0.36368562687863371</v>
      </c>
      <c r="P82" s="9">
        <f t="shared" si="68"/>
        <v>4.9960585571689739E-2</v>
      </c>
      <c r="Q82" s="12">
        <f t="shared" si="69"/>
        <v>8.9929054029041534E-3</v>
      </c>
      <c r="R82" s="9">
        <f t="shared" si="70"/>
        <v>1.9710000000000002E-2</v>
      </c>
      <c r="S82" s="13">
        <f t="shared" si="71"/>
        <v>0.45626105544922135</v>
      </c>
      <c r="T82" s="2">
        <f t="shared" si="72"/>
        <v>0.01</v>
      </c>
      <c r="U82" s="14">
        <f t="shared" si="73"/>
        <v>4.5626105544922134E-3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2.6162610554492215E-2</v>
      </c>
      <c r="AR82" s="9">
        <f t="shared" si="77"/>
        <v>10.950000000000001</v>
      </c>
      <c r="AS82" s="1">
        <f t="shared" si="78"/>
        <v>0.18</v>
      </c>
      <c r="AT82" s="1">
        <f t="shared" si="79"/>
        <v>82681.416666666672</v>
      </c>
      <c r="AU82" s="1">
        <f t="shared" si="80"/>
        <v>28566064.519051626</v>
      </c>
    </row>
    <row r="83" spans="1:48" x14ac:dyDescent="0.15">
      <c r="C83" s="7">
        <v>10</v>
      </c>
      <c r="D83" s="7">
        <f t="shared" si="81"/>
        <v>13.841558805483899</v>
      </c>
      <c r="E83" s="10">
        <f t="shared" si="82"/>
        <v>16.794227045</v>
      </c>
      <c r="F83" s="7" t="s">
        <v>83</v>
      </c>
      <c r="G83" s="1">
        <v>11</v>
      </c>
      <c r="H83" s="9">
        <f t="shared" si="63"/>
        <v>13.841558805483899</v>
      </c>
      <c r="I83" s="9">
        <f t="shared" si="64"/>
        <v>286.99155880548386</v>
      </c>
      <c r="J83" s="9">
        <f t="shared" si="65"/>
        <v>9.7241816180368548E-2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0.29803878924159677</v>
      </c>
      <c r="O83" s="9">
        <f t="shared" si="83"/>
        <v>0.12518625206534723</v>
      </c>
      <c r="P83" s="9">
        <f t="shared" si="68"/>
        <v>1.2173338511647777E-2</v>
      </c>
      <c r="Q83" s="12">
        <f t="shared" si="69"/>
        <v>2.1912009320965999E-3</v>
      </c>
      <c r="R83" s="9">
        <f t="shared" si="70"/>
        <v>1.9710000000000002E-2</v>
      </c>
      <c r="S83" s="13">
        <f t="shared" si="71"/>
        <v>0.11117204120226279</v>
      </c>
      <c r="T83" s="2">
        <f t="shared" si="72"/>
        <v>0.01</v>
      </c>
      <c r="U83" s="14">
        <f t="shared" si="73"/>
        <v>1.1117204120226279E-3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1.3711720412022628E-2</v>
      </c>
      <c r="AR83" s="9">
        <f t="shared" si="77"/>
        <v>10.950000000000001</v>
      </c>
      <c r="AS83" s="1">
        <f t="shared" si="78"/>
        <v>0.18</v>
      </c>
      <c r="AT83" s="1">
        <f t="shared" si="79"/>
        <v>82681.416666666672</v>
      </c>
      <c r="AU83" s="1">
        <f t="shared" si="80"/>
        <v>14971361.101034353</v>
      </c>
    </row>
    <row r="84" spans="1:48" x14ac:dyDescent="0.15">
      <c r="C84" s="7">
        <v>11</v>
      </c>
      <c r="D84" s="7">
        <f t="shared" si="81"/>
        <v>8.0149638180666596</v>
      </c>
      <c r="E84" s="10">
        <f t="shared" si="82"/>
        <v>13.841558805483899</v>
      </c>
      <c r="F84" s="7" t="s">
        <v>85</v>
      </c>
      <c r="G84" s="1">
        <v>12</v>
      </c>
      <c r="H84" s="9">
        <f t="shared" si="63"/>
        <v>8.0149638180666596</v>
      </c>
      <c r="I84" s="9">
        <f t="shared" si="64"/>
        <v>281.16496381806661</v>
      </c>
      <c r="J84" s="9">
        <f t="shared" si="65"/>
        <v>4.8140704615831073E-2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0.22251291355369945</v>
      </c>
      <c r="P84" s="9">
        <f t="shared" si="68"/>
        <v>1.07119284445966E-2</v>
      </c>
      <c r="Q84" s="12">
        <f t="shared" si="69"/>
        <v>1.9281471200273878E-3</v>
      </c>
      <c r="R84" s="9">
        <f t="shared" si="70"/>
        <v>1.9710000000000002E-2</v>
      </c>
      <c r="S84" s="13">
        <f t="shared" si="71"/>
        <v>9.7825830544261166E-2</v>
      </c>
      <c r="T84" s="2">
        <f t="shared" si="72"/>
        <v>0.01</v>
      </c>
      <c r="U84" s="14">
        <f t="shared" si="73"/>
        <v>9.782583054426116E-4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1.3578258305442611E-2</v>
      </c>
      <c r="AR84" s="9">
        <f t="shared" si="77"/>
        <v>10.950000000000001</v>
      </c>
      <c r="AS84" s="1">
        <f t="shared" si="78"/>
        <v>0.18</v>
      </c>
      <c r="AT84" s="1">
        <f t="shared" si="79"/>
        <v>82681.416666666672</v>
      </c>
      <c r="AU84" s="1">
        <f t="shared" si="80"/>
        <v>14825638.366696639</v>
      </c>
      <c r="AV84" s="1">
        <f>SUM(AU73:AU84)</f>
        <v>247454791.97408715</v>
      </c>
    </row>
    <row r="85" spans="1:48" x14ac:dyDescent="0.15">
      <c r="C85" s="7">
        <v>12</v>
      </c>
      <c r="D85" s="7">
        <f t="shared" si="81"/>
        <v>3.8873936299354801</v>
      </c>
      <c r="E85" s="10">
        <f t="shared" si="82"/>
        <v>8.0149638180666596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5.7115948426774201</v>
      </c>
      <c r="E89" s="7"/>
      <c r="F89" s="7"/>
      <c r="G89" s="1">
        <v>1</v>
      </c>
      <c r="H89" s="9">
        <f t="shared" ref="H89:H100" si="84">E90</f>
        <v>5.7115948426774201</v>
      </c>
      <c r="I89" s="9">
        <f t="shared" ref="I89:I100" si="85">H89+273.15</f>
        <v>278.86159484267739</v>
      </c>
      <c r="J89" s="9">
        <f t="shared" ref="J89:J100" si="86">EXP(($C$15*(I89-$C$13))/($C$16*I89*$C$13))</f>
        <v>3.6164803145188607E-2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0.19186422600609049</v>
      </c>
      <c r="Q89" s="12">
        <f t="shared" ref="Q89:Q100" si="90">P89*$B$91</f>
        <v>8.6338901702740722E-2</v>
      </c>
      <c r="R89" s="9">
        <f t="shared" ref="R89:R100" si="91">L89*$B$91</f>
        <v>2.3873737500000001</v>
      </c>
      <c r="S89" s="13">
        <f t="shared" ref="S89:S100" si="92">Q89/R89</f>
        <v>3.6164803145188607E-2</v>
      </c>
      <c r="T89" s="2">
        <f t="shared" ref="T89:T100" si="93">$B$90/100</f>
        <v>0.51</v>
      </c>
      <c r="U89" s="14">
        <f t="shared" ref="U89:U100" si="94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3.5897880955619924E-2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714233.91666666663</v>
      </c>
      <c r="AN89" s="1">
        <f t="shared" ref="AN89:AN100" si="99">AM89*10000*AK89*AJ89</f>
        <v>2667147335.0593548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1.6731239867096801</v>
      </c>
      <c r="E90" s="10">
        <f t="shared" ref="E90:E101" si="101">D89</f>
        <v>5.7115948426774201</v>
      </c>
      <c r="F90" s="7" t="s">
        <v>83</v>
      </c>
      <c r="G90" s="1">
        <v>2</v>
      </c>
      <c r="H90" s="9">
        <f t="shared" si="84"/>
        <v>1.6731239867096801</v>
      </c>
      <c r="I90" s="9">
        <f t="shared" si="85"/>
        <v>274.82312398670967</v>
      </c>
      <c r="J90" s="9">
        <f t="shared" si="86"/>
        <v>2.1649874958199648E-2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10.418685773993909</v>
      </c>
      <c r="P90" s="9">
        <f t="shared" si="89"/>
        <v>0.22556324423574164</v>
      </c>
      <c r="Q90" s="12">
        <f t="shared" si="90"/>
        <v>0.10150345990608374</v>
      </c>
      <c r="R90" s="9">
        <f t="shared" si="91"/>
        <v>2.3873737500000001</v>
      </c>
      <c r="S90" s="13">
        <f t="shared" si="92"/>
        <v>4.2516786450418051E-2</v>
      </c>
      <c r="T90" s="2">
        <f t="shared" si="93"/>
        <v>0.51</v>
      </c>
      <c r="U90" s="14">
        <f t="shared" si="94"/>
        <v>2.1683561089713206E-2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3.6874593668548533E-2</v>
      </c>
      <c r="AK90" s="9">
        <f t="shared" si="96"/>
        <v>10.4025</v>
      </c>
      <c r="AL90" s="1">
        <f t="shared" si="97"/>
        <v>0.45</v>
      </c>
      <c r="AM90" s="17">
        <f t="shared" si="98"/>
        <v>714233.91666666663</v>
      </c>
      <c r="AN90" s="1">
        <f t="shared" si="99"/>
        <v>2739715315.1199803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6.6129771022500003</v>
      </c>
      <c r="E91" s="10">
        <f t="shared" si="101"/>
        <v>1.6731239867096801</v>
      </c>
      <c r="F91" s="7" t="s">
        <v>83</v>
      </c>
      <c r="G91" s="1">
        <v>3</v>
      </c>
      <c r="H91" s="9">
        <f t="shared" si="84"/>
        <v>6.6129771022500003</v>
      </c>
      <c r="I91" s="9">
        <f t="shared" si="85"/>
        <v>279.76297710224998</v>
      </c>
      <c r="J91" s="9">
        <f t="shared" si="86"/>
        <v>4.0470957644144899E-2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15.498397529758167</v>
      </c>
      <c r="P91" s="9">
        <f t="shared" si="89"/>
        <v>0.62723498997896265</v>
      </c>
      <c r="Q91" s="12">
        <f t="shared" si="90"/>
        <v>0.28225574549053323</v>
      </c>
      <c r="R91" s="9">
        <f t="shared" si="91"/>
        <v>2.3873737500000001</v>
      </c>
      <c r="S91" s="13">
        <f t="shared" si="92"/>
        <v>0.1182285536525369</v>
      </c>
      <c r="T91" s="2">
        <f t="shared" si="93"/>
        <v>0.51</v>
      </c>
      <c r="U91" s="14">
        <f t="shared" si="94"/>
        <v>6.0296562362793821E-2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4.8516413552382343E-2</v>
      </c>
      <c r="AK91" s="9">
        <f t="shared" si="96"/>
        <v>10.4025</v>
      </c>
      <c r="AL91" s="1">
        <f t="shared" si="97"/>
        <v>0.45</v>
      </c>
      <c r="AM91" s="17">
        <f t="shared" si="98"/>
        <v>714233.91666666663</v>
      </c>
      <c r="AN91" s="1">
        <f t="shared" si="99"/>
        <v>3604681381.4121833</v>
      </c>
    </row>
    <row r="92" spans="1:48" x14ac:dyDescent="0.15">
      <c r="C92" s="7">
        <v>3</v>
      </c>
      <c r="D92" s="7">
        <f t="shared" si="100"/>
        <v>9.6499632405806395</v>
      </c>
      <c r="E92" s="10">
        <f t="shared" si="101"/>
        <v>6.6129771022500003</v>
      </c>
      <c r="F92" s="7" t="s">
        <v>83</v>
      </c>
      <c r="G92" s="1">
        <v>4</v>
      </c>
      <c r="H92" s="9">
        <f t="shared" si="84"/>
        <v>9.6499632405806395</v>
      </c>
      <c r="I92" s="9">
        <f t="shared" si="85"/>
        <v>282.79996324058061</v>
      </c>
      <c r="J92" s="9">
        <f t="shared" si="86"/>
        <v>5.8811729717789821E-2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20.176437539779204</v>
      </c>
      <c r="P92" s="9">
        <f t="shared" si="89"/>
        <v>1.1866111912573627</v>
      </c>
      <c r="Q92" s="12">
        <f t="shared" si="90"/>
        <v>0.5339750360658132</v>
      </c>
      <c r="R92" s="9">
        <f t="shared" si="91"/>
        <v>2.3873737500000001</v>
      </c>
      <c r="S92" s="13">
        <f t="shared" si="92"/>
        <v>0.22366629274775815</v>
      </c>
      <c r="T92" s="2">
        <f t="shared" si="93"/>
        <v>0.51</v>
      </c>
      <c r="U92" s="14">
        <f t="shared" si="94"/>
        <v>0.11406980930135666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6.4729047504359039E-2</v>
      </c>
      <c r="AK92" s="9">
        <f t="shared" si="96"/>
        <v>10.4025</v>
      </c>
      <c r="AL92" s="1">
        <f t="shared" si="97"/>
        <v>0.45</v>
      </c>
      <c r="AM92" s="17">
        <f t="shared" si="98"/>
        <v>714233.91666666663</v>
      </c>
      <c r="AN92" s="1">
        <f t="shared" si="99"/>
        <v>4809250628.6267014</v>
      </c>
    </row>
    <row r="93" spans="1:48" x14ac:dyDescent="0.15">
      <c r="C93" s="7">
        <v>4</v>
      </c>
      <c r="D93" s="7">
        <f t="shared" si="100"/>
        <v>11.4383472135333</v>
      </c>
      <c r="E93" s="10">
        <f t="shared" si="101"/>
        <v>9.6499632405806395</v>
      </c>
      <c r="F93" s="7" t="s">
        <v>83</v>
      </c>
      <c r="G93" s="1">
        <v>5</v>
      </c>
      <c r="H93" s="9">
        <f t="shared" si="84"/>
        <v>11.4383472135333</v>
      </c>
      <c r="I93" s="9">
        <f t="shared" si="85"/>
        <v>284.58834721353327</v>
      </c>
      <c r="J93" s="9">
        <f t="shared" si="86"/>
        <v>7.3017772017522783E-2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18.040335031095751</v>
      </c>
      <c r="O93" s="9">
        <f t="shared" si="102"/>
        <v>6.254766317426089</v>
      </c>
      <c r="P93" s="9">
        <f t="shared" si="89"/>
        <v>0.45670910098869871</v>
      </c>
      <c r="Q93" s="12">
        <f t="shared" si="90"/>
        <v>0.20551909544491442</v>
      </c>
      <c r="R93" s="9">
        <f t="shared" si="91"/>
        <v>2.3873737500000001</v>
      </c>
      <c r="S93" s="13">
        <f t="shared" si="92"/>
        <v>8.6085848705052745E-2</v>
      </c>
      <c r="T93" s="2">
        <f t="shared" si="93"/>
        <v>0.51</v>
      </c>
      <c r="U93" s="14">
        <f t="shared" si="94"/>
        <v>4.3903782839576903E-2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3.6147990526132441E-2</v>
      </c>
      <c r="AK93" s="9">
        <f t="shared" si="96"/>
        <v>10.4025</v>
      </c>
      <c r="AL93" s="1">
        <f t="shared" si="97"/>
        <v>0.45</v>
      </c>
      <c r="AM93" s="17">
        <f t="shared" si="98"/>
        <v>714233.91666666663</v>
      </c>
      <c r="AN93" s="1">
        <f t="shared" si="99"/>
        <v>2685730021.7446775</v>
      </c>
    </row>
    <row r="94" spans="1:48" x14ac:dyDescent="0.15">
      <c r="C94" s="7">
        <v>5</v>
      </c>
      <c r="D94" s="7">
        <f t="shared" si="100"/>
        <v>16.005449609999999</v>
      </c>
      <c r="E94" s="10">
        <f t="shared" si="101"/>
        <v>11.4383472135333</v>
      </c>
      <c r="F94" s="7" t="s">
        <v>85</v>
      </c>
      <c r="G94" s="1">
        <v>6</v>
      </c>
      <c r="H94" s="9">
        <f t="shared" si="84"/>
        <v>16.005449609999999</v>
      </c>
      <c r="I94" s="9">
        <f t="shared" si="85"/>
        <v>289.15544961000001</v>
      </c>
      <c r="J94" s="9">
        <f t="shared" si="86"/>
        <v>0.12534798541528033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11.103332216437391</v>
      </c>
      <c r="P94" s="9">
        <f t="shared" si="89"/>
        <v>1.3917803247270062</v>
      </c>
      <c r="Q94" s="12">
        <f t="shared" si="90"/>
        <v>0.62630114612715282</v>
      </c>
      <c r="R94" s="9">
        <f t="shared" si="91"/>
        <v>2.3873737500000001</v>
      </c>
      <c r="S94" s="13">
        <f t="shared" si="92"/>
        <v>0.26233895975741245</v>
      </c>
      <c r="T94" s="2">
        <f t="shared" si="93"/>
        <v>0.51</v>
      </c>
      <c r="U94" s="14">
        <f t="shared" si="94"/>
        <v>0.13379286947628036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6.6467550147098542E-2</v>
      </c>
      <c r="AK94" s="9">
        <f t="shared" si="96"/>
        <v>10.4025</v>
      </c>
      <c r="AL94" s="1">
        <f t="shared" si="97"/>
        <v>0.45</v>
      </c>
      <c r="AM94" s="17">
        <f t="shared" si="98"/>
        <v>714233.91666666663</v>
      </c>
      <c r="AN94" s="1">
        <f t="shared" si="99"/>
        <v>4938418216.4380474</v>
      </c>
    </row>
    <row r="95" spans="1:48" x14ac:dyDescent="0.15">
      <c r="C95" s="7">
        <v>6</v>
      </c>
      <c r="D95" s="7">
        <f t="shared" si="100"/>
        <v>21.539064110999998</v>
      </c>
      <c r="E95" s="10">
        <f t="shared" si="101"/>
        <v>16.005449609999999</v>
      </c>
      <c r="F95" s="7" t="s">
        <v>83</v>
      </c>
      <c r="G95" s="1">
        <v>7</v>
      </c>
      <c r="H95" s="9">
        <f t="shared" si="84"/>
        <v>21.539064110999998</v>
      </c>
      <c r="I95" s="9">
        <f t="shared" si="85"/>
        <v>294.68906411099999</v>
      </c>
      <c r="J95" s="9">
        <f t="shared" si="86"/>
        <v>0.23589873127741889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15.016826891710382</v>
      </c>
      <c r="P95" s="9">
        <f t="shared" si="89"/>
        <v>3.5424504115671049</v>
      </c>
      <c r="Q95" s="12">
        <f t="shared" si="90"/>
        <v>1.5941026852051972</v>
      </c>
      <c r="R95" s="9">
        <f t="shared" si="91"/>
        <v>2.3873737500000001</v>
      </c>
      <c r="S95" s="13">
        <f t="shared" si="92"/>
        <v>0.66772229744303635</v>
      </c>
      <c r="T95" s="2">
        <f t="shared" si="93"/>
        <v>0.51</v>
      </c>
      <c r="U95" s="14">
        <f t="shared" si="94"/>
        <v>0.34053837169594853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0.14912731906632848</v>
      </c>
      <c r="AK95" s="9">
        <f t="shared" si="96"/>
        <v>10.4025</v>
      </c>
      <c r="AL95" s="1">
        <f t="shared" si="97"/>
        <v>0.45</v>
      </c>
      <c r="AM95" s="17">
        <f t="shared" si="98"/>
        <v>714233.91666666663</v>
      </c>
      <c r="AN95" s="1">
        <f t="shared" si="99"/>
        <v>11079888869.318789</v>
      </c>
    </row>
    <row r="96" spans="1:48" x14ac:dyDescent="0.15">
      <c r="C96" s="7">
        <v>7</v>
      </c>
      <c r="D96" s="7">
        <f t="shared" si="100"/>
        <v>22.772984079354799</v>
      </c>
      <c r="E96" s="10">
        <f t="shared" si="101"/>
        <v>21.539064110999998</v>
      </c>
      <c r="F96" s="7" t="s">
        <v>83</v>
      </c>
      <c r="G96" s="1">
        <v>8</v>
      </c>
      <c r="H96" s="9">
        <f t="shared" si="84"/>
        <v>22.772984079354799</v>
      </c>
      <c r="I96" s="9">
        <f t="shared" si="85"/>
        <v>295.92298407935476</v>
      </c>
      <c r="J96" s="9">
        <f t="shared" si="86"/>
        <v>0.27074415982301347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16.779651480143276</v>
      </c>
      <c r="P96" s="9">
        <f t="shared" si="89"/>
        <v>4.5429926421143758</v>
      </c>
      <c r="Q96" s="12">
        <f t="shared" si="90"/>
        <v>2.0443466889514692</v>
      </c>
      <c r="R96" s="9">
        <f t="shared" si="91"/>
        <v>2.3873737500000001</v>
      </c>
      <c r="S96" s="13">
        <f t="shared" si="92"/>
        <v>0.85631614612143114</v>
      </c>
      <c r="T96" s="2">
        <f t="shared" si="93"/>
        <v>0.51</v>
      </c>
      <c r="U96" s="14">
        <f t="shared" si="94"/>
        <v>0.4367212345219299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0.17812645220836187</v>
      </c>
      <c r="AK96" s="9">
        <f t="shared" si="96"/>
        <v>10.4025</v>
      </c>
      <c r="AL96" s="1">
        <f t="shared" si="97"/>
        <v>0.45</v>
      </c>
      <c r="AM96" s="17">
        <f t="shared" si="98"/>
        <v>714233.91666666663</v>
      </c>
      <c r="AN96" s="1">
        <f t="shared" si="99"/>
        <v>13234471775.603045</v>
      </c>
    </row>
    <row r="97" spans="1:50" x14ac:dyDescent="0.15">
      <c r="C97" s="7">
        <v>8</v>
      </c>
      <c r="D97" s="7">
        <f t="shared" si="100"/>
        <v>23.636699394838701</v>
      </c>
      <c r="E97" s="10">
        <f t="shared" si="101"/>
        <v>22.772984079354799</v>
      </c>
      <c r="F97" s="7" t="s">
        <v>83</v>
      </c>
      <c r="G97" s="1">
        <v>9</v>
      </c>
      <c r="H97" s="9">
        <f t="shared" si="84"/>
        <v>23.636699394838701</v>
      </c>
      <c r="I97" s="9">
        <f t="shared" si="85"/>
        <v>296.78669939483871</v>
      </c>
      <c r="J97" s="9">
        <f t="shared" si="86"/>
        <v>0.29795119876853854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17.541933838028896</v>
      </c>
      <c r="P97" s="9">
        <f t="shared" si="89"/>
        <v>5.2266402157591001</v>
      </c>
      <c r="Q97" s="12">
        <f t="shared" si="90"/>
        <v>2.3519880970915952</v>
      </c>
      <c r="R97" s="9">
        <f t="shared" si="91"/>
        <v>2.3873737500000001</v>
      </c>
      <c r="S97" s="13">
        <f t="shared" si="92"/>
        <v>0.98517800034100023</v>
      </c>
      <c r="T97" s="2">
        <f t="shared" si="93"/>
        <v>0.51</v>
      </c>
      <c r="U97" s="14">
        <f t="shared" si="94"/>
        <v>0.50244078017391014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0.19794089522243391</v>
      </c>
      <c r="AK97" s="9">
        <f t="shared" si="96"/>
        <v>10.4025</v>
      </c>
      <c r="AL97" s="1">
        <f t="shared" si="97"/>
        <v>0.45</v>
      </c>
      <c r="AM97" s="17">
        <f t="shared" si="98"/>
        <v>714233.91666666663</v>
      </c>
      <c r="AN97" s="1">
        <f t="shared" si="99"/>
        <v>14706648892.297009</v>
      </c>
    </row>
    <row r="98" spans="1:50" x14ac:dyDescent="0.15">
      <c r="C98" s="7">
        <v>9</v>
      </c>
      <c r="D98" s="7">
        <f t="shared" si="100"/>
        <v>16.794227045</v>
      </c>
      <c r="E98" s="10">
        <f t="shared" si="101"/>
        <v>23.636699394838701</v>
      </c>
      <c r="F98" s="7" t="s">
        <v>83</v>
      </c>
      <c r="G98" s="1">
        <v>10</v>
      </c>
      <c r="H98" s="9">
        <f t="shared" si="84"/>
        <v>16.794227045</v>
      </c>
      <c r="I98" s="9">
        <f t="shared" si="85"/>
        <v>289.94422704499999</v>
      </c>
      <c r="J98" s="9">
        <f t="shared" si="86"/>
        <v>0.13737299986386922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17.620568622269797</v>
      </c>
      <c r="P98" s="9">
        <f t="shared" si="89"/>
        <v>2.4205903709483669</v>
      </c>
      <c r="Q98" s="12">
        <f t="shared" si="90"/>
        <v>1.0892656669267651</v>
      </c>
      <c r="R98" s="9">
        <f t="shared" si="91"/>
        <v>2.3873737500000001</v>
      </c>
      <c r="S98" s="13">
        <f t="shared" si="92"/>
        <v>0.45626105544922113</v>
      </c>
      <c r="T98" s="2">
        <f t="shared" si="93"/>
        <v>0.51</v>
      </c>
      <c r="U98" s="14">
        <f t="shared" si="94"/>
        <v>0.23269313827910279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0.11340598119114949</v>
      </c>
      <c r="AK98" s="9">
        <f t="shared" si="96"/>
        <v>10.4025</v>
      </c>
      <c r="AL98" s="1">
        <f t="shared" si="97"/>
        <v>0.45</v>
      </c>
      <c r="AM98" s="17">
        <f t="shared" si="98"/>
        <v>714233.91666666663</v>
      </c>
      <c r="AN98" s="1">
        <f t="shared" si="99"/>
        <v>8425858364.3894167</v>
      </c>
    </row>
    <row r="99" spans="1:50" x14ac:dyDescent="0.15">
      <c r="C99" s="7">
        <v>10</v>
      </c>
      <c r="D99" s="7">
        <f t="shared" si="100"/>
        <v>13.841558805483899</v>
      </c>
      <c r="E99" s="10">
        <f t="shared" si="101"/>
        <v>16.794227045</v>
      </c>
      <c r="F99" s="7" t="s">
        <v>83</v>
      </c>
      <c r="G99" s="1">
        <v>11</v>
      </c>
      <c r="H99" s="9">
        <f t="shared" si="84"/>
        <v>13.841558805483899</v>
      </c>
      <c r="I99" s="9">
        <f t="shared" si="85"/>
        <v>286.99155880548386</v>
      </c>
      <c r="J99" s="9">
        <f t="shared" si="86"/>
        <v>9.7241816180368548E-2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14.439979338755359</v>
      </c>
      <c r="O99" s="9">
        <f t="shared" si="102"/>
        <v>6.0652739125660684</v>
      </c>
      <c r="P99" s="9">
        <f t="shared" si="89"/>
        <v>0.58979825088933435</v>
      </c>
      <c r="Q99" s="12">
        <f t="shared" si="90"/>
        <v>0.26540921290020048</v>
      </c>
      <c r="R99" s="9">
        <f t="shared" si="91"/>
        <v>2.3873737500000001</v>
      </c>
      <c r="S99" s="13">
        <f t="shared" si="92"/>
        <v>0.11117204120226272</v>
      </c>
      <c r="T99" s="2">
        <f t="shared" si="93"/>
        <v>0.51</v>
      </c>
      <c r="U99" s="14">
        <f t="shared" si="94"/>
        <v>5.6697741013153988E-2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4.7431368915465927E-2</v>
      </c>
      <c r="AK99" s="9">
        <f t="shared" si="96"/>
        <v>10.4025</v>
      </c>
      <c r="AL99" s="1">
        <f t="shared" si="97"/>
        <v>0.45</v>
      </c>
      <c r="AM99" s="17">
        <f t="shared" si="98"/>
        <v>714233.91666666663</v>
      </c>
      <c r="AN99" s="1">
        <f t="shared" si="99"/>
        <v>3524064536.2187347</v>
      </c>
    </row>
    <row r="100" spans="1:50" x14ac:dyDescent="0.15">
      <c r="C100" s="7">
        <v>11</v>
      </c>
      <c r="D100" s="7">
        <f t="shared" si="100"/>
        <v>8.0149638180666596</v>
      </c>
      <c r="E100" s="10">
        <f t="shared" si="101"/>
        <v>13.841558805483899</v>
      </c>
      <c r="F100" s="7" t="s">
        <v>85</v>
      </c>
      <c r="G100" s="1">
        <v>12</v>
      </c>
      <c r="H100" s="9">
        <f t="shared" si="84"/>
        <v>8.0149638180666596</v>
      </c>
      <c r="I100" s="9">
        <f t="shared" si="85"/>
        <v>281.16496381806661</v>
      </c>
      <c r="J100" s="9">
        <f t="shared" si="86"/>
        <v>4.8140704615831073E-2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10.780750661676734</v>
      </c>
      <c r="P100" s="9">
        <f t="shared" si="89"/>
        <v>0.51899293314070505</v>
      </c>
      <c r="Q100" s="12">
        <f t="shared" si="90"/>
        <v>0.23354681991331727</v>
      </c>
      <c r="R100" s="9">
        <f t="shared" si="91"/>
        <v>2.3873737500000001</v>
      </c>
      <c r="S100" s="13">
        <f t="shared" si="92"/>
        <v>9.7825830544261139E-2</v>
      </c>
      <c r="T100" s="2">
        <f t="shared" si="93"/>
        <v>0.51</v>
      </c>
      <c r="U100" s="14">
        <f t="shared" si="94"/>
        <v>4.9891173577573181E-2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4.5379188833638312E-2</v>
      </c>
      <c r="AK100" s="9">
        <f t="shared" si="96"/>
        <v>10.4025</v>
      </c>
      <c r="AL100" s="1">
        <f t="shared" si="97"/>
        <v>0.45</v>
      </c>
      <c r="AM100" s="17">
        <f t="shared" si="98"/>
        <v>714233.91666666663</v>
      </c>
      <c r="AN100" s="1">
        <f t="shared" si="99"/>
        <v>3371591284.5781937</v>
      </c>
      <c r="AO100" s="1">
        <f>SUM(AN89:AN100)</f>
        <v>75787466620.806122</v>
      </c>
    </row>
    <row r="101" spans="1:50" x14ac:dyDescent="0.15">
      <c r="C101" s="7">
        <v>12</v>
      </c>
      <c r="D101" s="7">
        <f t="shared" si="100"/>
        <v>3.8873936299354801</v>
      </c>
      <c r="E101" s="10">
        <f t="shared" si="101"/>
        <v>8.0149638180666596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5.7115948426774201</v>
      </c>
      <c r="E105" s="7"/>
      <c r="F105" s="7"/>
      <c r="G105" s="1">
        <v>1</v>
      </c>
      <c r="H105" s="9">
        <f t="shared" ref="H105:H116" si="103">E106</f>
        <v>5.7115948426774201</v>
      </c>
      <c r="I105" s="9">
        <f t="shared" ref="I105:I116" si="104">H105+273.15</f>
        <v>278.86159484267739</v>
      </c>
      <c r="J105" s="9">
        <f t="shared" ref="J105:J116" si="105">EXP(($C$15*(I105-$C$13))/($C$16*I105*$C$13))</f>
        <v>3.6164803145188607E-2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2.3430821844070238E-2</v>
      </c>
      <c r="Q105" s="12">
        <f t="shared" ref="Q105:Q116" si="109">P105*$B$107</f>
        <v>7.0292465532210708E-3</v>
      </c>
      <c r="R105" s="9">
        <f t="shared" ref="R105:R116" si="110">L105*$B$107</f>
        <v>0.19436706250000002</v>
      </c>
      <c r="S105" s="13">
        <f t="shared" ref="S105:S116" si="111">Q105/R105</f>
        <v>3.6164803145188607E-2</v>
      </c>
      <c r="T105" s="2">
        <f t="shared" ref="T105:T116" si="112">$B$106/100</f>
        <v>0.01</v>
      </c>
      <c r="U105" s="14">
        <f t="shared" ref="U105:U116" si="113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5.8516480314518863E-3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30630.083333333332</v>
      </c>
      <c r="AX105" s="1">
        <f t="shared" ref="AX105:AX116" si="120">AW105*10000*AV105*0.67*AU105*AT105</f>
        <v>23341235.920313638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1.6731239867096801</v>
      </c>
      <c r="E106" s="10">
        <f t="shared" ref="E106:E117" si="122">D105</f>
        <v>5.7115948426774201</v>
      </c>
      <c r="F106" s="7" t="s">
        <v>83</v>
      </c>
      <c r="G106" s="1">
        <v>2</v>
      </c>
      <c r="H106" s="9">
        <f t="shared" si="103"/>
        <v>1.6731239867096801</v>
      </c>
      <c r="I106" s="9">
        <f t="shared" si="104"/>
        <v>274.82312398670967</v>
      </c>
      <c r="J106" s="9">
        <f t="shared" si="105"/>
        <v>2.1649874958199648E-2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1.2723495948225967</v>
      </c>
      <c r="P106" s="9">
        <f t="shared" si="108"/>
        <v>2.7546209631025203E-2</v>
      </c>
      <c r="Q106" s="12">
        <f t="shared" si="109"/>
        <v>8.2638628893075602E-3</v>
      </c>
      <c r="R106" s="9">
        <f t="shared" si="110"/>
        <v>0.19436706250000002</v>
      </c>
      <c r="S106" s="13">
        <f t="shared" si="111"/>
        <v>4.2516786450418058E-2</v>
      </c>
      <c r="T106" s="2">
        <f t="shared" si="112"/>
        <v>0.01</v>
      </c>
      <c r="U106" s="14">
        <f t="shared" si="113"/>
        <v>4.2516786450418059E-4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5.9151678645041807E-3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30630.083333333332</v>
      </c>
      <c r="AX106" s="1">
        <f t="shared" si="120"/>
        <v>23594605.808749095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6.6129771022500003</v>
      </c>
      <c r="E107" s="10">
        <f t="shared" si="122"/>
        <v>1.6731239867096801</v>
      </c>
      <c r="F107" s="7" t="s">
        <v>83</v>
      </c>
      <c r="G107" s="1">
        <v>3</v>
      </c>
      <c r="H107" s="9">
        <f t="shared" si="103"/>
        <v>6.6129771022500003</v>
      </c>
      <c r="I107" s="9">
        <f t="shared" si="104"/>
        <v>279.76297710224998</v>
      </c>
      <c r="J107" s="9">
        <f t="shared" si="105"/>
        <v>4.0470957644144899E-2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1.892693593524905</v>
      </c>
      <c r="P107" s="9">
        <f t="shared" si="108"/>
        <v>7.6599122256890834E-2</v>
      </c>
      <c r="Q107" s="12">
        <f t="shared" si="109"/>
        <v>2.297973667706725E-2</v>
      </c>
      <c r="R107" s="9">
        <f t="shared" si="110"/>
        <v>0.19436706250000002</v>
      </c>
      <c r="S107" s="13">
        <f t="shared" si="111"/>
        <v>0.11822855365253693</v>
      </c>
      <c r="T107" s="2">
        <f t="shared" si="112"/>
        <v>0.01</v>
      </c>
      <c r="U107" s="14">
        <f t="shared" si="113"/>
        <v>1.1822855365253692E-3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6.6722855365253693E-3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30630.083333333332</v>
      </c>
      <c r="AX107" s="1">
        <f t="shared" si="120"/>
        <v>26614620.359709792</v>
      </c>
    </row>
    <row r="108" spans="1:50" x14ac:dyDescent="0.15">
      <c r="C108" s="7">
        <v>3</v>
      </c>
      <c r="D108" s="7">
        <f t="shared" si="121"/>
        <v>9.6499632405806395</v>
      </c>
      <c r="E108" s="10">
        <f t="shared" si="122"/>
        <v>6.6129771022500003</v>
      </c>
      <c r="F108" s="7" t="s">
        <v>83</v>
      </c>
      <c r="G108" s="1">
        <v>4</v>
      </c>
      <c r="H108" s="9">
        <f t="shared" si="103"/>
        <v>9.6499632405806395</v>
      </c>
      <c r="I108" s="9">
        <f t="shared" si="104"/>
        <v>282.79996324058061</v>
      </c>
      <c r="J108" s="9">
        <f t="shared" si="105"/>
        <v>5.8811729717789821E-2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2.4639846796013476</v>
      </c>
      <c r="P108" s="9">
        <f t="shared" si="108"/>
        <v>0.1449112010054894</v>
      </c>
      <c r="Q108" s="12">
        <f t="shared" si="109"/>
        <v>4.3473360301646821E-2</v>
      </c>
      <c r="R108" s="9">
        <f t="shared" si="110"/>
        <v>0.19436706250000002</v>
      </c>
      <c r="S108" s="13">
        <f t="shared" si="111"/>
        <v>0.22366629274775821</v>
      </c>
      <c r="T108" s="2">
        <f t="shared" si="112"/>
        <v>0.01</v>
      </c>
      <c r="U108" s="14">
        <f t="shared" si="113"/>
        <v>2.2366629274775821E-3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7.7266629274775822E-3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30630.083333333332</v>
      </c>
      <c r="AX108" s="1">
        <f t="shared" si="120"/>
        <v>30820353.735842824</v>
      </c>
    </row>
    <row r="109" spans="1:50" x14ac:dyDescent="0.15">
      <c r="C109" s="7">
        <v>4</v>
      </c>
      <c r="D109" s="7">
        <f t="shared" si="121"/>
        <v>11.4383472135333</v>
      </c>
      <c r="E109" s="10">
        <f t="shared" si="122"/>
        <v>9.6499632405806395</v>
      </c>
      <c r="F109" s="7" t="s">
        <v>83</v>
      </c>
      <c r="G109" s="1">
        <v>5</v>
      </c>
      <c r="H109" s="9">
        <f t="shared" si="103"/>
        <v>11.4383472135333</v>
      </c>
      <c r="I109" s="9">
        <f t="shared" si="104"/>
        <v>284.58834721353327</v>
      </c>
      <c r="J109" s="9">
        <f t="shared" si="105"/>
        <v>7.3017772017522783E-2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2.2031198046660649</v>
      </c>
      <c r="O109" s="9">
        <f t="shared" si="123"/>
        <v>0.76384388226312661</v>
      </c>
      <c r="P109" s="9">
        <f t="shared" si="108"/>
        <v>5.5774178452068494E-2</v>
      </c>
      <c r="Q109" s="12">
        <f t="shared" si="109"/>
        <v>1.6732253535620547E-2</v>
      </c>
      <c r="R109" s="9">
        <f t="shared" si="110"/>
        <v>0.19436706250000002</v>
      </c>
      <c r="S109" s="13">
        <f t="shared" si="111"/>
        <v>8.6085848705052814E-2</v>
      </c>
      <c r="T109" s="2">
        <f t="shared" si="112"/>
        <v>0.01</v>
      </c>
      <c r="U109" s="14">
        <f t="shared" si="113"/>
        <v>8.6085848705052821E-4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6.3508584870505284E-3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30630.083333333332</v>
      </c>
      <c r="AX109" s="1">
        <f t="shared" si="120"/>
        <v>25332502.13376087</v>
      </c>
    </row>
    <row r="110" spans="1:50" x14ac:dyDescent="0.15">
      <c r="C110" s="7">
        <v>5</v>
      </c>
      <c r="D110" s="7">
        <f t="shared" si="121"/>
        <v>16.005449609999999</v>
      </c>
      <c r="E110" s="10">
        <f t="shared" si="122"/>
        <v>11.4383472135333</v>
      </c>
      <c r="F110" s="7" t="s">
        <v>85</v>
      </c>
      <c r="G110" s="1">
        <v>6</v>
      </c>
      <c r="H110" s="9">
        <f t="shared" si="103"/>
        <v>16.005449609999999</v>
      </c>
      <c r="I110" s="9">
        <f t="shared" si="104"/>
        <v>289.15544961000001</v>
      </c>
      <c r="J110" s="9">
        <f t="shared" si="105"/>
        <v>0.12534798541528033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1.3559599121443917</v>
      </c>
      <c r="P110" s="9">
        <f t="shared" si="108"/>
        <v>0.16996684329118</v>
      </c>
      <c r="Q110" s="12">
        <f t="shared" si="109"/>
        <v>5.0990052987353998E-2</v>
      </c>
      <c r="R110" s="9">
        <f t="shared" si="110"/>
        <v>0.19436706250000002</v>
      </c>
      <c r="S110" s="13">
        <f t="shared" si="111"/>
        <v>0.26233895975741256</v>
      </c>
      <c r="T110" s="2">
        <f t="shared" si="112"/>
        <v>0.01</v>
      </c>
      <c r="U110" s="14">
        <f t="shared" si="113"/>
        <v>2.6233895975741254E-3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8.1133895975741242E-3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30630.083333333332</v>
      </c>
      <c r="AX110" s="1">
        <f t="shared" si="120"/>
        <v>32362941.122316413</v>
      </c>
    </row>
    <row r="111" spans="1:50" x14ac:dyDescent="0.15">
      <c r="C111" s="7">
        <v>6</v>
      </c>
      <c r="D111" s="7">
        <f t="shared" si="121"/>
        <v>21.539064110999998</v>
      </c>
      <c r="E111" s="10">
        <f t="shared" si="122"/>
        <v>16.005449609999999</v>
      </c>
      <c r="F111" s="7" t="s">
        <v>83</v>
      </c>
      <c r="G111" s="1">
        <v>7</v>
      </c>
      <c r="H111" s="9">
        <f t="shared" si="103"/>
        <v>21.539064110999998</v>
      </c>
      <c r="I111" s="9">
        <f t="shared" si="104"/>
        <v>294.68906411099999</v>
      </c>
      <c r="J111" s="9">
        <f t="shared" si="105"/>
        <v>0.23589873127741889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1.833883277186545</v>
      </c>
      <c r="P111" s="9">
        <f t="shared" si="108"/>
        <v>0.43261073839918107</v>
      </c>
      <c r="Q111" s="12">
        <f t="shared" si="109"/>
        <v>0.12978322151975433</v>
      </c>
      <c r="R111" s="9">
        <f t="shared" si="110"/>
        <v>0.19436706250000002</v>
      </c>
      <c r="S111" s="13">
        <f t="shared" si="111"/>
        <v>0.66772229744303679</v>
      </c>
      <c r="T111" s="2">
        <f t="shared" si="112"/>
        <v>0.01</v>
      </c>
      <c r="U111" s="14">
        <f t="shared" si="113"/>
        <v>6.677222974430368E-3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1.6627222974430367E-2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30630.083333333332</v>
      </c>
      <c r="AX111" s="1">
        <f t="shared" si="120"/>
        <v>66323184.863451958</v>
      </c>
    </row>
    <row r="112" spans="1:50" x14ac:dyDescent="0.15">
      <c r="C112" s="7">
        <v>7</v>
      </c>
      <c r="D112" s="7">
        <f t="shared" si="121"/>
        <v>22.772984079354799</v>
      </c>
      <c r="E112" s="10">
        <f t="shared" si="122"/>
        <v>21.539064110999998</v>
      </c>
      <c r="F112" s="7" t="s">
        <v>83</v>
      </c>
      <c r="G112" s="1">
        <v>8</v>
      </c>
      <c r="H112" s="9">
        <f t="shared" si="103"/>
        <v>22.772984079354799</v>
      </c>
      <c r="I112" s="9">
        <f t="shared" si="104"/>
        <v>295.92298407935476</v>
      </c>
      <c r="J112" s="9">
        <f t="shared" si="105"/>
        <v>0.27074415982301347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2.0491627471206977</v>
      </c>
      <c r="P112" s="9">
        <f t="shared" si="108"/>
        <v>0.55479884630981147</v>
      </c>
      <c r="Q112" s="12">
        <f t="shared" si="109"/>
        <v>0.16643965389294343</v>
      </c>
      <c r="R112" s="9">
        <f t="shared" si="110"/>
        <v>0.19436706250000002</v>
      </c>
      <c r="S112" s="13">
        <f t="shared" si="111"/>
        <v>0.85631614612143159</v>
      </c>
      <c r="T112" s="2">
        <f t="shared" si="112"/>
        <v>0.01</v>
      </c>
      <c r="U112" s="14">
        <f t="shared" si="113"/>
        <v>8.5631614612143164E-3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1.8513161461214317E-2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30630.083333333332</v>
      </c>
      <c r="AX112" s="1">
        <f t="shared" si="120"/>
        <v>73845875.038018286</v>
      </c>
    </row>
    <row r="113" spans="1:53" x14ac:dyDescent="0.15">
      <c r="C113" s="7">
        <v>8</v>
      </c>
      <c r="D113" s="7">
        <f t="shared" si="121"/>
        <v>23.636699394838701</v>
      </c>
      <c r="E113" s="10">
        <f t="shared" si="122"/>
        <v>22.772984079354799</v>
      </c>
      <c r="F113" s="7" t="s">
        <v>83</v>
      </c>
      <c r="G113" s="1">
        <v>9</v>
      </c>
      <c r="H113" s="9">
        <f t="shared" si="103"/>
        <v>23.636699394838701</v>
      </c>
      <c r="I113" s="9">
        <f t="shared" si="104"/>
        <v>296.78669939483871</v>
      </c>
      <c r="J113" s="9">
        <f t="shared" si="105"/>
        <v>0.29795119876853854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2.1422541091442198</v>
      </c>
      <c r="P113" s="9">
        <f t="shared" si="108"/>
        <v>0.63828717988634787</v>
      </c>
      <c r="Q113" s="12">
        <f t="shared" si="109"/>
        <v>0.19148615396590435</v>
      </c>
      <c r="R113" s="9">
        <f t="shared" si="110"/>
        <v>0.19436706250000002</v>
      </c>
      <c r="S113" s="13">
        <f t="shared" si="111"/>
        <v>0.98517800034100078</v>
      </c>
      <c r="T113" s="2">
        <f t="shared" si="112"/>
        <v>0.01</v>
      </c>
      <c r="U113" s="14">
        <f t="shared" si="113"/>
        <v>9.8517800034100076E-3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1.9801780003410006E-2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30630.083333333332</v>
      </c>
      <c r="AX113" s="1">
        <f t="shared" si="120"/>
        <v>78985956.813787252</v>
      </c>
    </row>
    <row r="114" spans="1:53" x14ac:dyDescent="0.15">
      <c r="C114" s="7">
        <v>9</v>
      </c>
      <c r="D114" s="7">
        <f t="shared" si="121"/>
        <v>16.794227045</v>
      </c>
      <c r="E114" s="10">
        <f t="shared" si="122"/>
        <v>23.636699394838701</v>
      </c>
      <c r="F114" s="7" t="s">
        <v>83</v>
      </c>
      <c r="G114" s="1">
        <v>10</v>
      </c>
      <c r="H114" s="9">
        <f t="shared" si="103"/>
        <v>16.794227045</v>
      </c>
      <c r="I114" s="9">
        <f t="shared" si="104"/>
        <v>289.94422704499999</v>
      </c>
      <c r="J114" s="9">
        <f t="shared" si="105"/>
        <v>0.13737299986386922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2.1518571375912057</v>
      </c>
      <c r="P114" s="9">
        <f t="shared" si="108"/>
        <v>0.29560707026938271</v>
      </c>
      <c r="Q114" s="12">
        <f t="shared" si="109"/>
        <v>8.8682121080814816E-2</v>
      </c>
      <c r="R114" s="9">
        <f t="shared" si="110"/>
        <v>0.19436706250000002</v>
      </c>
      <c r="S114" s="13">
        <f t="shared" si="111"/>
        <v>0.45626105544922152</v>
      </c>
      <c r="T114" s="2">
        <f t="shared" si="112"/>
        <v>0.01</v>
      </c>
      <c r="U114" s="14">
        <f t="shared" si="113"/>
        <v>4.5626105544922151E-3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1.4512610554492215E-2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30630.083333333332</v>
      </c>
      <c r="AX114" s="1">
        <f t="shared" si="120"/>
        <v>57888352.982157946</v>
      </c>
    </row>
    <row r="115" spans="1:53" x14ac:dyDescent="0.15">
      <c r="C115" s="7">
        <v>10</v>
      </c>
      <c r="D115" s="7">
        <f t="shared" si="121"/>
        <v>13.841558805483899</v>
      </c>
      <c r="E115" s="10">
        <f t="shared" si="122"/>
        <v>16.794227045</v>
      </c>
      <c r="F115" s="7" t="s">
        <v>83</v>
      </c>
      <c r="G115" s="1">
        <v>11</v>
      </c>
      <c r="H115" s="9">
        <f t="shared" si="103"/>
        <v>13.841558805483899</v>
      </c>
      <c r="I115" s="9">
        <f t="shared" si="104"/>
        <v>286.99155880548386</v>
      </c>
      <c r="J115" s="9">
        <f t="shared" si="105"/>
        <v>9.7241816180368548E-2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1.763437563955732</v>
      </c>
      <c r="O115" s="9">
        <f t="shared" si="123"/>
        <v>0.74070271169942448</v>
      </c>
      <c r="P115" s="9">
        <f t="shared" si="108"/>
        <v>7.2027276935375958E-2</v>
      </c>
      <c r="Q115" s="12">
        <f t="shared" si="109"/>
        <v>2.1608183080612787E-2</v>
      </c>
      <c r="R115" s="9">
        <f t="shared" si="110"/>
        <v>0.19436706250000002</v>
      </c>
      <c r="S115" s="13">
        <f t="shared" si="111"/>
        <v>0.11117204120226278</v>
      </c>
      <c r="T115" s="2">
        <f t="shared" si="112"/>
        <v>0.01</v>
      </c>
      <c r="U115" s="14">
        <f t="shared" si="113"/>
        <v>1.1117204120226277E-3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6.601720412022628E-3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30630.083333333332</v>
      </c>
      <c r="AX115" s="1">
        <f t="shared" si="120"/>
        <v>26333147.993307717</v>
      </c>
    </row>
    <row r="116" spans="1:53" x14ac:dyDescent="0.15">
      <c r="C116" s="7">
        <v>11</v>
      </c>
      <c r="D116" s="7">
        <f t="shared" si="121"/>
        <v>8.0149638180666596</v>
      </c>
      <c r="E116" s="10">
        <f t="shared" si="122"/>
        <v>13.841558805483899</v>
      </c>
      <c r="F116" s="7" t="s">
        <v>85</v>
      </c>
      <c r="G116" s="1">
        <v>12</v>
      </c>
      <c r="H116" s="9">
        <f t="shared" si="103"/>
        <v>8.0149638180666596</v>
      </c>
      <c r="I116" s="9">
        <f t="shared" si="104"/>
        <v>281.16496381806661</v>
      </c>
      <c r="J116" s="9">
        <f t="shared" si="105"/>
        <v>4.8140704615831073E-2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1.316565643097382</v>
      </c>
      <c r="P116" s="9">
        <f t="shared" si="108"/>
        <v>6.3380397731702745E-2</v>
      </c>
      <c r="Q116" s="12">
        <f t="shared" si="109"/>
        <v>1.9014119319510824E-2</v>
      </c>
      <c r="R116" s="9">
        <f t="shared" si="110"/>
        <v>0.19436706250000002</v>
      </c>
      <c r="S116" s="13">
        <f t="shared" si="111"/>
        <v>9.782583054426118E-2</v>
      </c>
      <c r="T116" s="2">
        <f t="shared" si="112"/>
        <v>0.01</v>
      </c>
      <c r="U116" s="14">
        <f t="shared" si="113"/>
        <v>9.7825830544261182E-4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6.4682583054426123E-3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30630.083333333332</v>
      </c>
      <c r="AX116" s="1">
        <f t="shared" si="120"/>
        <v>25800790.185838345</v>
      </c>
      <c r="AY116" s="1">
        <f>SUM(AX105:AX116)</f>
        <v>491243566.95725417</v>
      </c>
    </row>
    <row r="117" spans="1:53" x14ac:dyDescent="0.15">
      <c r="C117" s="7">
        <v>12</v>
      </c>
      <c r="D117" s="7">
        <f t="shared" si="121"/>
        <v>3.8873936299354801</v>
      </c>
      <c r="E117" s="10">
        <f t="shared" si="122"/>
        <v>8.0149638180666596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5.7115948426774201</v>
      </c>
      <c r="E121" s="7"/>
      <c r="F121" s="7"/>
      <c r="G121" s="1">
        <v>1</v>
      </c>
      <c r="H121" s="9">
        <f t="shared" ref="H121:H132" si="124">E122</f>
        <v>5.7115948426774201</v>
      </c>
      <c r="I121" s="9">
        <f t="shared" ref="I121:I132" si="125">H121+273.15</f>
        <v>278.86159484267739</v>
      </c>
      <c r="J121" s="9">
        <f t="shared" ref="J121:J132" si="126">EXP(($C$15*(I121-$C$13))/($C$16*I121*$C$13))</f>
        <v>3.6164803145188607E-2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1.0296119455435196E-2</v>
      </c>
      <c r="Q121" s="12">
        <f t="shared" ref="Q121:Q132" si="130">P121*$B$123</f>
        <v>3.397719420293615E-3</v>
      </c>
      <c r="R121" s="9">
        <f t="shared" ref="R121:R132" si="131">L121*$B$123</f>
        <v>9.3951000000000007E-2</v>
      </c>
      <c r="S121" s="13">
        <f t="shared" ref="S121:S132" si="132">Q121/R121</f>
        <v>3.6164803145188607E-2</v>
      </c>
      <c r="T121" s="2">
        <f t="shared" ref="T121:T132" si="133">$B$122/100</f>
        <v>0.01</v>
      </c>
      <c r="U121" s="14">
        <f t="shared" ref="U121:U132" si="134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5.8516480314518863E-3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1749.25</v>
      </c>
      <c r="AX121" s="1">
        <f t="shared" ref="AX121:AX132" si="141">AW121*10000*AV121*0.67*AU121*AT121</f>
        <v>644326.93746538064</v>
      </c>
      <c r="AZ121" s="1">
        <f t="shared" ref="AZ121:AZ132" si="142">$E$9/12</f>
        <v>581.75</v>
      </c>
      <c r="BA121" s="1">
        <f t="shared" ref="BA121:BA132" si="143">AZ121*10000*AV121*0.67*AU121*AT121</f>
        <v>214284.51957723894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1.6731239867096801</v>
      </c>
      <c r="E122" s="10">
        <f t="shared" ref="E122:E133" si="145">D121</f>
        <v>5.7115948426774201</v>
      </c>
      <c r="F122" s="7" t="s">
        <v>83</v>
      </c>
      <c r="G122" s="1">
        <v>2</v>
      </c>
      <c r="H122" s="9">
        <f t="shared" si="124"/>
        <v>1.6731239867096801</v>
      </c>
      <c r="I122" s="9">
        <f t="shared" si="125"/>
        <v>274.82312398670967</v>
      </c>
      <c r="J122" s="9">
        <f t="shared" si="126"/>
        <v>2.1649874958199648E-2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0.55910388054456484</v>
      </c>
      <c r="P122" s="9">
        <f t="shared" si="129"/>
        <v>1.2104529102434021E-2</v>
      </c>
      <c r="Q122" s="12">
        <f t="shared" si="130"/>
        <v>3.9944946038032274E-3</v>
      </c>
      <c r="R122" s="9">
        <f t="shared" si="131"/>
        <v>9.3951000000000007E-2</v>
      </c>
      <c r="S122" s="13">
        <f t="shared" si="132"/>
        <v>4.2516786450418058E-2</v>
      </c>
      <c r="T122" s="2">
        <f t="shared" si="133"/>
        <v>0.01</v>
      </c>
      <c r="U122" s="14">
        <f t="shared" si="134"/>
        <v>4.2516786450418059E-4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5.9151678645041807E-3</v>
      </c>
      <c r="AU122" s="9">
        <f t="shared" si="138"/>
        <v>28.47</v>
      </c>
      <c r="AV122" s="1">
        <f t="shared" si="139"/>
        <v>0.33</v>
      </c>
      <c r="AW122" s="1">
        <f t="shared" si="140"/>
        <v>1749.25</v>
      </c>
      <c r="AX122" s="1">
        <f t="shared" si="141"/>
        <v>651321.12769673381</v>
      </c>
      <c r="AZ122" s="1">
        <f t="shared" si="142"/>
        <v>581.75</v>
      </c>
      <c r="BA122" s="1">
        <f t="shared" si="143"/>
        <v>216610.58512938395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6.6129771022500003</v>
      </c>
      <c r="E123" s="10">
        <f t="shared" si="145"/>
        <v>1.6731239867096801</v>
      </c>
      <c r="F123" s="7" t="s">
        <v>83</v>
      </c>
      <c r="G123" s="1">
        <v>3</v>
      </c>
      <c r="H123" s="9">
        <f t="shared" si="124"/>
        <v>6.6129771022500003</v>
      </c>
      <c r="I123" s="9">
        <f t="shared" si="125"/>
        <v>279.76297710224998</v>
      </c>
      <c r="J123" s="9">
        <f t="shared" si="126"/>
        <v>4.0470957644144899E-2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0.83169935144213092</v>
      </c>
      <c r="P123" s="9">
        <f t="shared" si="129"/>
        <v>3.3659669224877266E-2</v>
      </c>
      <c r="Q123" s="12">
        <f t="shared" si="130"/>
        <v>1.1107690844209499E-2</v>
      </c>
      <c r="R123" s="9">
        <f t="shared" si="131"/>
        <v>9.3951000000000007E-2</v>
      </c>
      <c r="S123" s="13">
        <f t="shared" si="132"/>
        <v>0.11822855365253694</v>
      </c>
      <c r="T123" s="2">
        <f t="shared" si="133"/>
        <v>0.01</v>
      </c>
      <c r="U123" s="14">
        <f t="shared" si="134"/>
        <v>1.1822855365253694E-3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6.6722855365253693E-3</v>
      </c>
      <c r="AU123" s="9">
        <f t="shared" si="138"/>
        <v>28.47</v>
      </c>
      <c r="AV123" s="1">
        <f t="shared" si="139"/>
        <v>0.33</v>
      </c>
      <c r="AW123" s="1">
        <f t="shared" si="140"/>
        <v>1749.25</v>
      </c>
      <c r="AX123" s="1">
        <f t="shared" si="141"/>
        <v>734687.60980438918</v>
      </c>
      <c r="AZ123" s="1">
        <f t="shared" si="142"/>
        <v>581.75</v>
      </c>
      <c r="BA123" s="1">
        <f t="shared" si="143"/>
        <v>244335.86794552146</v>
      </c>
    </row>
    <row r="124" spans="1:53" x14ac:dyDescent="0.15">
      <c r="C124" s="7">
        <v>3</v>
      </c>
      <c r="D124" s="7">
        <f t="shared" si="144"/>
        <v>9.6499632405806395</v>
      </c>
      <c r="E124" s="10">
        <f t="shared" si="145"/>
        <v>6.6129771022500003</v>
      </c>
      <c r="F124" s="7" t="s">
        <v>83</v>
      </c>
      <c r="G124" s="1">
        <v>4</v>
      </c>
      <c r="H124" s="9">
        <f t="shared" si="124"/>
        <v>9.6499632405806395</v>
      </c>
      <c r="I124" s="9">
        <f t="shared" si="125"/>
        <v>282.79996324058061</v>
      </c>
      <c r="J124" s="9">
        <f t="shared" si="126"/>
        <v>5.8811729717789821E-2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1.0827396822172537</v>
      </c>
      <c r="P124" s="9">
        <f t="shared" si="129"/>
        <v>6.367779354528677E-2</v>
      </c>
      <c r="Q124" s="12">
        <f t="shared" si="130"/>
        <v>2.1013671869944635E-2</v>
      </c>
      <c r="R124" s="9">
        <f t="shared" si="131"/>
        <v>9.3951000000000007E-2</v>
      </c>
      <c r="S124" s="13">
        <f t="shared" si="132"/>
        <v>0.22366629274775823</v>
      </c>
      <c r="T124" s="2">
        <f t="shared" si="133"/>
        <v>0.01</v>
      </c>
      <c r="U124" s="14">
        <f t="shared" si="134"/>
        <v>2.2366629274775825E-3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7.7266629274775822E-3</v>
      </c>
      <c r="AU124" s="9">
        <f t="shared" si="138"/>
        <v>28.47</v>
      </c>
      <c r="AV124" s="1">
        <f t="shared" si="139"/>
        <v>0.33</v>
      </c>
      <c r="AW124" s="1">
        <f t="shared" si="140"/>
        <v>1749.25</v>
      </c>
      <c r="AX124" s="1">
        <f t="shared" si="141"/>
        <v>850785.4597764794</v>
      </c>
      <c r="AZ124" s="1">
        <f t="shared" si="142"/>
        <v>581.75</v>
      </c>
      <c r="BA124" s="1">
        <f t="shared" si="143"/>
        <v>282946.65783905494</v>
      </c>
    </row>
    <row r="125" spans="1:53" x14ac:dyDescent="0.15">
      <c r="C125" s="7">
        <v>4</v>
      </c>
      <c r="D125" s="7">
        <f t="shared" si="144"/>
        <v>11.4383472135333</v>
      </c>
      <c r="E125" s="10">
        <f t="shared" si="145"/>
        <v>9.6499632405806395</v>
      </c>
      <c r="F125" s="7" t="s">
        <v>83</v>
      </c>
      <c r="G125" s="1">
        <v>5</v>
      </c>
      <c r="H125" s="9">
        <f t="shared" si="124"/>
        <v>11.4383472135333</v>
      </c>
      <c r="I125" s="9">
        <f t="shared" si="125"/>
        <v>284.58834721353327</v>
      </c>
      <c r="J125" s="9">
        <f t="shared" si="126"/>
        <v>7.3017772017522783E-2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0.96810879423836849</v>
      </c>
      <c r="O125" s="9">
        <f t="shared" si="146"/>
        <v>0.33565309443359836</v>
      </c>
      <c r="P125" s="9">
        <f t="shared" si="129"/>
        <v>2.4508641126328532E-2</v>
      </c>
      <c r="Q125" s="12">
        <f t="shared" si="130"/>
        <v>8.0878515716884154E-3</v>
      </c>
      <c r="R125" s="9">
        <f t="shared" si="131"/>
        <v>9.3951000000000007E-2</v>
      </c>
      <c r="S125" s="13">
        <f t="shared" si="132"/>
        <v>8.6085848705052787E-2</v>
      </c>
      <c r="T125" s="2">
        <f t="shared" si="133"/>
        <v>0.01</v>
      </c>
      <c r="U125" s="14">
        <f t="shared" si="134"/>
        <v>8.6085848705052788E-4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6.3508584870505284E-3</v>
      </c>
      <c r="AU125" s="9">
        <f t="shared" si="138"/>
        <v>28.47</v>
      </c>
      <c r="AV125" s="1">
        <f t="shared" si="139"/>
        <v>0.33</v>
      </c>
      <c r="AW125" s="1">
        <f t="shared" si="140"/>
        <v>1749.25</v>
      </c>
      <c r="AX125" s="1">
        <f t="shared" si="141"/>
        <v>699295.16902642394</v>
      </c>
      <c r="AZ125" s="1">
        <f t="shared" si="142"/>
        <v>581.75</v>
      </c>
      <c r="BA125" s="1">
        <f t="shared" si="143"/>
        <v>232565.36491703425</v>
      </c>
    </row>
    <row r="126" spans="1:53" x14ac:dyDescent="0.15">
      <c r="C126" s="7">
        <v>5</v>
      </c>
      <c r="D126" s="7">
        <f t="shared" si="144"/>
        <v>16.005449609999999</v>
      </c>
      <c r="E126" s="10">
        <f t="shared" si="145"/>
        <v>11.4383472135333</v>
      </c>
      <c r="F126" s="7" t="s">
        <v>85</v>
      </c>
      <c r="G126" s="1">
        <v>6</v>
      </c>
      <c r="H126" s="9">
        <f t="shared" si="124"/>
        <v>16.005449609999999</v>
      </c>
      <c r="I126" s="9">
        <f t="shared" si="125"/>
        <v>289.15544961000001</v>
      </c>
      <c r="J126" s="9">
        <f t="shared" si="126"/>
        <v>0.12534798541528033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0.59584445330726987</v>
      </c>
      <c r="P126" s="9">
        <f t="shared" si="129"/>
        <v>7.4687901842935348E-2</v>
      </c>
      <c r="Q126" s="12">
        <f t="shared" si="130"/>
        <v>2.4647007608168667E-2</v>
      </c>
      <c r="R126" s="9">
        <f t="shared" si="131"/>
        <v>9.3951000000000007E-2</v>
      </c>
      <c r="S126" s="13">
        <f t="shared" si="132"/>
        <v>0.26233895975741256</v>
      </c>
      <c r="T126" s="2">
        <f t="shared" si="133"/>
        <v>0.01</v>
      </c>
      <c r="U126" s="14">
        <f t="shared" si="134"/>
        <v>2.6233895975741254E-3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8.1133895975741242E-3</v>
      </c>
      <c r="AU126" s="9">
        <f t="shared" si="138"/>
        <v>28.47</v>
      </c>
      <c r="AV126" s="1">
        <f t="shared" si="139"/>
        <v>0.33</v>
      </c>
      <c r="AW126" s="1">
        <f t="shared" si="140"/>
        <v>1749.25</v>
      </c>
      <c r="AX126" s="1">
        <f t="shared" si="141"/>
        <v>893368.06379507144</v>
      </c>
      <c r="AZ126" s="1">
        <f t="shared" si="142"/>
        <v>581.75</v>
      </c>
      <c r="BA126" s="1">
        <f t="shared" si="143"/>
        <v>297108.4013793242</v>
      </c>
    </row>
    <row r="127" spans="1:53" x14ac:dyDescent="0.15">
      <c r="C127" s="7">
        <v>6</v>
      </c>
      <c r="D127" s="7">
        <f t="shared" si="144"/>
        <v>21.539064110999998</v>
      </c>
      <c r="E127" s="10">
        <f t="shared" si="145"/>
        <v>16.005449609999999</v>
      </c>
      <c r="F127" s="7" t="s">
        <v>83</v>
      </c>
      <c r="G127" s="1">
        <v>7</v>
      </c>
      <c r="H127" s="9">
        <f t="shared" si="124"/>
        <v>21.539064110999998</v>
      </c>
      <c r="I127" s="9">
        <f t="shared" si="125"/>
        <v>294.68906411099999</v>
      </c>
      <c r="J127" s="9">
        <f t="shared" si="126"/>
        <v>0.23589873127741889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0.80585655146433455</v>
      </c>
      <c r="P127" s="9">
        <f t="shared" si="129"/>
        <v>0.19010053808203253</v>
      </c>
      <c r="Q127" s="12">
        <f t="shared" si="130"/>
        <v>6.2733177567070739E-2</v>
      </c>
      <c r="R127" s="9">
        <f t="shared" si="131"/>
        <v>9.3951000000000007E-2</v>
      </c>
      <c r="S127" s="13">
        <f t="shared" si="132"/>
        <v>0.66772229744303657</v>
      </c>
      <c r="T127" s="2">
        <f t="shared" si="133"/>
        <v>0.01</v>
      </c>
      <c r="U127" s="14">
        <f t="shared" si="134"/>
        <v>6.6772229744303663E-3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1.6627222974430367E-2</v>
      </c>
      <c r="AU127" s="9">
        <f t="shared" si="138"/>
        <v>28.47</v>
      </c>
      <c r="AV127" s="1">
        <f t="shared" si="139"/>
        <v>0.33</v>
      </c>
      <c r="AW127" s="1">
        <f t="shared" si="140"/>
        <v>1749.25</v>
      </c>
      <c r="AX127" s="1">
        <f t="shared" si="141"/>
        <v>1830829.1271255049</v>
      </c>
      <c r="AZ127" s="1">
        <f t="shared" si="142"/>
        <v>581.75</v>
      </c>
      <c r="BA127" s="1">
        <f t="shared" si="143"/>
        <v>608880.86020023585</v>
      </c>
    </row>
    <row r="128" spans="1:53" x14ac:dyDescent="0.15">
      <c r="C128" s="7">
        <v>7</v>
      </c>
      <c r="D128" s="7">
        <f t="shared" si="144"/>
        <v>22.772984079354799</v>
      </c>
      <c r="E128" s="10">
        <f t="shared" si="145"/>
        <v>21.539064110999998</v>
      </c>
      <c r="F128" s="7" t="s">
        <v>83</v>
      </c>
      <c r="G128" s="1">
        <v>8</v>
      </c>
      <c r="H128" s="9">
        <f t="shared" si="124"/>
        <v>22.772984079354799</v>
      </c>
      <c r="I128" s="9">
        <f t="shared" si="125"/>
        <v>295.92298407935476</v>
      </c>
      <c r="J128" s="9">
        <f t="shared" si="126"/>
        <v>0.27074415982301347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0.90045601338230197</v>
      </c>
      <c r="P128" s="9">
        <f t="shared" si="129"/>
        <v>0.24379320680077152</v>
      </c>
      <c r="Q128" s="12">
        <f t="shared" si="130"/>
        <v>8.0451758244254601E-2</v>
      </c>
      <c r="R128" s="9">
        <f t="shared" si="131"/>
        <v>9.3951000000000007E-2</v>
      </c>
      <c r="S128" s="13">
        <f t="shared" si="132"/>
        <v>0.85631614612143137</v>
      </c>
      <c r="T128" s="2">
        <f t="shared" si="133"/>
        <v>0.01</v>
      </c>
      <c r="U128" s="14">
        <f t="shared" si="134"/>
        <v>8.5631614612143147E-3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1.8513161461214317E-2</v>
      </c>
      <c r="AU128" s="9">
        <f t="shared" si="138"/>
        <v>28.47</v>
      </c>
      <c r="AV128" s="1">
        <f t="shared" si="139"/>
        <v>0.33</v>
      </c>
      <c r="AW128" s="1">
        <f t="shared" si="140"/>
        <v>1749.25</v>
      </c>
      <c r="AX128" s="1">
        <f t="shared" si="141"/>
        <v>2038490.4496975832</v>
      </c>
      <c r="AZ128" s="1">
        <f t="shared" si="142"/>
        <v>581.75</v>
      </c>
      <c r="BA128" s="1">
        <f t="shared" si="143"/>
        <v>677943.01507021242</v>
      </c>
    </row>
    <row r="129" spans="1:54" x14ac:dyDescent="0.15">
      <c r="C129" s="7">
        <v>8</v>
      </c>
      <c r="D129" s="7">
        <f t="shared" si="144"/>
        <v>23.636699394838701</v>
      </c>
      <c r="E129" s="10">
        <f t="shared" si="145"/>
        <v>22.772984079354799</v>
      </c>
      <c r="F129" s="7" t="s">
        <v>83</v>
      </c>
      <c r="G129" s="1">
        <v>9</v>
      </c>
      <c r="H129" s="9">
        <f t="shared" si="124"/>
        <v>23.636699394838701</v>
      </c>
      <c r="I129" s="9">
        <f t="shared" si="125"/>
        <v>296.78669939483871</v>
      </c>
      <c r="J129" s="9">
        <f t="shared" si="126"/>
        <v>0.29795119876853854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0.94136280658153049</v>
      </c>
      <c r="P129" s="9">
        <f t="shared" si="129"/>
        <v>0.28048017669708286</v>
      </c>
      <c r="Q129" s="12">
        <f t="shared" si="130"/>
        <v>9.2558458310037353E-2</v>
      </c>
      <c r="R129" s="9">
        <f t="shared" si="131"/>
        <v>9.3951000000000007E-2</v>
      </c>
      <c r="S129" s="13">
        <f t="shared" si="132"/>
        <v>0.98517800034100056</v>
      </c>
      <c r="T129" s="2">
        <f t="shared" si="133"/>
        <v>0.01</v>
      </c>
      <c r="U129" s="14">
        <f t="shared" si="134"/>
        <v>9.8517800034100059E-3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1.9801780003410006E-2</v>
      </c>
      <c r="AU129" s="9">
        <f t="shared" si="138"/>
        <v>28.47</v>
      </c>
      <c r="AV129" s="1">
        <f t="shared" si="139"/>
        <v>0.33</v>
      </c>
      <c r="AW129" s="1">
        <f t="shared" si="140"/>
        <v>1749.25</v>
      </c>
      <c r="AX129" s="1">
        <f t="shared" si="141"/>
        <v>2180380.6718010549</v>
      </c>
      <c r="AZ129" s="1">
        <f t="shared" si="142"/>
        <v>581.75</v>
      </c>
      <c r="BA129" s="1">
        <f t="shared" si="143"/>
        <v>725131.60258411535</v>
      </c>
    </row>
    <row r="130" spans="1:54" x14ac:dyDescent="0.15">
      <c r="C130" s="7">
        <v>9</v>
      </c>
      <c r="D130" s="7">
        <f t="shared" si="144"/>
        <v>16.794227045</v>
      </c>
      <c r="E130" s="10">
        <f t="shared" si="145"/>
        <v>23.636699394838701</v>
      </c>
      <c r="F130" s="7" t="s">
        <v>83</v>
      </c>
      <c r="G130" s="1">
        <v>10</v>
      </c>
      <c r="H130" s="9">
        <f t="shared" si="124"/>
        <v>16.794227045</v>
      </c>
      <c r="I130" s="9">
        <f t="shared" si="125"/>
        <v>289.94422704499999</v>
      </c>
      <c r="J130" s="9">
        <f t="shared" si="126"/>
        <v>0.13737299986386922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0.94558262988444763</v>
      </c>
      <c r="P130" s="9">
        <f t="shared" si="129"/>
        <v>0.12989752248639333</v>
      </c>
      <c r="Q130" s="12">
        <f t="shared" si="130"/>
        <v>4.2866182420509803E-2</v>
      </c>
      <c r="R130" s="9">
        <f t="shared" si="131"/>
        <v>9.3951000000000007E-2</v>
      </c>
      <c r="S130" s="13">
        <f t="shared" si="132"/>
        <v>0.45626105544922141</v>
      </c>
      <c r="T130" s="2">
        <f t="shared" si="133"/>
        <v>0.01</v>
      </c>
      <c r="U130" s="14">
        <f t="shared" si="134"/>
        <v>4.5626105544922142E-3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1.4512610554492215E-2</v>
      </c>
      <c r="AU130" s="9">
        <f t="shared" si="138"/>
        <v>28.47</v>
      </c>
      <c r="AV130" s="1">
        <f t="shared" si="139"/>
        <v>0.33</v>
      </c>
      <c r="AW130" s="1">
        <f t="shared" si="140"/>
        <v>1749.25</v>
      </c>
      <c r="AX130" s="1">
        <f t="shared" si="141"/>
        <v>1597988.4406826894</v>
      </c>
      <c r="AZ130" s="1">
        <f t="shared" si="142"/>
        <v>581.75</v>
      </c>
      <c r="BA130" s="1">
        <f t="shared" si="143"/>
        <v>531444.77654260665</v>
      </c>
    </row>
    <row r="131" spans="1:54" x14ac:dyDescent="0.15">
      <c r="C131" s="7">
        <v>10</v>
      </c>
      <c r="D131" s="7">
        <f t="shared" si="144"/>
        <v>13.841558805483899</v>
      </c>
      <c r="E131" s="10">
        <f t="shared" si="145"/>
        <v>16.794227045</v>
      </c>
      <c r="F131" s="7" t="s">
        <v>83</v>
      </c>
      <c r="G131" s="1">
        <v>11</v>
      </c>
      <c r="H131" s="9">
        <f t="shared" si="124"/>
        <v>13.841558805483899</v>
      </c>
      <c r="I131" s="9">
        <f t="shared" si="125"/>
        <v>286.99155880548386</v>
      </c>
      <c r="J131" s="9">
        <f t="shared" si="126"/>
        <v>9.7241816180368548E-2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0.77490085202815162</v>
      </c>
      <c r="O131" s="9">
        <f t="shared" si="146"/>
        <v>0.32548425536990255</v>
      </c>
      <c r="P131" s="9">
        <f t="shared" si="129"/>
        <v>3.1650680130284201E-2</v>
      </c>
      <c r="Q131" s="12">
        <f t="shared" si="130"/>
        <v>1.0444724442993786E-2</v>
      </c>
      <c r="R131" s="9">
        <f t="shared" si="131"/>
        <v>9.3951000000000007E-2</v>
      </c>
      <c r="S131" s="13">
        <f t="shared" si="132"/>
        <v>0.11117204120226273</v>
      </c>
      <c r="T131" s="2">
        <f t="shared" si="133"/>
        <v>0.01</v>
      </c>
      <c r="U131" s="14">
        <f t="shared" si="134"/>
        <v>1.1117204120226275E-3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6.6017204120226271E-3</v>
      </c>
      <c r="AU131" s="9">
        <f t="shared" si="138"/>
        <v>28.47</v>
      </c>
      <c r="AV131" s="1">
        <f t="shared" si="139"/>
        <v>0.33</v>
      </c>
      <c r="AW131" s="1">
        <f t="shared" si="140"/>
        <v>1749.25</v>
      </c>
      <c r="AX131" s="1">
        <f t="shared" si="141"/>
        <v>726917.66015630111</v>
      </c>
      <c r="AZ131" s="1">
        <f t="shared" si="142"/>
        <v>581.75</v>
      </c>
      <c r="BA131" s="1">
        <f t="shared" si="143"/>
        <v>241751.80722934296</v>
      </c>
    </row>
    <row r="132" spans="1:54" x14ac:dyDescent="0.15">
      <c r="C132" s="7">
        <v>11</v>
      </c>
      <c r="D132" s="7">
        <f t="shared" si="144"/>
        <v>8.0149638180666596</v>
      </c>
      <c r="E132" s="10">
        <f t="shared" si="145"/>
        <v>13.841558805483899</v>
      </c>
      <c r="F132" s="7" t="s">
        <v>85</v>
      </c>
      <c r="G132" s="1">
        <v>12</v>
      </c>
      <c r="H132" s="9">
        <f t="shared" si="124"/>
        <v>8.0149638180666596</v>
      </c>
      <c r="I132" s="9">
        <f t="shared" si="125"/>
        <v>281.16496381806661</v>
      </c>
      <c r="J132" s="9">
        <f t="shared" si="126"/>
        <v>4.8140704615831073E-2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0.57853357523961846</v>
      </c>
      <c r="P132" s="9">
        <f t="shared" si="129"/>
        <v>2.7851013955951152E-2</v>
      </c>
      <c r="Q132" s="12">
        <f t="shared" si="130"/>
        <v>9.1908346054638806E-3</v>
      </c>
      <c r="R132" s="9">
        <f t="shared" si="131"/>
        <v>9.3951000000000007E-2</v>
      </c>
      <c r="S132" s="13">
        <f t="shared" si="132"/>
        <v>9.7825830544261153E-2</v>
      </c>
      <c r="T132" s="2">
        <f t="shared" si="133"/>
        <v>0.01</v>
      </c>
      <c r="U132" s="14">
        <f t="shared" si="134"/>
        <v>9.782583054426116E-4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6.4682583054426115E-3</v>
      </c>
      <c r="AU132" s="9">
        <f t="shared" si="138"/>
        <v>28.47</v>
      </c>
      <c r="AV132" s="1">
        <f t="shared" si="139"/>
        <v>0.33</v>
      </c>
      <c r="AW132" s="1">
        <f t="shared" si="140"/>
        <v>1749.25</v>
      </c>
      <c r="AX132" s="1">
        <f t="shared" si="141"/>
        <v>712222.10260769655</v>
      </c>
      <c r="AY132" s="1">
        <f>SUM(AX121:AX132)</f>
        <v>13560612.819635306</v>
      </c>
      <c r="AZ132" s="1">
        <f t="shared" si="142"/>
        <v>581.75</v>
      </c>
      <c r="BA132" s="1">
        <f t="shared" si="143"/>
        <v>236864.48946235669</v>
      </c>
      <c r="BB132" s="1">
        <f>SUM(BA121:BA132)</f>
        <v>4509867.9478764283</v>
      </c>
    </row>
    <row r="133" spans="1:54" x14ac:dyDescent="0.15">
      <c r="C133" s="7">
        <v>12</v>
      </c>
      <c r="D133" s="7">
        <f t="shared" si="144"/>
        <v>3.8873936299354801</v>
      </c>
      <c r="E133" s="10">
        <f t="shared" si="145"/>
        <v>8.0149638180666596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5.7115948426774201</v>
      </c>
      <c r="E136" s="7"/>
      <c r="F136" s="7"/>
      <c r="G136" s="1">
        <v>1</v>
      </c>
      <c r="H136" s="9">
        <f t="shared" ref="H136:H147" si="147">E137</f>
        <v>5.7115948426774201</v>
      </c>
      <c r="I136" s="9">
        <f t="shared" ref="I136:I147" si="148">H136+273.15</f>
        <v>278.86159484267739</v>
      </c>
      <c r="J136" s="9">
        <f t="shared" ref="J136:J147" si="149">EXP(($C$15*(I136-$C$13))/($C$16*I136*$C$13))</f>
        <v>3.6164803145188607E-2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2.7450818484015527E-2</v>
      </c>
      <c r="Q136" s="12">
        <f t="shared" ref="Q136:Q147" si="153">P136*$B$138</f>
        <v>7.1372128058440377E-3</v>
      </c>
      <c r="R136" s="9">
        <f t="shared" ref="R136:R147" si="154">L136*$B$138</f>
        <v>0.19735245833333334</v>
      </c>
      <c r="S136" s="13">
        <f t="shared" ref="S136:S147" si="155">Q136/R136</f>
        <v>3.6164803145188613E-2</v>
      </c>
      <c r="T136" s="2">
        <f t="shared" ref="T136:T147" si="156">$B$137/100</f>
        <v>0.01</v>
      </c>
      <c r="U136" s="14">
        <f t="shared" ref="U136:U147" si="157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5.8516480314518863E-3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1.6731239867096801</v>
      </c>
      <c r="E137" s="10">
        <f t="shared" ref="E137:E148" si="166">D136</f>
        <v>5.7115948426774201</v>
      </c>
      <c r="F137" s="7" t="s">
        <v>83</v>
      </c>
      <c r="G137" s="1">
        <v>2</v>
      </c>
      <c r="H137" s="9">
        <f t="shared" si="147"/>
        <v>1.6731239867096801</v>
      </c>
      <c r="I137" s="9">
        <f t="shared" si="148"/>
        <v>274.82312398670967</v>
      </c>
      <c r="J137" s="9">
        <f t="shared" si="149"/>
        <v>2.1649874958199648E-2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1.490645014849318</v>
      </c>
      <c r="P137" s="9">
        <f t="shared" si="152"/>
        <v>3.227227817855139E-2</v>
      </c>
      <c r="Q137" s="12">
        <f t="shared" si="153"/>
        <v>8.3907923264233616E-3</v>
      </c>
      <c r="R137" s="9">
        <f t="shared" si="154"/>
        <v>0.19735245833333334</v>
      </c>
      <c r="S137" s="13">
        <f t="shared" si="155"/>
        <v>4.2516786450418058E-2</v>
      </c>
      <c r="T137" s="2">
        <f t="shared" si="156"/>
        <v>0.01</v>
      </c>
      <c r="U137" s="14">
        <f t="shared" si="157"/>
        <v>4.2516786450418059E-4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5.9151678645041807E-3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6.6129771022500003</v>
      </c>
      <c r="E138" s="10">
        <f t="shared" si="166"/>
        <v>1.6731239867096801</v>
      </c>
      <c r="F138" s="7" t="s">
        <v>83</v>
      </c>
      <c r="G138" s="1">
        <v>3</v>
      </c>
      <c r="H138" s="9">
        <f t="shared" si="147"/>
        <v>6.6129771022500003</v>
      </c>
      <c r="I138" s="9">
        <f t="shared" si="148"/>
        <v>279.76297710224998</v>
      </c>
      <c r="J138" s="9">
        <f t="shared" si="149"/>
        <v>4.0470957644144899E-2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2.2174206533374332</v>
      </c>
      <c r="P138" s="9">
        <f t="shared" si="152"/>
        <v>8.9741137340471372E-2</v>
      </c>
      <c r="Q138" s="12">
        <f t="shared" si="153"/>
        <v>2.3332695708522557E-2</v>
      </c>
      <c r="R138" s="9">
        <f t="shared" si="154"/>
        <v>0.19735245833333334</v>
      </c>
      <c r="S138" s="13">
        <f t="shared" si="155"/>
        <v>0.11822855365253691</v>
      </c>
      <c r="T138" s="2">
        <f t="shared" si="156"/>
        <v>0.01</v>
      </c>
      <c r="U138" s="14">
        <f t="shared" si="157"/>
        <v>1.1822855365253692E-3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6.6722855365253693E-3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9.6499632405806395</v>
      </c>
      <c r="E139" s="10">
        <f t="shared" si="166"/>
        <v>6.6129771022500003</v>
      </c>
      <c r="F139" s="7" t="s">
        <v>83</v>
      </c>
      <c r="G139" s="1">
        <v>4</v>
      </c>
      <c r="H139" s="9">
        <f t="shared" si="147"/>
        <v>9.6499632405806395</v>
      </c>
      <c r="I139" s="9">
        <f t="shared" si="148"/>
        <v>282.79996324058061</v>
      </c>
      <c r="J139" s="9">
        <f t="shared" si="149"/>
        <v>5.8811729717789821E-2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2.8867274326636285</v>
      </c>
      <c r="P139" s="9">
        <f t="shared" si="152"/>
        <v>0.16977343353874264</v>
      </c>
      <c r="Q139" s="12">
        <f t="shared" si="153"/>
        <v>4.4141092720073084E-2</v>
      </c>
      <c r="R139" s="9">
        <f t="shared" si="154"/>
        <v>0.19735245833333334</v>
      </c>
      <c r="S139" s="13">
        <f t="shared" si="155"/>
        <v>0.22366629274775818</v>
      </c>
      <c r="T139" s="2">
        <f t="shared" si="156"/>
        <v>0.01</v>
      </c>
      <c r="U139" s="14">
        <f t="shared" si="157"/>
        <v>2.2366629274775817E-3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7.7266629274775822E-3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11.4383472135333</v>
      </c>
      <c r="E140" s="10">
        <f t="shared" si="166"/>
        <v>9.6499632405806395</v>
      </c>
      <c r="F140" s="7" t="s">
        <v>83</v>
      </c>
      <c r="G140" s="1">
        <v>5</v>
      </c>
      <c r="H140" s="9">
        <f t="shared" si="147"/>
        <v>11.4383472135333</v>
      </c>
      <c r="I140" s="9">
        <f t="shared" si="148"/>
        <v>284.58834721353327</v>
      </c>
      <c r="J140" s="9">
        <f t="shared" si="149"/>
        <v>7.3017772017522783E-2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3.4760019157915529</v>
      </c>
      <c r="P140" s="9">
        <f t="shared" si="152"/>
        <v>0.25380991541974002</v>
      </c>
      <c r="Q140" s="12">
        <f t="shared" si="153"/>
        <v>6.5990578009132411E-2</v>
      </c>
      <c r="R140" s="9">
        <f t="shared" si="154"/>
        <v>0.19735245833333334</v>
      </c>
      <c r="S140" s="13">
        <f t="shared" si="155"/>
        <v>0.33437930576812291</v>
      </c>
      <c r="T140" s="2">
        <f t="shared" si="156"/>
        <v>0.01</v>
      </c>
      <c r="U140" s="14">
        <f t="shared" si="157"/>
        <v>3.343793057681229E-3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8.8337930576812308E-3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16.005449609999999</v>
      </c>
      <c r="E141" s="10">
        <f t="shared" si="166"/>
        <v>11.4383472135333</v>
      </c>
      <c r="F141" s="7" t="s">
        <v>85</v>
      </c>
      <c r="G141" s="1">
        <v>6</v>
      </c>
      <c r="H141" s="9">
        <f t="shared" si="147"/>
        <v>16.005449609999999</v>
      </c>
      <c r="I141" s="9">
        <f t="shared" si="148"/>
        <v>289.15544961000001</v>
      </c>
      <c r="J141" s="9">
        <f t="shared" si="149"/>
        <v>0.12534798541528033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3.9812399170384798</v>
      </c>
      <c r="P141" s="9">
        <f t="shared" si="152"/>
        <v>0.49904040305567127</v>
      </c>
      <c r="Q141" s="12">
        <f t="shared" si="153"/>
        <v>0.12975050479447453</v>
      </c>
      <c r="R141" s="9">
        <f t="shared" si="154"/>
        <v>0.19735245833333334</v>
      </c>
      <c r="S141" s="13">
        <f t="shared" si="155"/>
        <v>0.65745573118386302</v>
      </c>
      <c r="T141" s="2">
        <f t="shared" si="156"/>
        <v>0.01</v>
      </c>
      <c r="U141" s="14">
        <f t="shared" si="157"/>
        <v>6.5745573118386304E-3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1.2064557311838631E-2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21.539064110999998</v>
      </c>
      <c r="E142" s="10">
        <f t="shared" si="166"/>
        <v>16.005449609999999</v>
      </c>
      <c r="F142" s="7" t="s">
        <v>83</v>
      </c>
      <c r="G142" s="1">
        <v>7</v>
      </c>
      <c r="H142" s="9">
        <f t="shared" si="147"/>
        <v>21.539064110999998</v>
      </c>
      <c r="I142" s="9">
        <f t="shared" si="148"/>
        <v>294.68906411099999</v>
      </c>
      <c r="J142" s="9">
        <f t="shared" si="149"/>
        <v>0.23589873127741889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4.2412474306494747</v>
      </c>
      <c r="P142" s="9">
        <f t="shared" si="152"/>
        <v>1.0005048879238239</v>
      </c>
      <c r="Q142" s="12">
        <f t="shared" si="153"/>
        <v>0.26013127086019422</v>
      </c>
      <c r="R142" s="9">
        <f t="shared" si="154"/>
        <v>0.19735245833333334</v>
      </c>
      <c r="S142" s="13">
        <f t="shared" si="155"/>
        <v>1.3181050444318554</v>
      </c>
      <c r="T142" s="2">
        <f t="shared" si="156"/>
        <v>0.01</v>
      </c>
      <c r="U142" s="14">
        <f t="shared" si="157"/>
        <v>1.3181050444318554E-2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2.3131050444318554E-2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22.772984079354799</v>
      </c>
      <c r="E143" s="10">
        <f t="shared" si="166"/>
        <v>21.539064110999998</v>
      </c>
      <c r="F143" s="7" t="s">
        <v>83</v>
      </c>
      <c r="G143" s="1">
        <v>8</v>
      </c>
      <c r="H143" s="9">
        <f t="shared" si="147"/>
        <v>22.772984079354799</v>
      </c>
      <c r="I143" s="9">
        <f t="shared" si="148"/>
        <v>295.92298407935476</v>
      </c>
      <c r="J143" s="9">
        <f t="shared" si="149"/>
        <v>0.27074415982301347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3.9997904593923179</v>
      </c>
      <c r="P143" s="9">
        <f t="shared" si="152"/>
        <v>1.0829199073962783</v>
      </c>
      <c r="Q143" s="12">
        <f t="shared" si="153"/>
        <v>0.28155917592303237</v>
      </c>
      <c r="R143" s="9">
        <f t="shared" si="154"/>
        <v>0.19735245833333334</v>
      </c>
      <c r="S143" s="13">
        <f t="shared" si="155"/>
        <v>1.4266818782032689</v>
      </c>
      <c r="T143" s="2">
        <f t="shared" si="156"/>
        <v>0.01</v>
      </c>
      <c r="U143" s="14">
        <f t="shared" si="157"/>
        <v>1.4266818782032689E-2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2.421681878203269E-2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23.636699394838701</v>
      </c>
      <c r="E144" s="10">
        <f t="shared" si="166"/>
        <v>22.772984079354799</v>
      </c>
      <c r="F144" s="7" t="s">
        <v>83</v>
      </c>
      <c r="G144" s="1">
        <v>9</v>
      </c>
      <c r="H144" s="9">
        <f t="shared" si="147"/>
        <v>23.636699394838701</v>
      </c>
      <c r="I144" s="9">
        <f t="shared" si="148"/>
        <v>296.78669939483871</v>
      </c>
      <c r="J144" s="9">
        <f t="shared" si="149"/>
        <v>0.29795119876853854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3.6759184686627062</v>
      </c>
      <c r="P144" s="9">
        <f t="shared" si="152"/>
        <v>1.0952443143134638</v>
      </c>
      <c r="Q144" s="12">
        <f t="shared" si="153"/>
        <v>0.2847635217215006</v>
      </c>
      <c r="R144" s="9">
        <f t="shared" si="154"/>
        <v>0.19735245833333334</v>
      </c>
      <c r="S144" s="13">
        <f t="shared" si="155"/>
        <v>1.4429185434342435</v>
      </c>
      <c r="T144" s="2">
        <f t="shared" si="156"/>
        <v>0.01</v>
      </c>
      <c r="U144" s="14">
        <f t="shared" si="157"/>
        <v>1.4429185434342436E-2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2.4379185434342435E-2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16.794227045</v>
      </c>
      <c r="E145" s="10">
        <f t="shared" si="166"/>
        <v>23.636699394838701</v>
      </c>
      <c r="F145" s="7" t="s">
        <v>83</v>
      </c>
      <c r="G145" s="1">
        <v>10</v>
      </c>
      <c r="H145" s="9">
        <f t="shared" si="147"/>
        <v>16.794227045</v>
      </c>
      <c r="I145" s="9">
        <f t="shared" si="148"/>
        <v>289.94422704499999</v>
      </c>
      <c r="J145" s="9">
        <f t="shared" si="149"/>
        <v>0.13737299986386922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3.3397220710159092</v>
      </c>
      <c r="P145" s="9">
        <f t="shared" si="152"/>
        <v>0.45878763960702951</v>
      </c>
      <c r="Q145" s="12">
        <f t="shared" si="153"/>
        <v>0.11928478629782767</v>
      </c>
      <c r="R145" s="9">
        <f t="shared" si="154"/>
        <v>0.19735245833333334</v>
      </c>
      <c r="S145" s="13">
        <f t="shared" si="155"/>
        <v>0.60442513513742313</v>
      </c>
      <c r="T145" s="2">
        <f t="shared" si="156"/>
        <v>0.01</v>
      </c>
      <c r="U145" s="14">
        <f t="shared" si="157"/>
        <v>6.0442513513742314E-3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1.5994251351374233E-2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13.841558805483899</v>
      </c>
      <c r="E146" s="10">
        <f t="shared" si="166"/>
        <v>16.794227045</v>
      </c>
      <c r="F146" s="7" t="s">
        <v>83</v>
      </c>
      <c r="G146" s="1">
        <v>11</v>
      </c>
      <c r="H146" s="9">
        <f t="shared" si="147"/>
        <v>13.841558805483899</v>
      </c>
      <c r="I146" s="9">
        <f t="shared" si="148"/>
        <v>286.99155880548386</v>
      </c>
      <c r="J146" s="9">
        <f t="shared" si="149"/>
        <v>9.7241816180368548E-2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3.639982348075546</v>
      </c>
      <c r="P146" s="9">
        <f t="shared" si="152"/>
        <v>0.35395849439134852</v>
      </c>
      <c r="Q146" s="12">
        <f t="shared" si="153"/>
        <v>9.2029208541750618E-2</v>
      </c>
      <c r="R146" s="9">
        <f t="shared" si="154"/>
        <v>0.19735245833333334</v>
      </c>
      <c r="S146" s="13">
        <f t="shared" si="155"/>
        <v>0.46631903812574221</v>
      </c>
      <c r="T146" s="2">
        <f t="shared" si="156"/>
        <v>0.01</v>
      </c>
      <c r="U146" s="14">
        <f t="shared" si="157"/>
        <v>4.6631903812574226E-3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1.0153190381257424E-2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8.0149638180666596</v>
      </c>
      <c r="E147" s="10">
        <f t="shared" si="166"/>
        <v>13.841558805483899</v>
      </c>
      <c r="F147" s="7" t="s">
        <v>85</v>
      </c>
      <c r="G147" s="1">
        <v>12</v>
      </c>
      <c r="H147" s="9">
        <f t="shared" si="147"/>
        <v>8.0149638180666596</v>
      </c>
      <c r="I147" s="9">
        <f t="shared" si="148"/>
        <v>281.16496381806661</v>
      </c>
      <c r="J147" s="9">
        <f t="shared" si="149"/>
        <v>4.8140704615831073E-2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4.0450717703508641</v>
      </c>
      <c r="P147" s="9">
        <f t="shared" si="152"/>
        <v>0.19473260524629782</v>
      </c>
      <c r="Q147" s="12">
        <f t="shared" si="153"/>
        <v>5.0630477364037432E-2</v>
      </c>
      <c r="R147" s="9">
        <f t="shared" si="154"/>
        <v>0.19735245833333334</v>
      </c>
      <c r="S147" s="13">
        <f t="shared" si="155"/>
        <v>0.25654850105044685</v>
      </c>
      <c r="T147" s="2">
        <f t="shared" si="156"/>
        <v>0.01</v>
      </c>
      <c r="U147" s="14">
        <f t="shared" si="157"/>
        <v>2.5654850105044686E-3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8.0554850105044699E-3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3.8873936299354801</v>
      </c>
      <c r="E148" s="10">
        <f t="shared" si="166"/>
        <v>8.0149638180666596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694752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13409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>
        <v>694752</v>
      </c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163565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663915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16324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>
        <v>13409</v>
      </c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>
        <v>163565</v>
      </c>
      <c r="O10"/>
      <c r="P10"/>
      <c r="Q10"/>
    </row>
    <row r="11" spans="1:41" x14ac:dyDescent="0.15">
      <c r="N11" s="1">
        <v>663915</v>
      </c>
    </row>
    <row r="12" spans="1:41" x14ac:dyDescent="0.15">
      <c r="N12" s="1">
        <v>16324</v>
      </c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1895373.1785219028</v>
      </c>
      <c r="J13" s="6" t="s">
        <v>37</v>
      </c>
      <c r="K13" s="6">
        <f>I13/(10000*1000)</f>
        <v>0.18953731785219027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-3.25697995841935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-3.25697995841935</v>
      </c>
      <c r="I27" s="9">
        <f t="shared" si="1"/>
        <v>269.89302004158066</v>
      </c>
      <c r="J27" s="9">
        <f t="shared" si="2"/>
        <v>1.1334112177422709E-2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0.90859558025819109</v>
      </c>
      <c r="Q27" s="12">
        <f t="shared" si="6"/>
        <v>9.0859558025819118E-2</v>
      </c>
      <c r="R27" s="9">
        <f t="shared" si="7"/>
        <v>4.0532094166666672</v>
      </c>
      <c r="S27" s="13">
        <f t="shared" si="8"/>
        <v>2.2416694694384041E-2</v>
      </c>
      <c r="T27" s="2">
        <f t="shared" si="9"/>
        <v>0.34</v>
      </c>
      <c r="U27" s="14">
        <f t="shared" si="10"/>
        <v>7.6216761960905743E-3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2.0521676196090573E-2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-1.66727213517857</v>
      </c>
      <c r="E28" s="10">
        <f t="shared" si="18"/>
        <v>-3.25697995841935</v>
      </c>
      <c r="F28" s="7" t="s">
        <v>83</v>
      </c>
      <c r="G28" s="1">
        <v>3</v>
      </c>
      <c r="H28" s="9">
        <f t="shared" si="0"/>
        <v>-1.66727213517857</v>
      </c>
      <c r="I28" s="9">
        <f t="shared" si="1"/>
        <v>271.48272786482141</v>
      </c>
      <c r="J28" s="9">
        <f t="shared" si="2"/>
        <v>1.4000151789969563E-2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119.78818780380414</v>
      </c>
      <c r="P28" s="9">
        <f t="shared" si="5"/>
        <v>1.6770528118986385</v>
      </c>
      <c r="Q28" s="12">
        <f t="shared" si="6"/>
        <v>0.16770528118986386</v>
      </c>
      <c r="R28" s="9">
        <f t="shared" si="7"/>
        <v>4.0532094166666672</v>
      </c>
      <c r="S28" s="13">
        <f t="shared" si="8"/>
        <v>4.1375923114227733E-2</v>
      </c>
      <c r="T28" s="2">
        <f t="shared" si="9"/>
        <v>0.34</v>
      </c>
      <c r="U28" s="14">
        <f t="shared" si="10"/>
        <v>1.406781385883743E-2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2.6967813858837432E-2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3.21182730158064</v>
      </c>
      <c r="E29" s="10">
        <f t="shared" si="18"/>
        <v>-1.66727213517857</v>
      </c>
      <c r="F29" s="7" t="s">
        <v>83</v>
      </c>
      <c r="G29" s="1">
        <v>4</v>
      </c>
      <c r="H29" s="9">
        <f t="shared" si="0"/>
        <v>3.21182730158064</v>
      </c>
      <c r="I29" s="9">
        <f t="shared" si="1"/>
        <v>276.3618273015806</v>
      </c>
      <c r="J29" s="9">
        <f t="shared" si="2"/>
        <v>2.6370865309072091E-2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158.64322915857215</v>
      </c>
      <c r="P29" s="9">
        <f t="shared" si="5"/>
        <v>4.1835592283369643</v>
      </c>
      <c r="Q29" s="12">
        <f t="shared" si="6"/>
        <v>0.41835592283369644</v>
      </c>
      <c r="R29" s="9">
        <f t="shared" si="7"/>
        <v>4.0532094166666672</v>
      </c>
      <c r="S29" s="13">
        <f t="shared" si="8"/>
        <v>0.10321596538126807</v>
      </c>
      <c r="T29" s="2">
        <f t="shared" si="9"/>
        <v>0.34</v>
      </c>
      <c r="U29" s="14">
        <f t="shared" si="10"/>
        <v>3.5093428229631143E-2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4.7993428229631145E-2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5.0913768353000002</v>
      </c>
      <c r="E30" s="10">
        <f t="shared" si="18"/>
        <v>3.21182730158064</v>
      </c>
      <c r="F30" s="7" t="s">
        <v>83</v>
      </c>
      <c r="G30" s="1">
        <v>5</v>
      </c>
      <c r="H30" s="9">
        <f t="shared" si="0"/>
        <v>5.0913768353000002</v>
      </c>
      <c r="I30" s="9">
        <f t="shared" si="1"/>
        <v>278.2413768353</v>
      </c>
      <c r="J30" s="9">
        <f t="shared" si="2"/>
        <v>3.3456827483801028E-2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146.73668643372343</v>
      </c>
      <c r="O30" s="9">
        <f t="shared" si="19"/>
        <v>48.255077663178412</v>
      </c>
      <c r="P30" s="9">
        <f t="shared" si="5"/>
        <v>1.6144618085943805</v>
      </c>
      <c r="Q30" s="12">
        <f t="shared" si="6"/>
        <v>0.16144618085943807</v>
      </c>
      <c r="R30" s="9">
        <f t="shared" si="7"/>
        <v>4.0532094166666672</v>
      </c>
      <c r="S30" s="13">
        <f t="shared" si="8"/>
        <v>3.9831689967850303E-2</v>
      </c>
      <c r="T30" s="2">
        <f t="shared" si="9"/>
        <v>0.34</v>
      </c>
      <c r="U30" s="14">
        <f t="shared" si="10"/>
        <v>1.3542774589069105E-2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2.6442774589069105E-2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12.1859781187097</v>
      </c>
      <c r="E31" s="10">
        <f t="shared" si="18"/>
        <v>5.0913768353000002</v>
      </c>
      <c r="F31" s="7" t="s">
        <v>85</v>
      </c>
      <c r="G31" s="1">
        <v>6</v>
      </c>
      <c r="H31" s="9">
        <f t="shared" si="0"/>
        <v>12.1859781187097</v>
      </c>
      <c r="I31" s="9">
        <f t="shared" si="1"/>
        <v>285.3359781187097</v>
      </c>
      <c r="J31" s="9">
        <f t="shared" si="2"/>
        <v>7.9865865233349723E-2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87.172710021250694</v>
      </c>
      <c r="P31" s="9">
        <f t="shared" si="5"/>
        <v>6.9621239105830828</v>
      </c>
      <c r="Q31" s="12">
        <f t="shared" si="6"/>
        <v>0.69621239105830834</v>
      </c>
      <c r="R31" s="9">
        <f t="shared" si="7"/>
        <v>4.0532094166666672</v>
      </c>
      <c r="S31" s="13">
        <f t="shared" si="8"/>
        <v>0.17176817664429211</v>
      </c>
      <c r="T31" s="2">
        <f t="shared" si="9"/>
        <v>0.34</v>
      </c>
      <c r="U31" s="14">
        <f t="shared" si="10"/>
        <v>5.8401180059059324E-2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7.1301180059059319E-2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15.083363674999999</v>
      </c>
      <c r="E32" s="10">
        <f t="shared" si="18"/>
        <v>12.1859781187097</v>
      </c>
      <c r="F32" s="7" t="s">
        <v>83</v>
      </c>
      <c r="G32" s="1">
        <v>7</v>
      </c>
      <c r="H32" s="9">
        <f t="shared" si="0"/>
        <v>15.083363674999999</v>
      </c>
      <c r="I32" s="9">
        <f t="shared" si="1"/>
        <v>288.23336367499996</v>
      </c>
      <c r="J32" s="9">
        <f t="shared" si="2"/>
        <v>0.11254689577892188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120.74268027733427</v>
      </c>
      <c r="P32" s="9">
        <f t="shared" si="5"/>
        <v>13.589213853240826</v>
      </c>
      <c r="Q32" s="12">
        <f t="shared" si="6"/>
        <v>1.3589213853240827</v>
      </c>
      <c r="R32" s="9">
        <f t="shared" si="7"/>
        <v>4.0532094166666672</v>
      </c>
      <c r="S32" s="13">
        <f t="shared" si="8"/>
        <v>0.33527045993139204</v>
      </c>
      <c r="T32" s="2">
        <f t="shared" si="9"/>
        <v>0.34</v>
      </c>
      <c r="U32" s="14">
        <f t="shared" si="10"/>
        <v>0.1139919563766733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0.13964195637667329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16.4158965535484</v>
      </c>
      <c r="E33" s="10">
        <f t="shared" si="18"/>
        <v>15.083363674999999</v>
      </c>
      <c r="F33" s="7" t="s">
        <v>83</v>
      </c>
      <c r="G33" s="1">
        <v>8</v>
      </c>
      <c r="H33" s="9">
        <f t="shared" si="0"/>
        <v>16.4158965535484</v>
      </c>
      <c r="I33" s="9">
        <f t="shared" si="1"/>
        <v>289.56589655354838</v>
      </c>
      <c r="J33" s="9">
        <f t="shared" si="2"/>
        <v>0.13147596173894163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147.6855605907601</v>
      </c>
      <c r="P33" s="9">
        <f t="shared" si="5"/>
        <v>19.417101113624923</v>
      </c>
      <c r="Q33" s="12">
        <f t="shared" si="6"/>
        <v>1.9417101113624924</v>
      </c>
      <c r="R33" s="9">
        <f t="shared" si="7"/>
        <v>4.0532094166666672</v>
      </c>
      <c r="S33" s="13">
        <f t="shared" si="8"/>
        <v>0.47905496897797645</v>
      </c>
      <c r="T33" s="2">
        <f t="shared" si="9"/>
        <v>0.34</v>
      </c>
      <c r="U33" s="14">
        <f t="shared" si="10"/>
        <v>0.16287868945251199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0.188528689452512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17.141029580645199</v>
      </c>
      <c r="E34" s="10">
        <f t="shared" si="18"/>
        <v>16.4158965535484</v>
      </c>
      <c r="F34" s="7" t="s">
        <v>83</v>
      </c>
      <c r="G34" s="1">
        <v>9</v>
      </c>
      <c r="H34" s="9">
        <f t="shared" si="0"/>
        <v>17.141029580645199</v>
      </c>
      <c r="I34" s="9">
        <f t="shared" si="1"/>
        <v>290.29102958064516</v>
      </c>
      <c r="J34" s="9">
        <f t="shared" si="2"/>
        <v>0.14299631187665354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168.80055364380183</v>
      </c>
      <c r="P34" s="9">
        <f t="shared" si="5"/>
        <v>24.137856613800874</v>
      </c>
      <c r="Q34" s="12">
        <f t="shared" si="6"/>
        <v>2.4137856613800874</v>
      </c>
      <c r="R34" s="9">
        <f t="shared" si="7"/>
        <v>4.0532094166666672</v>
      </c>
      <c r="S34" s="13">
        <f t="shared" si="8"/>
        <v>0.59552453703839681</v>
      </c>
      <c r="T34" s="2">
        <f t="shared" si="9"/>
        <v>0.34</v>
      </c>
      <c r="U34" s="14">
        <f t="shared" si="10"/>
        <v>0.20247834259305492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0.22812834259305492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13.166843591733301</v>
      </c>
      <c r="E35" s="10">
        <f t="shared" si="18"/>
        <v>17.141029580645199</v>
      </c>
      <c r="F35" s="7" t="s">
        <v>83</v>
      </c>
      <c r="G35" s="1">
        <v>10</v>
      </c>
      <c r="H35" s="9">
        <f t="shared" si="0"/>
        <v>13.166843591733301</v>
      </c>
      <c r="I35" s="9">
        <f t="shared" si="1"/>
        <v>286.31684359173329</v>
      </c>
      <c r="J35" s="9">
        <f t="shared" si="2"/>
        <v>8.9769969063792282E-2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185.19479119666764</v>
      </c>
      <c r="P35" s="9">
        <f t="shared" si="5"/>
        <v>16.624930676500323</v>
      </c>
      <c r="Q35" s="12">
        <f t="shared" si="6"/>
        <v>1.6624930676500325</v>
      </c>
      <c r="R35" s="9">
        <f t="shared" si="7"/>
        <v>4.0532094166666672</v>
      </c>
      <c r="S35" s="13">
        <f t="shared" si="8"/>
        <v>0.41016707915804063</v>
      </c>
      <c r="T35" s="2">
        <f t="shared" si="9"/>
        <v>0.34</v>
      </c>
      <c r="U35" s="14">
        <f t="shared" si="10"/>
        <v>0.13945680691373383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0.16510680691373383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7.22890425532258</v>
      </c>
      <c r="E36" s="10">
        <f t="shared" si="18"/>
        <v>13.166843591733301</v>
      </c>
      <c r="F36" s="7" t="s">
        <v>83</v>
      </c>
      <c r="G36" s="1">
        <v>11</v>
      </c>
      <c r="H36" s="9">
        <f t="shared" si="0"/>
        <v>7.22890425532258</v>
      </c>
      <c r="I36" s="9">
        <f t="shared" si="1"/>
        <v>280.37890425532254</v>
      </c>
      <c r="J36" s="9">
        <f t="shared" si="2"/>
        <v>4.3686549534087071E-2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160.14136749415894</v>
      </c>
      <c r="O36" s="9">
        <f t="shared" si="19"/>
        <v>48.960587192675035</v>
      </c>
      <c r="P36" s="9">
        <f t="shared" si="5"/>
        <v>2.1389191176107869</v>
      </c>
      <c r="Q36" s="12">
        <f t="shared" si="6"/>
        <v>0.21389191176107869</v>
      </c>
      <c r="R36" s="9">
        <f t="shared" si="7"/>
        <v>4.0532094166666672</v>
      </c>
      <c r="S36" s="13">
        <f t="shared" si="8"/>
        <v>5.2770999416305017E-2</v>
      </c>
      <c r="T36" s="2">
        <f t="shared" si="9"/>
        <v>0.34</v>
      </c>
      <c r="U36" s="14">
        <f t="shared" si="10"/>
        <v>1.7942139801543706E-2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3.0842139801543704E-2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3.86374785616667</v>
      </c>
      <c r="E37" s="10">
        <f t="shared" si="18"/>
        <v>7.22890425532258</v>
      </c>
      <c r="F37" s="7" t="s">
        <v>85</v>
      </c>
      <c r="G37" s="1">
        <v>12</v>
      </c>
      <c r="H37" s="9">
        <f t="shared" si="0"/>
        <v>3.86374785616667</v>
      </c>
      <c r="I37" s="9">
        <f t="shared" si="1"/>
        <v>277.01374785616667</v>
      </c>
      <c r="J37" s="9">
        <f t="shared" si="2"/>
        <v>2.8650601094588543E-2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87.353762241730919</v>
      </c>
      <c r="P37" s="9">
        <f t="shared" si="5"/>
        <v>2.5027377960993631</v>
      </c>
      <c r="Q37" s="12">
        <f t="shared" si="6"/>
        <v>0.2502737796099363</v>
      </c>
      <c r="R37" s="9">
        <f t="shared" si="7"/>
        <v>4.0532094166666672</v>
      </c>
      <c r="S37" s="13">
        <f t="shared" si="8"/>
        <v>6.174706359380755E-2</v>
      </c>
      <c r="T37" s="2">
        <f t="shared" si="9"/>
        <v>0.34</v>
      </c>
      <c r="U37" s="14">
        <f t="shared" si="10"/>
        <v>2.0994001621894569E-2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3.3894001621894571E-2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1.25438698364516</v>
      </c>
      <c r="E38" s="10">
        <f t="shared" si="18"/>
        <v>3.86374785616667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57896</v>
      </c>
      <c r="AU42" s="1">
        <f t="shared" ref="AU42:AU53" si="38">AT42*10000*AS42*0.67*AR42*AQ42</f>
        <v>228891549.57049116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-3.25697995841935</v>
      </c>
      <c r="E43" s="10">
        <f t="shared" ref="E43:E54" si="40">D42</f>
        <v>1.86519820496774</v>
      </c>
      <c r="F43" s="7" t="s">
        <v>83</v>
      </c>
      <c r="G43" s="1">
        <v>2</v>
      </c>
      <c r="H43" s="9">
        <f t="shared" si="20"/>
        <v>-3.25697995841935</v>
      </c>
      <c r="I43" s="9">
        <f t="shared" si="21"/>
        <v>269.89302004158066</v>
      </c>
      <c r="J43" s="9">
        <f t="shared" si="22"/>
        <v>1.1334112177422709E-2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116.40634629807889</v>
      </c>
      <c r="P43" s="9">
        <f t="shared" si="25"/>
        <v>1.3193625871063408</v>
      </c>
      <c r="Q43" s="12">
        <f t="shared" si="26"/>
        <v>0.31664702090552177</v>
      </c>
      <c r="R43" s="9">
        <f t="shared" si="27"/>
        <v>14.125500000000001</v>
      </c>
      <c r="S43" s="13">
        <f t="shared" si="28"/>
        <v>2.2416694694384041E-2</v>
      </c>
      <c r="T43" s="2">
        <f t="shared" si="29"/>
        <v>0.43</v>
      </c>
      <c r="U43" s="14">
        <f t="shared" si="30"/>
        <v>9.6391787185851376E-3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1.8059178718585138E-2</v>
      </c>
      <c r="AR43" s="9">
        <f t="shared" si="35"/>
        <v>136.875</v>
      </c>
      <c r="AS43" s="1">
        <f t="shared" si="36"/>
        <v>0.24</v>
      </c>
      <c r="AT43" s="1">
        <f t="shared" si="37"/>
        <v>57896</v>
      </c>
      <c r="AU43" s="1">
        <f t="shared" si="38"/>
        <v>230121254.0901188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-1.66727213517857</v>
      </c>
      <c r="E44" s="10">
        <f t="shared" si="40"/>
        <v>-3.25697995841935</v>
      </c>
      <c r="F44" s="7" t="s">
        <v>83</v>
      </c>
      <c r="G44" s="1">
        <v>3</v>
      </c>
      <c r="H44" s="9">
        <f t="shared" si="20"/>
        <v>-1.66727213517857</v>
      </c>
      <c r="I44" s="9">
        <f t="shared" si="21"/>
        <v>271.48272786482141</v>
      </c>
      <c r="J44" s="9">
        <f t="shared" si="22"/>
        <v>1.4000151789969563E-2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173.94323371097255</v>
      </c>
      <c r="P44" s="9">
        <f t="shared" si="25"/>
        <v>2.4352316747917664</v>
      </c>
      <c r="Q44" s="12">
        <f t="shared" si="26"/>
        <v>0.58445560195002388</v>
      </c>
      <c r="R44" s="9">
        <f t="shared" si="27"/>
        <v>14.125500000000001</v>
      </c>
      <c r="S44" s="13">
        <f t="shared" si="28"/>
        <v>4.1375923114227733E-2</v>
      </c>
      <c r="T44" s="2">
        <f t="shared" si="29"/>
        <v>0.43</v>
      </c>
      <c r="U44" s="14">
        <f t="shared" si="30"/>
        <v>1.7791646939117924E-2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2.621164693911792E-2</v>
      </c>
      <c r="AR44" s="9">
        <f t="shared" si="35"/>
        <v>136.875</v>
      </c>
      <c r="AS44" s="1">
        <f t="shared" si="36"/>
        <v>0.24</v>
      </c>
      <c r="AT44" s="1">
        <f t="shared" si="37"/>
        <v>57896</v>
      </c>
      <c r="AU44" s="1">
        <f t="shared" si="38"/>
        <v>334005059.66474044</v>
      </c>
    </row>
    <row r="45" spans="1:48" x14ac:dyDescent="0.15">
      <c r="C45" s="7">
        <v>3</v>
      </c>
      <c r="D45" s="7">
        <f t="shared" si="39"/>
        <v>3.21182730158064</v>
      </c>
      <c r="E45" s="10">
        <f t="shared" si="40"/>
        <v>-1.66727213517857</v>
      </c>
      <c r="F45" s="7" t="s">
        <v>83</v>
      </c>
      <c r="G45" s="1">
        <v>4</v>
      </c>
      <c r="H45" s="9">
        <f t="shared" si="20"/>
        <v>3.21182730158064</v>
      </c>
      <c r="I45" s="9">
        <f t="shared" si="21"/>
        <v>276.3618273015806</v>
      </c>
      <c r="J45" s="9">
        <f t="shared" si="22"/>
        <v>2.6370865309072091E-2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230.36425203618077</v>
      </c>
      <c r="P45" s="9">
        <f t="shared" si="25"/>
        <v>6.0749046624712593</v>
      </c>
      <c r="Q45" s="12">
        <f t="shared" si="26"/>
        <v>1.4579771189931021</v>
      </c>
      <c r="R45" s="9">
        <f t="shared" si="27"/>
        <v>14.125500000000001</v>
      </c>
      <c r="S45" s="13">
        <f t="shared" si="28"/>
        <v>0.10321596538126807</v>
      </c>
      <c r="T45" s="2">
        <f t="shared" si="29"/>
        <v>0.43</v>
      </c>
      <c r="U45" s="14">
        <f t="shared" si="30"/>
        <v>4.438286511394527E-2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5.2802865113945267E-2</v>
      </c>
      <c r="AR45" s="9">
        <f t="shared" si="35"/>
        <v>136.875</v>
      </c>
      <c r="AS45" s="1">
        <f t="shared" si="36"/>
        <v>0.24</v>
      </c>
      <c r="AT45" s="1">
        <f t="shared" si="37"/>
        <v>57896</v>
      </c>
      <c r="AU45" s="1">
        <f t="shared" si="38"/>
        <v>672846851.39460504</v>
      </c>
    </row>
    <row r="46" spans="1:48" x14ac:dyDescent="0.15">
      <c r="C46" s="7">
        <v>4</v>
      </c>
      <c r="D46" s="7">
        <f t="shared" si="39"/>
        <v>5.0913768353000002</v>
      </c>
      <c r="E46" s="10">
        <f t="shared" si="40"/>
        <v>3.21182730158064</v>
      </c>
      <c r="F46" s="7" t="s">
        <v>83</v>
      </c>
      <c r="G46" s="1">
        <v>5</v>
      </c>
      <c r="H46" s="9">
        <f t="shared" si="20"/>
        <v>5.0913768353000002</v>
      </c>
      <c r="I46" s="9">
        <f t="shared" si="21"/>
        <v>278.2413768353</v>
      </c>
      <c r="J46" s="9">
        <f t="shared" si="22"/>
        <v>3.3456827483801028E-2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213.07488000502403</v>
      </c>
      <c r="O46" s="9">
        <f t="shared" si="41"/>
        <v>70.070717368685479</v>
      </c>
      <c r="P46" s="9">
        <f t="shared" si="25"/>
        <v>2.3443439026702904</v>
      </c>
      <c r="Q46" s="12">
        <f t="shared" si="26"/>
        <v>0.56264253664086972</v>
      </c>
      <c r="R46" s="9">
        <f t="shared" si="27"/>
        <v>14.125500000000001</v>
      </c>
      <c r="S46" s="13">
        <f t="shared" si="28"/>
        <v>3.9831689967850317E-2</v>
      </c>
      <c r="T46" s="2">
        <f t="shared" si="29"/>
        <v>0.43</v>
      </c>
      <c r="U46" s="14">
        <f t="shared" si="30"/>
        <v>1.7127626686175637E-2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2.5547626686175634E-2</v>
      </c>
      <c r="AR46" s="9">
        <f t="shared" si="35"/>
        <v>136.875</v>
      </c>
      <c r="AS46" s="1">
        <f t="shared" si="36"/>
        <v>0.24</v>
      </c>
      <c r="AT46" s="1">
        <f t="shared" si="37"/>
        <v>57896</v>
      </c>
      <c r="AU46" s="1">
        <f t="shared" si="38"/>
        <v>325543701.82951057</v>
      </c>
    </row>
    <row r="47" spans="1:48" x14ac:dyDescent="0.15">
      <c r="C47" s="7">
        <v>5</v>
      </c>
      <c r="D47" s="7">
        <f t="shared" si="39"/>
        <v>12.1859781187097</v>
      </c>
      <c r="E47" s="10">
        <f t="shared" si="40"/>
        <v>5.0913768353000002</v>
      </c>
      <c r="F47" s="7" t="s">
        <v>85</v>
      </c>
      <c r="G47" s="1">
        <v>6</v>
      </c>
      <c r="H47" s="9">
        <f t="shared" si="20"/>
        <v>12.1859781187097</v>
      </c>
      <c r="I47" s="9">
        <f t="shared" si="21"/>
        <v>285.3359781187097</v>
      </c>
      <c r="J47" s="9">
        <f t="shared" si="22"/>
        <v>7.9865865233349723E-2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126.58262346601521</v>
      </c>
      <c r="P47" s="9">
        <f t="shared" si="25"/>
        <v>10.109630746620622</v>
      </c>
      <c r="Q47" s="12">
        <f t="shared" si="26"/>
        <v>2.4263113791889492</v>
      </c>
      <c r="R47" s="9">
        <f t="shared" si="27"/>
        <v>14.125500000000001</v>
      </c>
      <c r="S47" s="13">
        <f t="shared" si="28"/>
        <v>0.17176817664429217</v>
      </c>
      <c r="T47" s="2">
        <f t="shared" si="29"/>
        <v>0.43</v>
      </c>
      <c r="U47" s="14">
        <f t="shared" si="30"/>
        <v>7.3860315957045633E-2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8.2280315957045644E-2</v>
      </c>
      <c r="AR47" s="9">
        <f t="shared" si="35"/>
        <v>136.875</v>
      </c>
      <c r="AS47" s="1">
        <f t="shared" si="36"/>
        <v>0.24</v>
      </c>
      <c r="AT47" s="1">
        <f t="shared" si="37"/>
        <v>57896</v>
      </c>
      <c r="AU47" s="1">
        <f t="shared" si="38"/>
        <v>1048466809.5942069</v>
      </c>
    </row>
    <row r="48" spans="1:48" x14ac:dyDescent="0.15">
      <c r="C48" s="7">
        <v>6</v>
      </c>
      <c r="D48" s="7">
        <f t="shared" si="39"/>
        <v>15.083363674999999</v>
      </c>
      <c r="E48" s="10">
        <f t="shared" si="40"/>
        <v>12.1859781187097</v>
      </c>
      <c r="F48" s="7" t="s">
        <v>83</v>
      </c>
      <c r="G48" s="1">
        <v>7</v>
      </c>
      <c r="H48" s="9">
        <f t="shared" si="20"/>
        <v>15.083363674999999</v>
      </c>
      <c r="I48" s="9">
        <f t="shared" si="21"/>
        <v>288.23336367499996</v>
      </c>
      <c r="J48" s="9">
        <f t="shared" si="22"/>
        <v>0.11254689577892188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175.32924271939459</v>
      </c>
      <c r="P48" s="9">
        <f t="shared" si="25"/>
        <v>19.732762007337001</v>
      </c>
      <c r="Q48" s="12">
        <f t="shared" si="26"/>
        <v>4.7358628817608803</v>
      </c>
      <c r="R48" s="9">
        <f t="shared" si="27"/>
        <v>14.125500000000001</v>
      </c>
      <c r="S48" s="13">
        <f t="shared" si="28"/>
        <v>0.33527045993139215</v>
      </c>
      <c r="T48" s="2">
        <f t="shared" si="29"/>
        <v>0.43</v>
      </c>
      <c r="U48" s="14">
        <f t="shared" si="30"/>
        <v>0.14416629777049864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0.15976629777049861</v>
      </c>
      <c r="AR48" s="9">
        <f t="shared" si="35"/>
        <v>136.875</v>
      </c>
      <c r="AS48" s="1">
        <f t="shared" si="36"/>
        <v>0.24</v>
      </c>
      <c r="AT48" s="1">
        <f t="shared" si="37"/>
        <v>57896</v>
      </c>
      <c r="AU48" s="1">
        <f t="shared" si="38"/>
        <v>2035841240.4682667</v>
      </c>
    </row>
    <row r="49" spans="1:48" x14ac:dyDescent="0.15">
      <c r="C49" s="7">
        <v>7</v>
      </c>
      <c r="D49" s="7">
        <f t="shared" si="39"/>
        <v>16.4158965535484</v>
      </c>
      <c r="E49" s="10">
        <f t="shared" si="40"/>
        <v>15.083363674999999</v>
      </c>
      <c r="F49" s="7" t="s">
        <v>83</v>
      </c>
      <c r="G49" s="1">
        <v>8</v>
      </c>
      <c r="H49" s="9">
        <f t="shared" si="20"/>
        <v>16.4158965535484</v>
      </c>
      <c r="I49" s="9">
        <f t="shared" si="21"/>
        <v>289.56589655354838</v>
      </c>
      <c r="J49" s="9">
        <f t="shared" si="22"/>
        <v>0.13147596173894163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214.45273071205759</v>
      </c>
      <c r="P49" s="9">
        <f t="shared" si="25"/>
        <v>28.195379017910035</v>
      </c>
      <c r="Q49" s="12">
        <f t="shared" si="26"/>
        <v>6.7668909642984083</v>
      </c>
      <c r="R49" s="9">
        <f t="shared" si="27"/>
        <v>14.125500000000001</v>
      </c>
      <c r="S49" s="13">
        <f t="shared" si="28"/>
        <v>0.47905496897797656</v>
      </c>
      <c r="T49" s="2">
        <f t="shared" si="29"/>
        <v>0.43</v>
      </c>
      <c r="U49" s="14">
        <f t="shared" si="30"/>
        <v>0.20599363666052992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0.22159363666052989</v>
      </c>
      <c r="AR49" s="9">
        <f t="shared" si="35"/>
        <v>136.875</v>
      </c>
      <c r="AS49" s="1">
        <f t="shared" si="36"/>
        <v>0.24</v>
      </c>
      <c r="AT49" s="1">
        <f t="shared" si="37"/>
        <v>57896</v>
      </c>
      <c r="AU49" s="1">
        <f t="shared" si="38"/>
        <v>2823683532.9744377</v>
      </c>
    </row>
    <row r="50" spans="1:48" x14ac:dyDescent="0.15">
      <c r="C50" s="7">
        <v>8</v>
      </c>
      <c r="D50" s="7">
        <f t="shared" si="39"/>
        <v>17.141029580645199</v>
      </c>
      <c r="E50" s="10">
        <f t="shared" si="40"/>
        <v>16.4158965535484</v>
      </c>
      <c r="F50" s="7" t="s">
        <v>83</v>
      </c>
      <c r="G50" s="1">
        <v>9</v>
      </c>
      <c r="H50" s="9">
        <f t="shared" si="20"/>
        <v>17.141029580645199</v>
      </c>
      <c r="I50" s="9">
        <f t="shared" si="21"/>
        <v>290.29102958064516</v>
      </c>
      <c r="J50" s="9">
        <f t="shared" si="22"/>
        <v>0.14299631187665354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245.11360169414755</v>
      </c>
      <c r="P50" s="9">
        <f t="shared" si="25"/>
        <v>35.050341033066154</v>
      </c>
      <c r="Q50" s="12">
        <f t="shared" si="26"/>
        <v>8.4120818479358768</v>
      </c>
      <c r="R50" s="9">
        <f t="shared" si="27"/>
        <v>14.125500000000001</v>
      </c>
      <c r="S50" s="13">
        <f t="shared" si="28"/>
        <v>0.59552453703839692</v>
      </c>
      <c r="T50" s="2">
        <f t="shared" si="29"/>
        <v>0.43</v>
      </c>
      <c r="U50" s="14">
        <f t="shared" si="30"/>
        <v>0.25607555092651069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0.27167555092651069</v>
      </c>
      <c r="AR50" s="9">
        <f t="shared" si="35"/>
        <v>136.875</v>
      </c>
      <c r="AS50" s="1">
        <f t="shared" si="36"/>
        <v>0.24</v>
      </c>
      <c r="AT50" s="1">
        <f t="shared" si="37"/>
        <v>57896</v>
      </c>
      <c r="AU50" s="1">
        <f t="shared" si="38"/>
        <v>3461858341.3482399</v>
      </c>
    </row>
    <row r="51" spans="1:48" x14ac:dyDescent="0.15">
      <c r="C51" s="7">
        <v>9</v>
      </c>
      <c r="D51" s="7">
        <f t="shared" si="39"/>
        <v>13.166843591733301</v>
      </c>
      <c r="E51" s="10">
        <f t="shared" si="40"/>
        <v>17.141029580645199</v>
      </c>
      <c r="F51" s="7" t="s">
        <v>83</v>
      </c>
      <c r="G51" s="1">
        <v>10</v>
      </c>
      <c r="H51" s="9">
        <f t="shared" si="20"/>
        <v>13.166843591733301</v>
      </c>
      <c r="I51" s="9">
        <f t="shared" si="21"/>
        <v>286.31684359173329</v>
      </c>
      <c r="J51" s="9">
        <f t="shared" si="22"/>
        <v>8.9769969063792282E-2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268.9195106610814</v>
      </c>
      <c r="P51" s="9">
        <f t="shared" si="25"/>
        <v>24.140896152695436</v>
      </c>
      <c r="Q51" s="12">
        <f t="shared" si="26"/>
        <v>5.7938150766469043</v>
      </c>
      <c r="R51" s="9">
        <f t="shared" si="27"/>
        <v>14.125500000000001</v>
      </c>
      <c r="S51" s="13">
        <f t="shared" si="28"/>
        <v>0.41016707915804074</v>
      </c>
      <c r="T51" s="2">
        <f t="shared" si="29"/>
        <v>0.43</v>
      </c>
      <c r="U51" s="14">
        <f t="shared" si="30"/>
        <v>0.17637184403795753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0.19197184403795753</v>
      </c>
      <c r="AR51" s="9">
        <f t="shared" si="35"/>
        <v>136.875</v>
      </c>
      <c r="AS51" s="1">
        <f t="shared" si="36"/>
        <v>0.24</v>
      </c>
      <c r="AT51" s="1">
        <f t="shared" si="37"/>
        <v>57896</v>
      </c>
      <c r="AU51" s="1">
        <f t="shared" si="38"/>
        <v>2446224282.3115797</v>
      </c>
    </row>
    <row r="52" spans="1:48" x14ac:dyDescent="0.15">
      <c r="C52" s="7">
        <v>10</v>
      </c>
      <c r="D52" s="7">
        <f t="shared" si="39"/>
        <v>7.22890425532258</v>
      </c>
      <c r="E52" s="10">
        <f t="shared" si="40"/>
        <v>13.166843591733301</v>
      </c>
      <c r="F52" s="7" t="s">
        <v>83</v>
      </c>
      <c r="G52" s="1">
        <v>11</v>
      </c>
      <c r="H52" s="9">
        <f t="shared" si="20"/>
        <v>7.22890425532258</v>
      </c>
      <c r="I52" s="9">
        <f t="shared" si="21"/>
        <v>280.37890425532254</v>
      </c>
      <c r="J52" s="9">
        <f t="shared" si="22"/>
        <v>4.3686549534087071E-2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232.53968378296668</v>
      </c>
      <c r="O52" s="9">
        <f t="shared" si="41"/>
        <v>71.095180725419254</v>
      </c>
      <c r="P52" s="9">
        <f t="shared" si="25"/>
        <v>3.1059031343959007</v>
      </c>
      <c r="Q52" s="12">
        <f t="shared" si="26"/>
        <v>0.74541675225501614</v>
      </c>
      <c r="R52" s="9">
        <f t="shared" si="27"/>
        <v>14.125500000000001</v>
      </c>
      <c r="S52" s="13">
        <f t="shared" si="28"/>
        <v>5.2770999416304989E-2</v>
      </c>
      <c r="T52" s="2">
        <f t="shared" si="29"/>
        <v>0.43</v>
      </c>
      <c r="U52" s="14">
        <f t="shared" si="30"/>
        <v>2.2691529749011147E-2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3.1111529749011144E-2</v>
      </c>
      <c r="AR52" s="9">
        <f t="shared" si="35"/>
        <v>136.875</v>
      </c>
      <c r="AS52" s="1">
        <f t="shared" si="36"/>
        <v>0.24</v>
      </c>
      <c r="AT52" s="1">
        <f t="shared" si="37"/>
        <v>57896</v>
      </c>
      <c r="AU52" s="1">
        <f t="shared" si="38"/>
        <v>396442404.94372797</v>
      </c>
    </row>
    <row r="53" spans="1:48" x14ac:dyDescent="0.15">
      <c r="C53" s="7">
        <v>11</v>
      </c>
      <c r="D53" s="7">
        <f t="shared" si="39"/>
        <v>3.86374785616667</v>
      </c>
      <c r="E53" s="10">
        <f t="shared" si="40"/>
        <v>7.22890425532258</v>
      </c>
      <c r="F53" s="7" t="s">
        <v>85</v>
      </c>
      <c r="G53" s="1">
        <v>12</v>
      </c>
      <c r="H53" s="9">
        <f t="shared" si="20"/>
        <v>3.86374785616667</v>
      </c>
      <c r="I53" s="9">
        <f t="shared" si="21"/>
        <v>277.01374785616667</v>
      </c>
      <c r="J53" s="9">
        <f t="shared" si="22"/>
        <v>2.8650601094588543E-2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126.84552759102334</v>
      </c>
      <c r="P53" s="9">
        <f t="shared" si="25"/>
        <v>3.6342006116430348</v>
      </c>
      <c r="Q53" s="12">
        <f t="shared" si="26"/>
        <v>0.87220814679432834</v>
      </c>
      <c r="R53" s="9">
        <f t="shared" si="27"/>
        <v>14.125500000000001</v>
      </c>
      <c r="S53" s="13">
        <f t="shared" si="28"/>
        <v>6.1747063593807536E-2</v>
      </c>
      <c r="T53" s="2">
        <f t="shared" si="29"/>
        <v>0.43</v>
      </c>
      <c r="U53" s="14">
        <f t="shared" si="30"/>
        <v>2.655123734533724E-2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3.497123734533724E-2</v>
      </c>
      <c r="AR53" s="9">
        <f t="shared" si="35"/>
        <v>136.875</v>
      </c>
      <c r="AS53" s="1">
        <f t="shared" si="36"/>
        <v>0.24</v>
      </c>
      <c r="AT53" s="1">
        <f t="shared" si="37"/>
        <v>57896</v>
      </c>
      <c r="AU53" s="1">
        <f t="shared" si="38"/>
        <v>445625192.61798972</v>
      </c>
      <c r="AV53" s="1">
        <f>SUM(AU42:AU53)</f>
        <v>14449550220.807915</v>
      </c>
    </row>
    <row r="54" spans="1:48" x14ac:dyDescent="0.15">
      <c r="C54" s="7">
        <v>12</v>
      </c>
      <c r="D54" s="7">
        <f t="shared" si="39"/>
        <v>1.25438698364516</v>
      </c>
      <c r="E54" s="10">
        <f t="shared" si="40"/>
        <v>3.86374785616667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1.86519820496774</v>
      </c>
      <c r="E58" s="7"/>
      <c r="F58" s="7"/>
      <c r="G58" s="1">
        <v>1</v>
      </c>
      <c r="H58" s="9">
        <f t="shared" ref="H58:H69" si="42">E59</f>
        <v>1.86519820496774</v>
      </c>
      <c r="I58" s="9">
        <f t="shared" ref="I58:I69" si="43">H58+273.15</f>
        <v>275.0151982049677</v>
      </c>
      <c r="J58" s="9">
        <f t="shared" ref="J58:J69" si="44">EXP(($C$15*(I58-$C$13))/($C$16*I58*$C$13))</f>
        <v>2.2192268483315108E-2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2.2140486523520705E-3</v>
      </c>
      <c r="Q58" s="12">
        <f t="shared" ref="Q58:Q69" si="48">P58*$B$60</f>
        <v>4.2066924394689343E-4</v>
      </c>
      <c r="R58" s="9">
        <f t="shared" ref="R58:R69" si="49">L58*$B$60</f>
        <v>1.8955666666666669E-2</v>
      </c>
      <c r="S58" s="13">
        <f t="shared" ref="S58:S69" si="50">Q58/R58</f>
        <v>2.2192268483315104E-2</v>
      </c>
      <c r="T58" s="2">
        <f t="shared" ref="T58:T69" si="51">$B$59/100</f>
        <v>0.01</v>
      </c>
      <c r="U58" s="14">
        <f t="shared" ref="U58:U69" si="52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1.2221922684833152E-2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13630.416666666666</v>
      </c>
      <c r="AU58" s="1">
        <f t="shared" ref="AU58:AU69" si="59">AT58*10000*AS58*0.67*AR58*AQ58</f>
        <v>2115741.1346781133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-3.25697995841935</v>
      </c>
      <c r="E59" s="10">
        <f t="shared" ref="E59:E70" si="61">D58</f>
        <v>1.86519820496774</v>
      </c>
      <c r="F59" s="7" t="s">
        <v>83</v>
      </c>
      <c r="G59" s="1">
        <v>2</v>
      </c>
      <c r="H59" s="9">
        <f t="shared" si="42"/>
        <v>-3.25697995841935</v>
      </c>
      <c r="I59" s="9">
        <f t="shared" si="43"/>
        <v>269.89302004158066</v>
      </c>
      <c r="J59" s="9">
        <f t="shared" si="44"/>
        <v>1.1334112177422709E-2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0.19731928468098128</v>
      </c>
      <c r="P59" s="9">
        <f t="shared" si="47"/>
        <v>2.2364389073430482E-3</v>
      </c>
      <c r="Q59" s="12">
        <f t="shared" si="48"/>
        <v>4.2492339239517919E-4</v>
      </c>
      <c r="R59" s="9">
        <f t="shared" si="49"/>
        <v>1.8955666666666669E-2</v>
      </c>
      <c r="S59" s="13">
        <f t="shared" si="50"/>
        <v>2.2416694694384044E-2</v>
      </c>
      <c r="T59" s="2">
        <f t="shared" si="51"/>
        <v>0.01</v>
      </c>
      <c r="U59" s="14">
        <f t="shared" si="52"/>
        <v>2.2416694694384043E-4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1.2224166946943841E-2</v>
      </c>
      <c r="AR59" s="9">
        <f t="shared" si="56"/>
        <v>9.9766666666666666</v>
      </c>
      <c r="AS59" s="1">
        <f t="shared" si="57"/>
        <v>0.19</v>
      </c>
      <c r="AT59" s="1">
        <f t="shared" si="58"/>
        <v>13630.416666666666</v>
      </c>
      <c r="AU59" s="1">
        <f t="shared" si="59"/>
        <v>2116129.6396447234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-1.66727213517857</v>
      </c>
      <c r="E60" s="10">
        <f t="shared" si="61"/>
        <v>-3.25697995841935</v>
      </c>
      <c r="F60" s="7" t="s">
        <v>83</v>
      </c>
      <c r="G60" s="1">
        <v>3</v>
      </c>
      <c r="H60" s="9">
        <f t="shared" si="42"/>
        <v>-1.66727213517857</v>
      </c>
      <c r="I60" s="9">
        <f t="shared" si="43"/>
        <v>271.48272786482141</v>
      </c>
      <c r="J60" s="9">
        <f t="shared" si="44"/>
        <v>1.4000151789969563E-2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0.29484951244030488</v>
      </c>
      <c r="P60" s="9">
        <f t="shared" si="47"/>
        <v>4.1279379293627872E-3</v>
      </c>
      <c r="Q60" s="12">
        <f t="shared" si="48"/>
        <v>7.8430820657892958E-4</v>
      </c>
      <c r="R60" s="9">
        <f t="shared" si="49"/>
        <v>1.8955666666666669E-2</v>
      </c>
      <c r="S60" s="13">
        <f t="shared" si="50"/>
        <v>4.1375923114227733E-2</v>
      </c>
      <c r="T60" s="2">
        <f t="shared" si="51"/>
        <v>0.01</v>
      </c>
      <c r="U60" s="14">
        <f t="shared" si="52"/>
        <v>4.1375923114227734E-4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1.2413759231142277E-2</v>
      </c>
      <c r="AR60" s="9">
        <f t="shared" si="56"/>
        <v>9.9766666666666666</v>
      </c>
      <c r="AS60" s="1">
        <f t="shared" si="57"/>
        <v>0.19</v>
      </c>
      <c r="AT60" s="1">
        <f t="shared" si="58"/>
        <v>13630.416666666666</v>
      </c>
      <c r="AU60" s="1">
        <f t="shared" si="59"/>
        <v>2148950.0235434039</v>
      </c>
    </row>
    <row r="61" spans="1:48" x14ac:dyDescent="0.15">
      <c r="C61" s="7">
        <v>3</v>
      </c>
      <c r="D61" s="7">
        <f t="shared" si="60"/>
        <v>3.21182730158064</v>
      </c>
      <c r="E61" s="10">
        <f t="shared" si="61"/>
        <v>-1.66727213517857</v>
      </c>
      <c r="F61" s="7" t="s">
        <v>83</v>
      </c>
      <c r="G61" s="1">
        <v>4</v>
      </c>
      <c r="H61" s="9">
        <f t="shared" si="42"/>
        <v>3.21182730158064</v>
      </c>
      <c r="I61" s="9">
        <f t="shared" si="43"/>
        <v>276.3618273015806</v>
      </c>
      <c r="J61" s="9">
        <f t="shared" si="44"/>
        <v>2.6370865309072091E-2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0.39048824117760877</v>
      </c>
      <c r="P61" s="9">
        <f t="shared" si="47"/>
        <v>1.029751281287118E-2</v>
      </c>
      <c r="Q61" s="12">
        <f t="shared" si="48"/>
        <v>1.9565274344455243E-3</v>
      </c>
      <c r="R61" s="9">
        <f t="shared" si="49"/>
        <v>1.8955666666666669E-2</v>
      </c>
      <c r="S61" s="13">
        <f t="shared" si="50"/>
        <v>0.10321596538126808</v>
      </c>
      <c r="T61" s="2">
        <f t="shared" si="51"/>
        <v>0.01</v>
      </c>
      <c r="U61" s="14">
        <f t="shared" si="52"/>
        <v>1.0321596538126808E-3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1.3032159653812681E-2</v>
      </c>
      <c r="AR61" s="9">
        <f t="shared" si="56"/>
        <v>9.9766666666666666</v>
      </c>
      <c r="AS61" s="1">
        <f t="shared" si="57"/>
        <v>0.19</v>
      </c>
      <c r="AT61" s="1">
        <f t="shared" si="58"/>
        <v>13630.416666666666</v>
      </c>
      <c r="AU61" s="1">
        <f t="shared" si="59"/>
        <v>2256001.5280967536</v>
      </c>
    </row>
    <row r="62" spans="1:48" x14ac:dyDescent="0.15">
      <c r="C62" s="7">
        <v>4</v>
      </c>
      <c r="D62" s="7">
        <f t="shared" si="60"/>
        <v>5.0913768353000002</v>
      </c>
      <c r="E62" s="10">
        <f t="shared" si="61"/>
        <v>3.21182730158064</v>
      </c>
      <c r="F62" s="7" t="s">
        <v>83</v>
      </c>
      <c r="G62" s="1">
        <v>5</v>
      </c>
      <c r="H62" s="9">
        <f t="shared" si="42"/>
        <v>5.0913768353000002</v>
      </c>
      <c r="I62" s="9">
        <f t="shared" si="43"/>
        <v>278.2413768353</v>
      </c>
      <c r="J62" s="9">
        <f t="shared" si="44"/>
        <v>3.3456827483801028E-2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0.36118119194650072</v>
      </c>
      <c r="O62" s="9">
        <f t="shared" si="62"/>
        <v>0.11877620308490355</v>
      </c>
      <c r="P62" s="9">
        <f t="shared" si="47"/>
        <v>3.9738749357925334E-3</v>
      </c>
      <c r="Q62" s="12">
        <f t="shared" si="48"/>
        <v>7.5503623780058136E-4</v>
      </c>
      <c r="R62" s="9">
        <f t="shared" si="49"/>
        <v>1.8955666666666669E-2</v>
      </c>
      <c r="S62" s="13">
        <f t="shared" si="50"/>
        <v>3.983168996785031E-2</v>
      </c>
      <c r="T62" s="2">
        <f t="shared" si="51"/>
        <v>0.01</v>
      </c>
      <c r="U62" s="14">
        <f t="shared" si="52"/>
        <v>3.983168996785031E-4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1.2398316899678503E-2</v>
      </c>
      <c r="AR62" s="9">
        <f t="shared" si="56"/>
        <v>9.9766666666666666</v>
      </c>
      <c r="AS62" s="1">
        <f t="shared" si="57"/>
        <v>0.19</v>
      </c>
      <c r="AT62" s="1">
        <f t="shared" si="58"/>
        <v>13630.416666666666</v>
      </c>
      <c r="AU62" s="1">
        <f t="shared" si="59"/>
        <v>2146276.7963650171</v>
      </c>
    </row>
    <row r="63" spans="1:48" x14ac:dyDescent="0.15">
      <c r="C63" s="7">
        <v>5</v>
      </c>
      <c r="D63" s="7">
        <f t="shared" si="60"/>
        <v>12.1859781187097</v>
      </c>
      <c r="E63" s="10">
        <f t="shared" si="61"/>
        <v>5.0913768353000002</v>
      </c>
      <c r="F63" s="7" t="s">
        <v>85</v>
      </c>
      <c r="G63" s="1">
        <v>6</v>
      </c>
      <c r="H63" s="9">
        <f t="shared" si="42"/>
        <v>12.1859781187097</v>
      </c>
      <c r="I63" s="9">
        <f t="shared" si="43"/>
        <v>285.3359781187097</v>
      </c>
      <c r="J63" s="9">
        <f t="shared" si="44"/>
        <v>7.9865865233349723E-2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0.21456899481577768</v>
      </c>
      <c r="P63" s="9">
        <f t="shared" si="47"/>
        <v>1.7136738423212214E-2</v>
      </c>
      <c r="Q63" s="12">
        <f t="shared" si="48"/>
        <v>3.2559803004103206E-3</v>
      </c>
      <c r="R63" s="9">
        <f t="shared" si="49"/>
        <v>1.8955666666666669E-2</v>
      </c>
      <c r="S63" s="13">
        <f t="shared" si="50"/>
        <v>0.17176817664429214</v>
      </c>
      <c r="T63" s="2">
        <f t="shared" si="51"/>
        <v>0.01</v>
      </c>
      <c r="U63" s="14">
        <f t="shared" si="52"/>
        <v>1.7176817664429215E-3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1.3717681766442922E-2</v>
      </c>
      <c r="AR63" s="9">
        <f t="shared" si="56"/>
        <v>9.9766666666666666</v>
      </c>
      <c r="AS63" s="1">
        <f t="shared" si="57"/>
        <v>0.19</v>
      </c>
      <c r="AT63" s="1">
        <f t="shared" si="58"/>
        <v>13630.416666666666</v>
      </c>
      <c r="AU63" s="1">
        <f t="shared" si="59"/>
        <v>2374672.4909087759</v>
      </c>
    </row>
    <row r="64" spans="1:48" x14ac:dyDescent="0.15">
      <c r="C64" s="7">
        <v>6</v>
      </c>
      <c r="D64" s="7">
        <f t="shared" si="60"/>
        <v>15.083363674999999</v>
      </c>
      <c r="E64" s="10">
        <f t="shared" si="61"/>
        <v>12.1859781187097</v>
      </c>
      <c r="F64" s="7" t="s">
        <v>83</v>
      </c>
      <c r="G64" s="1">
        <v>7</v>
      </c>
      <c r="H64" s="9">
        <f t="shared" si="42"/>
        <v>15.083363674999999</v>
      </c>
      <c r="I64" s="9">
        <f t="shared" si="43"/>
        <v>288.23336367499996</v>
      </c>
      <c r="J64" s="9">
        <f t="shared" si="44"/>
        <v>0.11254689577892188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0.29719892305923212</v>
      </c>
      <c r="P64" s="9">
        <f t="shared" si="47"/>
        <v>3.3448816219155221E-2</v>
      </c>
      <c r="Q64" s="12">
        <f t="shared" si="48"/>
        <v>6.3552750816394917E-3</v>
      </c>
      <c r="R64" s="9">
        <f t="shared" si="49"/>
        <v>1.8955666666666669E-2</v>
      </c>
      <c r="S64" s="13">
        <f t="shared" si="50"/>
        <v>0.33527045993139204</v>
      </c>
      <c r="T64" s="2">
        <f t="shared" si="51"/>
        <v>0.01</v>
      </c>
      <c r="U64" s="14">
        <f t="shared" si="52"/>
        <v>3.3527045993139203E-3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2.3452704599313919E-2</v>
      </c>
      <c r="AR64" s="9">
        <f t="shared" si="56"/>
        <v>9.9766666666666666</v>
      </c>
      <c r="AS64" s="1">
        <f t="shared" si="57"/>
        <v>0.19</v>
      </c>
      <c r="AT64" s="1">
        <f t="shared" si="58"/>
        <v>13630.416666666666</v>
      </c>
      <c r="AU64" s="1">
        <f t="shared" si="59"/>
        <v>4059905.5582145853</v>
      </c>
    </row>
    <row r="65" spans="1:48" x14ac:dyDescent="0.15">
      <c r="C65" s="7">
        <v>7</v>
      </c>
      <c r="D65" s="7">
        <f t="shared" si="60"/>
        <v>16.4158965535484</v>
      </c>
      <c r="E65" s="10">
        <f t="shared" si="61"/>
        <v>15.083363674999999</v>
      </c>
      <c r="F65" s="7" t="s">
        <v>83</v>
      </c>
      <c r="G65" s="1">
        <v>8</v>
      </c>
      <c r="H65" s="9">
        <f t="shared" si="42"/>
        <v>16.4158965535484</v>
      </c>
      <c r="I65" s="9">
        <f t="shared" si="43"/>
        <v>289.56589655354838</v>
      </c>
      <c r="J65" s="9">
        <f t="shared" si="44"/>
        <v>0.13147596173894163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0.36351677350674355</v>
      </c>
      <c r="P65" s="9">
        <f t="shared" si="47"/>
        <v>4.7793717405036129E-2</v>
      </c>
      <c r="Q65" s="12">
        <f t="shared" si="48"/>
        <v>9.0808063069568647E-3</v>
      </c>
      <c r="R65" s="9">
        <f t="shared" si="49"/>
        <v>1.8955666666666669E-2</v>
      </c>
      <c r="S65" s="13">
        <f t="shared" si="50"/>
        <v>0.4790549689779765</v>
      </c>
      <c r="T65" s="2">
        <f t="shared" si="51"/>
        <v>0.01</v>
      </c>
      <c r="U65" s="14">
        <f t="shared" si="52"/>
        <v>4.7905496897797653E-3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2.4890549689779766E-2</v>
      </c>
      <c r="AR65" s="9">
        <f t="shared" si="56"/>
        <v>9.9766666666666666</v>
      </c>
      <c r="AS65" s="1">
        <f t="shared" si="57"/>
        <v>0.19</v>
      </c>
      <c r="AT65" s="1">
        <f t="shared" si="58"/>
        <v>13630.416666666666</v>
      </c>
      <c r="AU65" s="1">
        <f t="shared" si="59"/>
        <v>4308811.404016464</v>
      </c>
    </row>
    <row r="66" spans="1:48" x14ac:dyDescent="0.15">
      <c r="C66" s="7">
        <v>8</v>
      </c>
      <c r="D66" s="7">
        <f t="shared" si="60"/>
        <v>17.141029580645199</v>
      </c>
      <c r="E66" s="10">
        <f t="shared" si="61"/>
        <v>16.4158965535484</v>
      </c>
      <c r="F66" s="7" t="s">
        <v>83</v>
      </c>
      <c r="G66" s="1">
        <v>9</v>
      </c>
      <c r="H66" s="9">
        <f t="shared" si="42"/>
        <v>17.141029580645199</v>
      </c>
      <c r="I66" s="9">
        <f t="shared" si="43"/>
        <v>290.29102958064516</v>
      </c>
      <c r="J66" s="9">
        <f t="shared" si="44"/>
        <v>0.14299631187665354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0.41548972276837409</v>
      </c>
      <c r="P66" s="9">
        <f t="shared" si="47"/>
        <v>5.9413497978530738E-2</v>
      </c>
      <c r="Q66" s="12">
        <f t="shared" si="48"/>
        <v>1.128856461592084E-2</v>
      </c>
      <c r="R66" s="9">
        <f t="shared" si="49"/>
        <v>1.8955666666666669E-2</v>
      </c>
      <c r="S66" s="13">
        <f t="shared" si="50"/>
        <v>0.59552453703839681</v>
      </c>
      <c r="T66" s="2">
        <f t="shared" si="51"/>
        <v>0.01</v>
      </c>
      <c r="U66" s="14">
        <f t="shared" si="52"/>
        <v>5.9552453703839679E-3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2.6055245370383968E-2</v>
      </c>
      <c r="AR66" s="9">
        <f t="shared" si="56"/>
        <v>9.9766666666666666</v>
      </c>
      <c r="AS66" s="1">
        <f t="shared" si="57"/>
        <v>0.19</v>
      </c>
      <c r="AT66" s="1">
        <f t="shared" si="58"/>
        <v>13630.416666666666</v>
      </c>
      <c r="AU66" s="1">
        <f t="shared" si="59"/>
        <v>4510432.2638746416</v>
      </c>
    </row>
    <row r="67" spans="1:48" x14ac:dyDescent="0.15">
      <c r="C67" s="7">
        <v>9</v>
      </c>
      <c r="D67" s="7">
        <f t="shared" si="60"/>
        <v>13.166843591733301</v>
      </c>
      <c r="E67" s="10">
        <f t="shared" si="61"/>
        <v>17.141029580645199</v>
      </c>
      <c r="F67" s="7" t="s">
        <v>83</v>
      </c>
      <c r="G67" s="1">
        <v>10</v>
      </c>
      <c r="H67" s="9">
        <f t="shared" si="42"/>
        <v>13.166843591733301</v>
      </c>
      <c r="I67" s="9">
        <f t="shared" si="43"/>
        <v>286.31684359173329</v>
      </c>
      <c r="J67" s="9">
        <f t="shared" si="44"/>
        <v>8.9769969063792282E-2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0.45584289145651008</v>
      </c>
      <c r="P67" s="9">
        <f t="shared" si="47"/>
        <v>4.0921002264000535E-2</v>
      </c>
      <c r="Q67" s="12">
        <f t="shared" si="48"/>
        <v>7.7749904301601018E-3</v>
      </c>
      <c r="R67" s="9">
        <f t="shared" si="49"/>
        <v>1.8955666666666669E-2</v>
      </c>
      <c r="S67" s="13">
        <f t="shared" si="50"/>
        <v>0.41016707915804074</v>
      </c>
      <c r="T67" s="2">
        <f t="shared" si="51"/>
        <v>0.01</v>
      </c>
      <c r="U67" s="14">
        <f t="shared" si="52"/>
        <v>4.1016707915804071E-3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2.4201670791580407E-2</v>
      </c>
      <c r="AR67" s="9">
        <f t="shared" si="56"/>
        <v>9.9766666666666666</v>
      </c>
      <c r="AS67" s="1">
        <f t="shared" si="57"/>
        <v>0.19</v>
      </c>
      <c r="AT67" s="1">
        <f t="shared" si="58"/>
        <v>13630.416666666666</v>
      </c>
      <c r="AU67" s="1">
        <f t="shared" si="59"/>
        <v>4189559.3469288507</v>
      </c>
    </row>
    <row r="68" spans="1:48" x14ac:dyDescent="0.15">
      <c r="C68" s="7">
        <v>10</v>
      </c>
      <c r="D68" s="7">
        <f t="shared" si="60"/>
        <v>7.22890425532258</v>
      </c>
      <c r="E68" s="10">
        <f t="shared" si="61"/>
        <v>13.166843591733301</v>
      </c>
      <c r="F68" s="7" t="s">
        <v>83</v>
      </c>
      <c r="G68" s="1">
        <v>11</v>
      </c>
      <c r="H68" s="9">
        <f t="shared" si="42"/>
        <v>7.22890425532258</v>
      </c>
      <c r="I68" s="9">
        <f t="shared" si="43"/>
        <v>280.37890425532254</v>
      </c>
      <c r="J68" s="9">
        <f t="shared" si="44"/>
        <v>4.3686549534087071E-2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0.39417579473288406</v>
      </c>
      <c r="O68" s="9">
        <f t="shared" si="62"/>
        <v>0.12051276112629222</v>
      </c>
      <c r="P68" s="9">
        <f t="shared" si="47"/>
        <v>5.264786708433368E-3</v>
      </c>
      <c r="Q68" s="12">
        <f t="shared" si="48"/>
        <v>1.0003094746023399E-3</v>
      </c>
      <c r="R68" s="9">
        <f t="shared" si="49"/>
        <v>1.8955666666666669E-2</v>
      </c>
      <c r="S68" s="13">
        <f t="shared" si="50"/>
        <v>5.2770999416305045E-2</v>
      </c>
      <c r="T68" s="2">
        <f t="shared" si="51"/>
        <v>0.01</v>
      </c>
      <c r="U68" s="14">
        <f t="shared" si="52"/>
        <v>5.2770999416305051E-4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1.252770999416305E-2</v>
      </c>
      <c r="AR68" s="9">
        <f t="shared" si="56"/>
        <v>9.9766666666666666</v>
      </c>
      <c r="AS68" s="1">
        <f t="shared" si="57"/>
        <v>0.19</v>
      </c>
      <c r="AT68" s="1">
        <f t="shared" si="58"/>
        <v>13630.416666666666</v>
      </c>
      <c r="AU68" s="1">
        <f t="shared" si="59"/>
        <v>2168676.0783441099</v>
      </c>
    </row>
    <row r="69" spans="1:48" x14ac:dyDescent="0.15">
      <c r="C69" s="7">
        <v>11</v>
      </c>
      <c r="D69" s="7">
        <f t="shared" si="60"/>
        <v>3.86374785616667</v>
      </c>
      <c r="E69" s="10">
        <f t="shared" si="61"/>
        <v>7.22890425532258</v>
      </c>
      <c r="F69" s="7" t="s">
        <v>85</v>
      </c>
      <c r="G69" s="1">
        <v>12</v>
      </c>
      <c r="H69" s="9">
        <f t="shared" si="42"/>
        <v>3.86374785616667</v>
      </c>
      <c r="I69" s="9">
        <f t="shared" si="43"/>
        <v>277.01374785616667</v>
      </c>
      <c r="J69" s="9">
        <f t="shared" si="44"/>
        <v>2.8650601094588543E-2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0.21501464108452553</v>
      </c>
      <c r="P69" s="9">
        <f t="shared" si="47"/>
        <v>6.1602987112088703E-3</v>
      </c>
      <c r="Q69" s="12">
        <f t="shared" si="48"/>
        <v>1.1704567551296854E-3</v>
      </c>
      <c r="R69" s="9">
        <f t="shared" si="49"/>
        <v>1.8955666666666669E-2</v>
      </c>
      <c r="S69" s="13">
        <f t="shared" si="50"/>
        <v>6.1747063593807584E-2</v>
      </c>
      <c r="T69" s="2">
        <f t="shared" si="51"/>
        <v>0.01</v>
      </c>
      <c r="U69" s="14">
        <f t="shared" si="52"/>
        <v>6.1747063593807581E-4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1.2617470635938075E-2</v>
      </c>
      <c r="AR69" s="9">
        <f t="shared" si="56"/>
        <v>9.9766666666666666</v>
      </c>
      <c r="AS69" s="1">
        <f t="shared" si="57"/>
        <v>0.19</v>
      </c>
      <c r="AT69" s="1">
        <f t="shared" si="58"/>
        <v>13630.416666666666</v>
      </c>
      <c r="AU69" s="1">
        <f t="shared" si="59"/>
        <v>2184214.5731436387</v>
      </c>
      <c r="AV69" s="1">
        <f>SUM(AU58:AU69)</f>
        <v>34579370.837759078</v>
      </c>
    </row>
    <row r="70" spans="1:48" x14ac:dyDescent="0.15">
      <c r="C70" s="7">
        <v>12</v>
      </c>
      <c r="D70" s="7">
        <f t="shared" si="60"/>
        <v>1.25438698364516</v>
      </c>
      <c r="E70" s="10">
        <f t="shared" si="61"/>
        <v>3.86374785616667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1.86519820496774</v>
      </c>
      <c r="E73" s="7"/>
      <c r="F73" s="7"/>
      <c r="G73" s="1">
        <v>1</v>
      </c>
      <c r="H73" s="9">
        <f t="shared" ref="H73:H84" si="63">E74</f>
        <v>1.86519820496774</v>
      </c>
      <c r="I73" s="9">
        <f t="shared" ref="I73:I84" si="64">H73+273.15</f>
        <v>275.0151982049677</v>
      </c>
      <c r="J73" s="9">
        <f t="shared" ref="J73:J84" si="65">EXP(($C$15*(I73-$C$13))/($C$16*I73*$C$13))</f>
        <v>2.2192268483315108E-2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2.4300533989230046E-3</v>
      </c>
      <c r="Q73" s="12">
        <f t="shared" ref="Q73:Q84" si="69">P73*$B$75</f>
        <v>4.3740961180614084E-4</v>
      </c>
      <c r="R73" s="9">
        <f t="shared" ref="R73:R84" si="70">L73*$B$75</f>
        <v>1.9710000000000002E-2</v>
      </c>
      <c r="S73" s="13">
        <f t="shared" ref="S73:S84" si="71">Q73/R73</f>
        <v>2.2192268483315108E-2</v>
      </c>
      <c r="T73" s="2">
        <f t="shared" ref="T73:T84" si="72">$B$74/100</f>
        <v>0.01</v>
      </c>
      <c r="U73" s="14">
        <f t="shared" ref="U73:U84" si="73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1.2821922684833151E-2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1117.4166666666667</v>
      </c>
      <c r="AU73" s="1">
        <f t="shared" ref="AU73:AU84" si="80">AT73*10000*AS73*0.67*AR73*AQ73</f>
        <v>189203.743760629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-3.25697995841935</v>
      </c>
      <c r="E74" s="10">
        <f t="shared" ref="E74:E85" si="82">D73</f>
        <v>1.86519820496774</v>
      </c>
      <c r="F74" s="7" t="s">
        <v>83</v>
      </c>
      <c r="G74" s="1">
        <v>2</v>
      </c>
      <c r="H74" s="9">
        <f t="shared" si="63"/>
        <v>-3.25697995841935</v>
      </c>
      <c r="I74" s="9">
        <f t="shared" si="64"/>
        <v>269.89302004158066</v>
      </c>
      <c r="J74" s="9">
        <f t="shared" si="65"/>
        <v>1.1334112177422709E-2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0.21656994660107703</v>
      </c>
      <c r="P74" s="9">
        <f t="shared" si="68"/>
        <v>2.4546280690350532E-3</v>
      </c>
      <c r="Q74" s="12">
        <f t="shared" si="69"/>
        <v>4.4183305242630959E-4</v>
      </c>
      <c r="R74" s="9">
        <f t="shared" si="70"/>
        <v>1.9710000000000002E-2</v>
      </c>
      <c r="S74" s="13">
        <f t="shared" si="71"/>
        <v>2.2416694694384048E-2</v>
      </c>
      <c r="T74" s="2">
        <f t="shared" si="72"/>
        <v>0.01</v>
      </c>
      <c r="U74" s="14">
        <f t="shared" si="73"/>
        <v>2.2416694694384049E-4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1.2824166946943841E-2</v>
      </c>
      <c r="AR74" s="9">
        <f t="shared" si="77"/>
        <v>10.950000000000001</v>
      </c>
      <c r="AS74" s="1">
        <f t="shared" si="78"/>
        <v>0.18</v>
      </c>
      <c r="AT74" s="1">
        <f t="shared" si="79"/>
        <v>1117.4166666666667</v>
      </c>
      <c r="AU74" s="1">
        <f t="shared" si="80"/>
        <v>189236.860696658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-1.66727213517857</v>
      </c>
      <c r="E75" s="10">
        <f t="shared" si="82"/>
        <v>-3.25697995841935</v>
      </c>
      <c r="F75" s="7" t="s">
        <v>83</v>
      </c>
      <c r="G75" s="1">
        <v>3</v>
      </c>
      <c r="H75" s="9">
        <f t="shared" si="63"/>
        <v>-1.66727213517857</v>
      </c>
      <c r="I75" s="9">
        <f t="shared" si="64"/>
        <v>271.48272786482141</v>
      </c>
      <c r="J75" s="9">
        <f t="shared" si="65"/>
        <v>1.4000151789969563E-2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0.32361531853204195</v>
      </c>
      <c r="P75" s="9">
        <f t="shared" si="68"/>
        <v>4.530663581007937E-3</v>
      </c>
      <c r="Q75" s="12">
        <f t="shared" si="69"/>
        <v>8.1551944458142865E-4</v>
      </c>
      <c r="R75" s="9">
        <f t="shared" si="70"/>
        <v>1.9710000000000002E-2</v>
      </c>
      <c r="S75" s="13">
        <f t="shared" si="71"/>
        <v>4.1375923114227733E-2</v>
      </c>
      <c r="T75" s="2">
        <f t="shared" si="72"/>
        <v>0.01</v>
      </c>
      <c r="U75" s="14">
        <f t="shared" si="73"/>
        <v>4.1375923114227734E-4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1.3013759231142277E-2</v>
      </c>
      <c r="AR75" s="9">
        <f t="shared" si="77"/>
        <v>10.950000000000001</v>
      </c>
      <c r="AS75" s="1">
        <f t="shared" si="78"/>
        <v>0.18</v>
      </c>
      <c r="AT75" s="1">
        <f t="shared" si="79"/>
        <v>1117.4166666666667</v>
      </c>
      <c r="AU75" s="1">
        <f t="shared" si="80"/>
        <v>192034.53549475246</v>
      </c>
    </row>
    <row r="76" spans="1:48" x14ac:dyDescent="0.15">
      <c r="C76" s="7">
        <v>3</v>
      </c>
      <c r="D76" s="7">
        <f t="shared" si="81"/>
        <v>3.21182730158064</v>
      </c>
      <c r="E76" s="10">
        <f t="shared" si="82"/>
        <v>-1.66727213517857</v>
      </c>
      <c r="F76" s="7" t="s">
        <v>83</v>
      </c>
      <c r="G76" s="1">
        <v>4</v>
      </c>
      <c r="H76" s="9">
        <f t="shared" si="63"/>
        <v>3.21182730158064</v>
      </c>
      <c r="I76" s="9">
        <f t="shared" si="64"/>
        <v>276.3618273015806</v>
      </c>
      <c r="J76" s="9">
        <f t="shared" si="65"/>
        <v>2.6370865309072091E-2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0.42858465495103404</v>
      </c>
      <c r="P76" s="9">
        <f t="shared" si="68"/>
        <v>1.1302148209248856E-2</v>
      </c>
      <c r="Q76" s="12">
        <f t="shared" si="69"/>
        <v>2.0343866776647941E-3</v>
      </c>
      <c r="R76" s="9">
        <f t="shared" si="70"/>
        <v>1.9710000000000002E-2</v>
      </c>
      <c r="S76" s="13">
        <f t="shared" si="71"/>
        <v>0.10321596538126808</v>
      </c>
      <c r="T76" s="2">
        <f t="shared" si="72"/>
        <v>0.01</v>
      </c>
      <c r="U76" s="14">
        <f t="shared" si="73"/>
        <v>1.0321596538126808E-3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1.3632159653812681E-2</v>
      </c>
      <c r="AR76" s="9">
        <f t="shared" si="77"/>
        <v>10.950000000000001</v>
      </c>
      <c r="AS76" s="1">
        <f t="shared" si="78"/>
        <v>0.18</v>
      </c>
      <c r="AT76" s="1">
        <f t="shared" si="79"/>
        <v>1117.4166666666667</v>
      </c>
      <c r="AU76" s="1">
        <f t="shared" si="80"/>
        <v>201159.81865145074</v>
      </c>
    </row>
    <row r="77" spans="1:48" x14ac:dyDescent="0.15">
      <c r="C77" s="7">
        <v>4</v>
      </c>
      <c r="D77" s="7">
        <f t="shared" si="81"/>
        <v>5.0913768353000002</v>
      </c>
      <c r="E77" s="10">
        <f t="shared" si="82"/>
        <v>3.21182730158064</v>
      </c>
      <c r="F77" s="7" t="s">
        <v>83</v>
      </c>
      <c r="G77" s="1">
        <v>5</v>
      </c>
      <c r="H77" s="9">
        <f t="shared" si="63"/>
        <v>5.0913768353000002</v>
      </c>
      <c r="I77" s="9">
        <f t="shared" si="64"/>
        <v>278.2413768353</v>
      </c>
      <c r="J77" s="9">
        <f t="shared" si="65"/>
        <v>3.3456827483801028E-2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0.39641838140469593</v>
      </c>
      <c r="O77" s="9">
        <f t="shared" si="83"/>
        <v>0.13036412533708924</v>
      </c>
      <c r="P77" s="9">
        <f t="shared" si="68"/>
        <v>4.3615700514796091E-3</v>
      </c>
      <c r="Q77" s="12">
        <f t="shared" si="69"/>
        <v>7.8508260926632965E-4</v>
      </c>
      <c r="R77" s="9">
        <f t="shared" si="70"/>
        <v>1.9710000000000002E-2</v>
      </c>
      <c r="S77" s="13">
        <f t="shared" si="71"/>
        <v>3.983168996785031E-2</v>
      </c>
      <c r="T77" s="2">
        <f t="shared" si="72"/>
        <v>0.01</v>
      </c>
      <c r="U77" s="14">
        <f t="shared" si="73"/>
        <v>3.983168996785031E-4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1.2998316899678503E-2</v>
      </c>
      <c r="AR77" s="9">
        <f t="shared" si="77"/>
        <v>10.950000000000001</v>
      </c>
      <c r="AS77" s="1">
        <f t="shared" si="78"/>
        <v>0.18</v>
      </c>
      <c r="AT77" s="1">
        <f t="shared" si="79"/>
        <v>1117.4166666666667</v>
      </c>
      <c r="AU77" s="1">
        <f t="shared" si="80"/>
        <v>191806.66429343921</v>
      </c>
    </row>
    <row r="78" spans="1:48" x14ac:dyDescent="0.15">
      <c r="C78" s="7">
        <v>5</v>
      </c>
      <c r="D78" s="7">
        <f t="shared" si="81"/>
        <v>12.1859781187097</v>
      </c>
      <c r="E78" s="10">
        <f t="shared" si="82"/>
        <v>5.0913768353000002</v>
      </c>
      <c r="F78" s="7" t="s">
        <v>85</v>
      </c>
      <c r="G78" s="1">
        <v>6</v>
      </c>
      <c r="H78" s="9">
        <f t="shared" si="63"/>
        <v>12.1859781187097</v>
      </c>
      <c r="I78" s="9">
        <f t="shared" si="64"/>
        <v>285.3359781187097</v>
      </c>
      <c r="J78" s="9">
        <f t="shared" si="65"/>
        <v>7.9865865233349723E-2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0.23550255528560965</v>
      </c>
      <c r="P78" s="9">
        <f t="shared" si="68"/>
        <v>1.8808615342549993E-2</v>
      </c>
      <c r="Q78" s="12">
        <f t="shared" si="69"/>
        <v>3.3855507616589986E-3</v>
      </c>
      <c r="R78" s="9">
        <f t="shared" si="70"/>
        <v>1.9710000000000002E-2</v>
      </c>
      <c r="S78" s="13">
        <f t="shared" si="71"/>
        <v>0.17176817664429214</v>
      </c>
      <c r="T78" s="2">
        <f t="shared" si="72"/>
        <v>0.01</v>
      </c>
      <c r="U78" s="14">
        <f t="shared" si="73"/>
        <v>1.7176817664429215E-3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1.4317681766442922E-2</v>
      </c>
      <c r="AR78" s="9">
        <f t="shared" si="77"/>
        <v>10.950000000000001</v>
      </c>
      <c r="AS78" s="1">
        <f t="shared" si="78"/>
        <v>0.18</v>
      </c>
      <c r="AT78" s="1">
        <f t="shared" si="79"/>
        <v>1117.4166666666667</v>
      </c>
      <c r="AU78" s="1">
        <f t="shared" si="80"/>
        <v>211275.56753938948</v>
      </c>
    </row>
    <row r="79" spans="1:48" x14ac:dyDescent="0.15">
      <c r="C79" s="7">
        <v>6</v>
      </c>
      <c r="D79" s="7">
        <f t="shared" si="81"/>
        <v>15.083363674999999</v>
      </c>
      <c r="E79" s="10">
        <f t="shared" si="82"/>
        <v>12.1859781187097</v>
      </c>
      <c r="F79" s="7" t="s">
        <v>83</v>
      </c>
      <c r="G79" s="1">
        <v>7</v>
      </c>
      <c r="H79" s="9">
        <f t="shared" si="63"/>
        <v>15.083363674999999</v>
      </c>
      <c r="I79" s="9">
        <f t="shared" si="64"/>
        <v>288.23336367499996</v>
      </c>
      <c r="J79" s="9">
        <f t="shared" si="65"/>
        <v>0.11254689577892188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0.32619393994305962</v>
      </c>
      <c r="P79" s="9">
        <f t="shared" si="68"/>
        <v>3.6712115362487432E-2</v>
      </c>
      <c r="Q79" s="12">
        <f t="shared" si="69"/>
        <v>6.6081807652477375E-3</v>
      </c>
      <c r="R79" s="9">
        <f t="shared" si="70"/>
        <v>1.9710000000000002E-2</v>
      </c>
      <c r="S79" s="13">
        <f t="shared" si="71"/>
        <v>0.33527045993139204</v>
      </c>
      <c r="T79" s="2">
        <f t="shared" si="72"/>
        <v>0.01</v>
      </c>
      <c r="U79" s="14">
        <f t="shared" si="73"/>
        <v>3.3527045993139203E-3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2.4952704599313921E-2</v>
      </c>
      <c r="AR79" s="9">
        <f t="shared" si="77"/>
        <v>10.950000000000001</v>
      </c>
      <c r="AS79" s="1">
        <f t="shared" si="78"/>
        <v>0.18</v>
      </c>
      <c r="AT79" s="1">
        <f t="shared" si="79"/>
        <v>1117.4166666666667</v>
      </c>
      <c r="AU79" s="1">
        <f t="shared" si="80"/>
        <v>368208.82820700732</v>
      </c>
    </row>
    <row r="80" spans="1:48" x14ac:dyDescent="0.15">
      <c r="C80" s="7">
        <v>7</v>
      </c>
      <c r="D80" s="7">
        <f t="shared" si="81"/>
        <v>16.4158965535484</v>
      </c>
      <c r="E80" s="10">
        <f t="shared" si="82"/>
        <v>15.083363674999999</v>
      </c>
      <c r="F80" s="7" t="s">
        <v>83</v>
      </c>
      <c r="G80" s="1">
        <v>8</v>
      </c>
      <c r="H80" s="9">
        <f t="shared" si="63"/>
        <v>16.4158965535484</v>
      </c>
      <c r="I80" s="9">
        <f t="shared" si="64"/>
        <v>289.56589655354838</v>
      </c>
      <c r="J80" s="9">
        <f t="shared" si="65"/>
        <v>0.13147596173894163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0.39898182458057219</v>
      </c>
      <c r="P80" s="9">
        <f t="shared" si="68"/>
        <v>5.2456519103088434E-2</v>
      </c>
      <c r="Q80" s="12">
        <f t="shared" si="69"/>
        <v>9.4421734385559172E-3</v>
      </c>
      <c r="R80" s="9">
        <f t="shared" si="70"/>
        <v>1.9710000000000002E-2</v>
      </c>
      <c r="S80" s="13">
        <f t="shared" si="71"/>
        <v>0.47905496897797645</v>
      </c>
      <c r="T80" s="2">
        <f t="shared" si="72"/>
        <v>0.01</v>
      </c>
      <c r="U80" s="14">
        <f t="shared" si="73"/>
        <v>4.7905496897797644E-3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2.6390549689779767E-2</v>
      </c>
      <c r="AR80" s="9">
        <f t="shared" si="77"/>
        <v>10.950000000000001</v>
      </c>
      <c r="AS80" s="1">
        <f t="shared" si="78"/>
        <v>0.18</v>
      </c>
      <c r="AT80" s="1">
        <f t="shared" si="79"/>
        <v>1117.4166666666667</v>
      </c>
      <c r="AU80" s="1">
        <f t="shared" si="80"/>
        <v>389426.05753765808</v>
      </c>
    </row>
    <row r="81" spans="1:48" x14ac:dyDescent="0.15">
      <c r="C81" s="7">
        <v>8</v>
      </c>
      <c r="D81" s="7">
        <f t="shared" si="81"/>
        <v>17.141029580645199</v>
      </c>
      <c r="E81" s="10">
        <f t="shared" si="82"/>
        <v>16.4158965535484</v>
      </c>
      <c r="F81" s="7" t="s">
        <v>83</v>
      </c>
      <c r="G81" s="1">
        <v>9</v>
      </c>
      <c r="H81" s="9">
        <f t="shared" si="63"/>
        <v>17.141029580645199</v>
      </c>
      <c r="I81" s="9">
        <f t="shared" si="64"/>
        <v>290.29102958064516</v>
      </c>
      <c r="J81" s="9">
        <f t="shared" si="65"/>
        <v>0.14299631187665354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0.45602530547748377</v>
      </c>
      <c r="P81" s="9">
        <f t="shared" si="68"/>
        <v>6.5209936805704471E-2</v>
      </c>
      <c r="Q81" s="12">
        <f t="shared" si="69"/>
        <v>1.1737788625026804E-2</v>
      </c>
      <c r="R81" s="9">
        <f t="shared" si="70"/>
        <v>1.9710000000000002E-2</v>
      </c>
      <c r="S81" s="13">
        <f t="shared" si="71"/>
        <v>0.59552453703839692</v>
      </c>
      <c r="T81" s="2">
        <f t="shared" si="72"/>
        <v>0.01</v>
      </c>
      <c r="U81" s="14">
        <f t="shared" si="73"/>
        <v>5.9552453703839697E-3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2.7555245370383973E-2</v>
      </c>
      <c r="AR81" s="9">
        <f t="shared" si="77"/>
        <v>10.950000000000001</v>
      </c>
      <c r="AS81" s="1">
        <f t="shared" si="78"/>
        <v>0.18</v>
      </c>
      <c r="AT81" s="1">
        <f t="shared" si="79"/>
        <v>1117.4166666666667</v>
      </c>
      <c r="AU81" s="1">
        <f t="shared" si="80"/>
        <v>406612.62062408309</v>
      </c>
    </row>
    <row r="82" spans="1:48" x14ac:dyDescent="0.15">
      <c r="C82" s="7">
        <v>9</v>
      </c>
      <c r="D82" s="7">
        <f t="shared" si="81"/>
        <v>13.166843591733301</v>
      </c>
      <c r="E82" s="10">
        <f t="shared" si="82"/>
        <v>17.141029580645199</v>
      </c>
      <c r="F82" s="7" t="s">
        <v>83</v>
      </c>
      <c r="G82" s="1">
        <v>10</v>
      </c>
      <c r="H82" s="9">
        <f t="shared" si="63"/>
        <v>13.166843591733301</v>
      </c>
      <c r="I82" s="9">
        <f t="shared" si="64"/>
        <v>286.31684359173329</v>
      </c>
      <c r="J82" s="9">
        <f t="shared" si="65"/>
        <v>8.9769969063792282E-2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0.50031536867177939</v>
      </c>
      <c r="P82" s="9">
        <f t="shared" si="68"/>
        <v>4.4913295167805463E-2</v>
      </c>
      <c r="Q82" s="12">
        <f t="shared" si="69"/>
        <v>8.0843931302049827E-3</v>
      </c>
      <c r="R82" s="9">
        <f t="shared" si="70"/>
        <v>1.9710000000000002E-2</v>
      </c>
      <c r="S82" s="13">
        <f t="shared" si="71"/>
        <v>0.41016707915804068</v>
      </c>
      <c r="T82" s="2">
        <f t="shared" si="72"/>
        <v>0.01</v>
      </c>
      <c r="U82" s="14">
        <f t="shared" si="73"/>
        <v>4.1016707915804071E-3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2.5701670791580408E-2</v>
      </c>
      <c r="AR82" s="9">
        <f t="shared" si="77"/>
        <v>10.950000000000001</v>
      </c>
      <c r="AS82" s="1">
        <f t="shared" si="78"/>
        <v>0.18</v>
      </c>
      <c r="AT82" s="1">
        <f t="shared" si="79"/>
        <v>1117.4166666666667</v>
      </c>
      <c r="AU82" s="1">
        <f t="shared" si="80"/>
        <v>379260.77501796302</v>
      </c>
    </row>
    <row r="83" spans="1:48" x14ac:dyDescent="0.15">
      <c r="C83" s="7">
        <v>10</v>
      </c>
      <c r="D83" s="7">
        <f t="shared" si="81"/>
        <v>7.22890425532258</v>
      </c>
      <c r="E83" s="10">
        <f t="shared" si="82"/>
        <v>13.166843591733301</v>
      </c>
      <c r="F83" s="7" t="s">
        <v>83</v>
      </c>
      <c r="G83" s="1">
        <v>11</v>
      </c>
      <c r="H83" s="9">
        <f t="shared" si="63"/>
        <v>7.22890425532258</v>
      </c>
      <c r="I83" s="9">
        <f t="shared" si="64"/>
        <v>280.37890425532254</v>
      </c>
      <c r="J83" s="9">
        <f t="shared" si="65"/>
        <v>4.3686549534087071E-2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0.43263196982877522</v>
      </c>
      <c r="O83" s="9">
        <f t="shared" si="83"/>
        <v>0.1322701036751987</v>
      </c>
      <c r="P83" s="9">
        <f t="shared" si="68"/>
        <v>5.7784244360854003E-3</v>
      </c>
      <c r="Q83" s="12">
        <f t="shared" si="69"/>
        <v>1.0401163984953721E-3</v>
      </c>
      <c r="R83" s="9">
        <f t="shared" si="70"/>
        <v>1.9710000000000002E-2</v>
      </c>
      <c r="S83" s="13">
        <f t="shared" si="71"/>
        <v>5.2770999416305024E-2</v>
      </c>
      <c r="T83" s="2">
        <f t="shared" si="72"/>
        <v>0.01</v>
      </c>
      <c r="U83" s="14">
        <f t="shared" si="73"/>
        <v>5.2770999416305029E-4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1.312770999416305E-2</v>
      </c>
      <c r="AR83" s="9">
        <f t="shared" si="77"/>
        <v>10.950000000000001</v>
      </c>
      <c r="AS83" s="1">
        <f t="shared" si="78"/>
        <v>0.18</v>
      </c>
      <c r="AT83" s="1">
        <f t="shared" si="79"/>
        <v>1117.4166666666667</v>
      </c>
      <c r="AU83" s="1">
        <f t="shared" si="80"/>
        <v>193716.02363797871</v>
      </c>
    </row>
    <row r="84" spans="1:48" x14ac:dyDescent="0.15">
      <c r="C84" s="7">
        <v>11</v>
      </c>
      <c r="D84" s="7">
        <f t="shared" si="81"/>
        <v>3.86374785616667</v>
      </c>
      <c r="E84" s="10">
        <f t="shared" si="82"/>
        <v>7.22890425532258</v>
      </c>
      <c r="F84" s="7" t="s">
        <v>85</v>
      </c>
      <c r="G84" s="1">
        <v>12</v>
      </c>
      <c r="H84" s="9">
        <f t="shared" si="63"/>
        <v>3.86374785616667</v>
      </c>
      <c r="I84" s="9">
        <f t="shared" si="64"/>
        <v>277.01374785616667</v>
      </c>
      <c r="J84" s="9">
        <f t="shared" si="65"/>
        <v>2.8650601094588543E-2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0.23599167923911332</v>
      </c>
      <c r="P84" s="9">
        <f t="shared" si="68"/>
        <v>6.7613034635219289E-3</v>
      </c>
      <c r="Q84" s="12">
        <f t="shared" si="69"/>
        <v>1.2170346234339471E-3</v>
      </c>
      <c r="R84" s="9">
        <f t="shared" si="70"/>
        <v>1.9710000000000002E-2</v>
      </c>
      <c r="S84" s="13">
        <f t="shared" si="71"/>
        <v>6.1747063593807563E-2</v>
      </c>
      <c r="T84" s="2">
        <f t="shared" si="72"/>
        <v>0.01</v>
      </c>
      <c r="U84" s="14">
        <f t="shared" si="73"/>
        <v>6.174706359380757E-4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1.3217470635938075E-2</v>
      </c>
      <c r="AR84" s="9">
        <f t="shared" si="77"/>
        <v>10.950000000000001</v>
      </c>
      <c r="AS84" s="1">
        <f t="shared" si="78"/>
        <v>0.18</v>
      </c>
      <c r="AT84" s="1">
        <f t="shared" si="79"/>
        <v>1117.4166666666667</v>
      </c>
      <c r="AU84" s="1">
        <f t="shared" si="80"/>
        <v>195040.55583830777</v>
      </c>
      <c r="AV84" s="1">
        <f>SUM(AU73:AU84)</f>
        <v>3106982.0512993168</v>
      </c>
    </row>
    <row r="85" spans="1:48" x14ac:dyDescent="0.15">
      <c r="C85" s="7">
        <v>12</v>
      </c>
      <c r="D85" s="7">
        <f t="shared" si="81"/>
        <v>1.25438698364516</v>
      </c>
      <c r="E85" s="10">
        <f t="shared" si="82"/>
        <v>3.86374785616667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1.86519820496774</v>
      </c>
      <c r="E89" s="7"/>
      <c r="F89" s="7"/>
      <c r="G89" s="1">
        <v>1</v>
      </c>
      <c r="H89" s="9">
        <f t="shared" ref="H89:H100" si="84">E90</f>
        <v>1.86519820496774</v>
      </c>
      <c r="I89" s="9">
        <f t="shared" ref="I89:I100" si="85">H89+273.15</f>
        <v>275.0151982049677</v>
      </c>
      <c r="J89" s="9">
        <f t="shared" ref="J89:J100" si="86">EXP(($C$15*(I89-$C$13))/($C$16*I89*$C$13))</f>
        <v>2.2192268483315108E-2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0.11773608717781955</v>
      </c>
      <c r="Q89" s="12">
        <f t="shared" ref="Q89:Q100" si="90">P89*$B$91</f>
        <v>5.2981239230018802E-2</v>
      </c>
      <c r="R89" s="9">
        <f t="shared" ref="R89:R100" si="91">L89*$B$91</f>
        <v>2.3873737500000001</v>
      </c>
      <c r="S89" s="13">
        <f t="shared" ref="S89:S100" si="92">Q89/R89</f>
        <v>2.2192268483315108E-2</v>
      </c>
      <c r="T89" s="2">
        <f t="shared" ref="T89:T100" si="93">$B$90/100</f>
        <v>0.51</v>
      </c>
      <c r="U89" s="14">
        <f t="shared" ref="U89:U100" si="94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3.374939416333695E-2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55326.25</v>
      </c>
      <c r="AN89" s="1">
        <f t="shared" ref="AN89:AN100" si="99">AM89*10000*AK89*AJ89</f>
        <v>194238332.24372011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-3.25697995841935</v>
      </c>
      <c r="E90" s="10">
        <f t="shared" ref="E90:E101" si="101">D89</f>
        <v>1.86519820496774</v>
      </c>
      <c r="F90" s="7" t="s">
        <v>83</v>
      </c>
      <c r="G90" s="1">
        <v>2</v>
      </c>
      <c r="H90" s="9">
        <f t="shared" si="84"/>
        <v>-3.25697995841935</v>
      </c>
      <c r="I90" s="9">
        <f t="shared" si="85"/>
        <v>269.89302004158066</v>
      </c>
      <c r="J90" s="9">
        <f t="shared" si="86"/>
        <v>1.1334112177422709E-2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10.49281391282218</v>
      </c>
      <c r="P90" s="9">
        <f t="shared" si="89"/>
        <v>0.1189267299447483</v>
      </c>
      <c r="Q90" s="12">
        <f t="shared" si="90"/>
        <v>5.3517028475136737E-2</v>
      </c>
      <c r="R90" s="9">
        <f t="shared" si="91"/>
        <v>2.3873737500000001</v>
      </c>
      <c r="S90" s="13">
        <f t="shared" si="92"/>
        <v>2.2416694694384041E-2</v>
      </c>
      <c r="T90" s="2">
        <f t="shared" si="93"/>
        <v>0.51</v>
      </c>
      <c r="U90" s="14">
        <f t="shared" si="94"/>
        <v>1.1432514294135861E-2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3.3783903059681965E-2</v>
      </c>
      <c r="AK90" s="9">
        <f t="shared" si="96"/>
        <v>10.4025</v>
      </c>
      <c r="AL90" s="1">
        <f t="shared" si="97"/>
        <v>0.45</v>
      </c>
      <c r="AM90" s="17">
        <f t="shared" si="98"/>
        <v>55326.25</v>
      </c>
      <c r="AN90" s="1">
        <f t="shared" si="99"/>
        <v>194436941.74886224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-1.66727213517857</v>
      </c>
      <c r="E91" s="10">
        <f t="shared" si="101"/>
        <v>-3.25697995841935</v>
      </c>
      <c r="F91" s="7" t="s">
        <v>83</v>
      </c>
      <c r="G91" s="1">
        <v>3</v>
      </c>
      <c r="H91" s="9">
        <f t="shared" si="84"/>
        <v>-1.66727213517857</v>
      </c>
      <c r="I91" s="9">
        <f t="shared" si="85"/>
        <v>271.48272786482141</v>
      </c>
      <c r="J91" s="9">
        <f t="shared" si="86"/>
        <v>1.4000151789969563E-2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15.679162182877432</v>
      </c>
      <c r="P91" s="9">
        <f t="shared" si="89"/>
        <v>0.21951065049983456</v>
      </c>
      <c r="Q91" s="12">
        <f t="shared" si="90"/>
        <v>9.8779792724925555E-2</v>
      </c>
      <c r="R91" s="9">
        <f t="shared" si="91"/>
        <v>2.3873737500000001</v>
      </c>
      <c r="S91" s="13">
        <f t="shared" si="92"/>
        <v>4.137592311422774E-2</v>
      </c>
      <c r="T91" s="2">
        <f t="shared" si="93"/>
        <v>0.51</v>
      </c>
      <c r="U91" s="14">
        <f t="shared" si="94"/>
        <v>2.1101720788256149E-2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3.6699168817659229E-2</v>
      </c>
      <c r="AK91" s="9">
        <f t="shared" si="96"/>
        <v>10.4025</v>
      </c>
      <c r="AL91" s="1">
        <f t="shared" si="97"/>
        <v>0.45</v>
      </c>
      <c r="AM91" s="17">
        <f t="shared" si="98"/>
        <v>55326.25</v>
      </c>
      <c r="AN91" s="1">
        <f t="shared" si="99"/>
        <v>211215209.11971393</v>
      </c>
    </row>
    <row r="92" spans="1:48" x14ac:dyDescent="0.15">
      <c r="C92" s="7">
        <v>3</v>
      </c>
      <c r="D92" s="7">
        <f t="shared" si="100"/>
        <v>3.21182730158064</v>
      </c>
      <c r="E92" s="10">
        <f t="shared" si="101"/>
        <v>-1.66727213517857</v>
      </c>
      <c r="F92" s="7" t="s">
        <v>83</v>
      </c>
      <c r="G92" s="1">
        <v>4</v>
      </c>
      <c r="H92" s="9">
        <f t="shared" si="84"/>
        <v>3.21182730158064</v>
      </c>
      <c r="I92" s="9">
        <f t="shared" si="85"/>
        <v>276.3618273015806</v>
      </c>
      <c r="J92" s="9">
        <f t="shared" si="86"/>
        <v>2.6370865309072091E-2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20.764926532377597</v>
      </c>
      <c r="P92" s="9">
        <f t="shared" si="89"/>
        <v>0.54758908073810697</v>
      </c>
      <c r="Q92" s="12">
        <f t="shared" si="90"/>
        <v>0.24641508633214815</v>
      </c>
      <c r="R92" s="9">
        <f t="shared" si="91"/>
        <v>2.3873737500000001</v>
      </c>
      <c r="S92" s="13">
        <f t="shared" si="92"/>
        <v>0.10321596538126808</v>
      </c>
      <c r="T92" s="2">
        <f t="shared" si="93"/>
        <v>0.51</v>
      </c>
      <c r="U92" s="14">
        <f t="shared" si="94"/>
        <v>5.2640142344446722E-2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4.6208002916850691E-2</v>
      </c>
      <c r="AK92" s="9">
        <f t="shared" si="96"/>
        <v>10.4025</v>
      </c>
      <c r="AL92" s="1">
        <f t="shared" si="97"/>
        <v>0.45</v>
      </c>
      <c r="AM92" s="17">
        <f t="shared" si="98"/>
        <v>55326.25</v>
      </c>
      <c r="AN92" s="1">
        <f t="shared" si="99"/>
        <v>265941527.11138916</v>
      </c>
    </row>
    <row r="93" spans="1:48" x14ac:dyDescent="0.15">
      <c r="C93" s="7">
        <v>4</v>
      </c>
      <c r="D93" s="7">
        <f t="shared" si="100"/>
        <v>5.0913768353000002</v>
      </c>
      <c r="E93" s="10">
        <f t="shared" si="101"/>
        <v>3.21182730158064</v>
      </c>
      <c r="F93" s="7" t="s">
        <v>83</v>
      </c>
      <c r="G93" s="1">
        <v>5</v>
      </c>
      <c r="H93" s="9">
        <f t="shared" si="84"/>
        <v>5.0913768353000002</v>
      </c>
      <c r="I93" s="9">
        <f t="shared" si="85"/>
        <v>278.2413768353</v>
      </c>
      <c r="J93" s="9">
        <f t="shared" si="86"/>
        <v>3.3456827483801028E-2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19.206470579057516</v>
      </c>
      <c r="O93" s="9">
        <f t="shared" si="102"/>
        <v>6.3161418725819729</v>
      </c>
      <c r="P93" s="9">
        <f t="shared" si="89"/>
        <v>0.21131806899418704</v>
      </c>
      <c r="Q93" s="12">
        <f t="shared" si="90"/>
        <v>9.5093131047384163E-2</v>
      </c>
      <c r="R93" s="9">
        <f t="shared" si="91"/>
        <v>2.3873737500000001</v>
      </c>
      <c r="S93" s="13">
        <f t="shared" si="92"/>
        <v>3.9831689967850303E-2</v>
      </c>
      <c r="T93" s="2">
        <f t="shared" si="93"/>
        <v>0.51</v>
      </c>
      <c r="U93" s="14">
        <f t="shared" si="94"/>
        <v>2.0314161883603656E-2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2.9035719807906504E-2</v>
      </c>
      <c r="AK93" s="9">
        <f t="shared" si="96"/>
        <v>10.4025</v>
      </c>
      <c r="AL93" s="1">
        <f t="shared" si="97"/>
        <v>0.45</v>
      </c>
      <c r="AM93" s="17">
        <f t="shared" si="98"/>
        <v>55326.25</v>
      </c>
      <c r="AN93" s="1">
        <f t="shared" si="99"/>
        <v>167109660.21163303</v>
      </c>
    </row>
    <row r="94" spans="1:48" x14ac:dyDescent="0.15">
      <c r="C94" s="7">
        <v>5</v>
      </c>
      <c r="D94" s="7">
        <f t="shared" si="100"/>
        <v>12.1859781187097</v>
      </c>
      <c r="E94" s="10">
        <f t="shared" si="101"/>
        <v>5.0913768353000002</v>
      </c>
      <c r="F94" s="7" t="s">
        <v>85</v>
      </c>
      <c r="G94" s="1">
        <v>6</v>
      </c>
      <c r="H94" s="9">
        <f t="shared" si="84"/>
        <v>12.1859781187097</v>
      </c>
      <c r="I94" s="9">
        <f t="shared" si="85"/>
        <v>285.3359781187097</v>
      </c>
      <c r="J94" s="9">
        <f t="shared" si="86"/>
        <v>7.9865865233349723E-2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11.410098803587786</v>
      </c>
      <c r="P94" s="9">
        <f t="shared" si="89"/>
        <v>0.91127741334654699</v>
      </c>
      <c r="Q94" s="12">
        <f t="shared" si="90"/>
        <v>0.41007483600594613</v>
      </c>
      <c r="R94" s="9">
        <f t="shared" si="91"/>
        <v>2.3873737500000001</v>
      </c>
      <c r="S94" s="13">
        <f t="shared" si="92"/>
        <v>0.17176817664429214</v>
      </c>
      <c r="T94" s="2">
        <f t="shared" si="93"/>
        <v>0.51</v>
      </c>
      <c r="U94" s="14">
        <f t="shared" si="94"/>
        <v>8.7601770088588993E-2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5.254093368170959E-2</v>
      </c>
      <c r="AK94" s="9">
        <f t="shared" si="96"/>
        <v>10.4025</v>
      </c>
      <c r="AL94" s="1">
        <f t="shared" si="97"/>
        <v>0.45</v>
      </c>
      <c r="AM94" s="17">
        <f t="shared" si="98"/>
        <v>55326.25</v>
      </c>
      <c r="AN94" s="1">
        <f t="shared" si="99"/>
        <v>302389526.86000192</v>
      </c>
    </row>
    <row r="95" spans="1:48" x14ac:dyDescent="0.15">
      <c r="C95" s="7">
        <v>6</v>
      </c>
      <c r="D95" s="7">
        <f t="shared" si="100"/>
        <v>15.083363674999999</v>
      </c>
      <c r="E95" s="10">
        <f t="shared" si="101"/>
        <v>12.1859781187097</v>
      </c>
      <c r="F95" s="7" t="s">
        <v>83</v>
      </c>
      <c r="G95" s="1">
        <v>7</v>
      </c>
      <c r="H95" s="9">
        <f t="shared" si="84"/>
        <v>15.083363674999999</v>
      </c>
      <c r="I95" s="9">
        <f t="shared" si="85"/>
        <v>288.23336367499996</v>
      </c>
      <c r="J95" s="9">
        <f t="shared" si="86"/>
        <v>0.11254689577892188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15.804096390241241</v>
      </c>
      <c r="P95" s="9">
        <f t="shared" si="89"/>
        <v>1.7787019893125164</v>
      </c>
      <c r="Q95" s="12">
        <f t="shared" si="90"/>
        <v>0.80041589519063239</v>
      </c>
      <c r="R95" s="9">
        <f t="shared" si="91"/>
        <v>2.3873737500000001</v>
      </c>
      <c r="S95" s="13">
        <f t="shared" si="92"/>
        <v>0.33527045993139215</v>
      </c>
      <c r="T95" s="2">
        <f t="shared" si="93"/>
        <v>0.51</v>
      </c>
      <c r="U95" s="14">
        <f t="shared" si="94"/>
        <v>0.17098793456500999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9.8007862271350513E-2</v>
      </c>
      <c r="AK95" s="9">
        <f t="shared" si="96"/>
        <v>10.4025</v>
      </c>
      <c r="AL95" s="1">
        <f t="shared" si="97"/>
        <v>0.45</v>
      </c>
      <c r="AM95" s="17">
        <f t="shared" si="98"/>
        <v>55326.25</v>
      </c>
      <c r="AN95" s="1">
        <f t="shared" si="99"/>
        <v>564065939.14624166</v>
      </c>
    </row>
    <row r="96" spans="1:48" x14ac:dyDescent="0.15">
      <c r="C96" s="7">
        <v>7</v>
      </c>
      <c r="D96" s="7">
        <f t="shared" si="100"/>
        <v>16.4158965535484</v>
      </c>
      <c r="E96" s="10">
        <f t="shared" si="101"/>
        <v>15.083363674999999</v>
      </c>
      <c r="F96" s="7" t="s">
        <v>83</v>
      </c>
      <c r="G96" s="1">
        <v>8</v>
      </c>
      <c r="H96" s="9">
        <f t="shared" si="84"/>
        <v>16.4158965535484</v>
      </c>
      <c r="I96" s="9">
        <f t="shared" si="85"/>
        <v>289.56589655354838</v>
      </c>
      <c r="J96" s="9">
        <f t="shared" si="86"/>
        <v>0.13147596173894163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19.330669400928727</v>
      </c>
      <c r="P96" s="9">
        <f t="shared" si="89"/>
        <v>2.541518350544635</v>
      </c>
      <c r="Q96" s="12">
        <f t="shared" si="90"/>
        <v>1.1436832577450857</v>
      </c>
      <c r="R96" s="9">
        <f t="shared" si="91"/>
        <v>2.3873737500000001</v>
      </c>
      <c r="S96" s="13">
        <f t="shared" si="92"/>
        <v>0.47905496897797661</v>
      </c>
      <c r="T96" s="2">
        <f t="shared" si="93"/>
        <v>0.51</v>
      </c>
      <c r="U96" s="14">
        <f t="shared" si="94"/>
        <v>0.24431803417876807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0.12011688730489857</v>
      </c>
      <c r="AK96" s="9">
        <f t="shared" si="96"/>
        <v>10.4025</v>
      </c>
      <c r="AL96" s="1">
        <f t="shared" si="97"/>
        <v>0.45</v>
      </c>
      <c r="AM96" s="17">
        <f t="shared" si="98"/>
        <v>55326.25</v>
      </c>
      <c r="AN96" s="1">
        <f t="shared" si="99"/>
        <v>691310301.79368138</v>
      </c>
    </row>
    <row r="97" spans="1:50" x14ac:dyDescent="0.15">
      <c r="C97" s="7">
        <v>8</v>
      </c>
      <c r="D97" s="7">
        <f t="shared" si="100"/>
        <v>17.141029580645199</v>
      </c>
      <c r="E97" s="10">
        <f t="shared" si="101"/>
        <v>16.4158965535484</v>
      </c>
      <c r="F97" s="7" t="s">
        <v>83</v>
      </c>
      <c r="G97" s="1">
        <v>9</v>
      </c>
      <c r="H97" s="9">
        <f t="shared" si="84"/>
        <v>17.141029580645199</v>
      </c>
      <c r="I97" s="9">
        <f t="shared" si="85"/>
        <v>290.29102958064516</v>
      </c>
      <c r="J97" s="9">
        <f t="shared" si="86"/>
        <v>0.14299631187665354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22.094426050384094</v>
      </c>
      <c r="P97" s="9">
        <f t="shared" si="89"/>
        <v>3.1594214382363823</v>
      </c>
      <c r="Q97" s="12">
        <f t="shared" si="90"/>
        <v>1.4217396472063721</v>
      </c>
      <c r="R97" s="9">
        <f t="shared" si="91"/>
        <v>2.3873737500000001</v>
      </c>
      <c r="S97" s="13">
        <f t="shared" si="92"/>
        <v>0.59552453703839714</v>
      </c>
      <c r="T97" s="2">
        <f t="shared" si="93"/>
        <v>0.51</v>
      </c>
      <c r="U97" s="14">
        <f t="shared" si="94"/>
        <v>0.30371751388958257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0.13802583043770916</v>
      </c>
      <c r="AK97" s="9">
        <f t="shared" si="96"/>
        <v>10.4025</v>
      </c>
      <c r="AL97" s="1">
        <f t="shared" si="97"/>
        <v>0.45</v>
      </c>
      <c r="AM97" s="17">
        <f t="shared" si="98"/>
        <v>55326.25</v>
      </c>
      <c r="AN97" s="1">
        <f t="shared" si="99"/>
        <v>794381877.82047927</v>
      </c>
    </row>
    <row r="98" spans="1:50" x14ac:dyDescent="0.15">
      <c r="C98" s="7">
        <v>9</v>
      </c>
      <c r="D98" s="7">
        <f t="shared" si="100"/>
        <v>13.166843591733301</v>
      </c>
      <c r="E98" s="10">
        <f t="shared" si="101"/>
        <v>17.141029580645199</v>
      </c>
      <c r="F98" s="7" t="s">
        <v>83</v>
      </c>
      <c r="G98" s="1">
        <v>10</v>
      </c>
      <c r="H98" s="9">
        <f t="shared" si="84"/>
        <v>13.166843591733301</v>
      </c>
      <c r="I98" s="9">
        <f t="shared" si="85"/>
        <v>286.31684359173329</v>
      </c>
      <c r="J98" s="9">
        <f t="shared" si="86"/>
        <v>8.9769969063792282E-2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24.240279612147713</v>
      </c>
      <c r="P98" s="9">
        <f t="shared" si="89"/>
        <v>2.1760491508801749</v>
      </c>
      <c r="Q98" s="12">
        <f t="shared" si="90"/>
        <v>0.97922211789607871</v>
      </c>
      <c r="R98" s="9">
        <f t="shared" si="91"/>
        <v>2.3873737500000001</v>
      </c>
      <c r="S98" s="13">
        <f t="shared" si="92"/>
        <v>0.41016707915804079</v>
      </c>
      <c r="T98" s="2">
        <f t="shared" si="93"/>
        <v>0.51</v>
      </c>
      <c r="U98" s="14">
        <f t="shared" si="94"/>
        <v>0.20918521037060081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0.10631834092673614</v>
      </c>
      <c r="AK98" s="9">
        <f t="shared" si="96"/>
        <v>10.4025</v>
      </c>
      <c r="AL98" s="1">
        <f t="shared" si="97"/>
        <v>0.45</v>
      </c>
      <c r="AM98" s="17">
        <f t="shared" si="98"/>
        <v>55326.25</v>
      </c>
      <c r="AN98" s="1">
        <f t="shared" si="99"/>
        <v>611895346.28631735</v>
      </c>
    </row>
    <row r="99" spans="1:50" x14ac:dyDescent="0.15">
      <c r="C99" s="7">
        <v>10</v>
      </c>
      <c r="D99" s="7">
        <f t="shared" si="100"/>
        <v>7.22890425532258</v>
      </c>
      <c r="E99" s="10">
        <f t="shared" si="101"/>
        <v>13.166843591733301</v>
      </c>
      <c r="F99" s="7" t="s">
        <v>83</v>
      </c>
      <c r="G99" s="1">
        <v>11</v>
      </c>
      <c r="H99" s="9">
        <f t="shared" si="84"/>
        <v>7.22890425532258</v>
      </c>
      <c r="I99" s="9">
        <f t="shared" si="85"/>
        <v>280.37890425532254</v>
      </c>
      <c r="J99" s="9">
        <f t="shared" si="86"/>
        <v>4.3686549534087071E-2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20.961018938204163</v>
      </c>
      <c r="O99" s="9">
        <f t="shared" si="102"/>
        <v>6.4084865230633739</v>
      </c>
      <c r="P99" s="9">
        <f t="shared" si="89"/>
        <v>0.27996466392833752</v>
      </c>
      <c r="Q99" s="12">
        <f t="shared" si="90"/>
        <v>0.12598409876775188</v>
      </c>
      <c r="R99" s="9">
        <f t="shared" si="91"/>
        <v>2.3873737500000001</v>
      </c>
      <c r="S99" s="13">
        <f t="shared" si="92"/>
        <v>5.2770999416304996E-2</v>
      </c>
      <c r="T99" s="2">
        <f t="shared" si="93"/>
        <v>0.51</v>
      </c>
      <c r="U99" s="14">
        <f t="shared" si="94"/>
        <v>2.691320970231555E-2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3.8451332725248137E-2</v>
      </c>
      <c r="AK99" s="9">
        <f t="shared" si="96"/>
        <v>10.4025</v>
      </c>
      <c r="AL99" s="1">
        <f t="shared" si="97"/>
        <v>0.45</v>
      </c>
      <c r="AM99" s="17">
        <f t="shared" si="98"/>
        <v>55326.25</v>
      </c>
      <c r="AN99" s="1">
        <f t="shared" si="99"/>
        <v>221299461.10896677</v>
      </c>
    </row>
    <row r="100" spans="1:50" x14ac:dyDescent="0.15">
      <c r="C100" s="7">
        <v>11</v>
      </c>
      <c r="D100" s="7">
        <f t="shared" si="100"/>
        <v>3.86374785616667</v>
      </c>
      <c r="E100" s="10">
        <f t="shared" si="101"/>
        <v>7.22890425532258</v>
      </c>
      <c r="F100" s="7" t="s">
        <v>85</v>
      </c>
      <c r="G100" s="1">
        <v>12</v>
      </c>
      <c r="H100" s="9">
        <f t="shared" si="84"/>
        <v>3.86374785616667</v>
      </c>
      <c r="I100" s="9">
        <f t="shared" si="85"/>
        <v>277.01374785616667</v>
      </c>
      <c r="J100" s="9">
        <f t="shared" si="86"/>
        <v>2.8650601094588543E-2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11.433796859135036</v>
      </c>
      <c r="P100" s="9">
        <f t="shared" si="89"/>
        <v>0.32758515280763734</v>
      </c>
      <c r="Q100" s="12">
        <f t="shared" si="90"/>
        <v>0.1474133187634368</v>
      </c>
      <c r="R100" s="9">
        <f t="shared" si="91"/>
        <v>2.3873737500000001</v>
      </c>
      <c r="S100" s="13">
        <f t="shared" si="92"/>
        <v>6.1747063593807543E-2</v>
      </c>
      <c r="T100" s="2">
        <f t="shared" si="93"/>
        <v>0.51</v>
      </c>
      <c r="U100" s="14">
        <f t="shared" si="94"/>
        <v>3.149100243284185E-2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3.9831537233501815E-2</v>
      </c>
      <c r="AK100" s="9">
        <f t="shared" si="96"/>
        <v>10.4025</v>
      </c>
      <c r="AL100" s="1">
        <f t="shared" si="97"/>
        <v>0.45</v>
      </c>
      <c r="AM100" s="17">
        <f t="shared" si="98"/>
        <v>55326.25</v>
      </c>
      <c r="AN100" s="1">
        <f t="shared" si="99"/>
        <v>229242970.27363473</v>
      </c>
      <c r="AO100" s="1">
        <f>SUM(AN89:AN100)</f>
        <v>4447527093.7246418</v>
      </c>
    </row>
    <row r="101" spans="1:50" x14ac:dyDescent="0.15">
      <c r="C101" s="7">
        <v>12</v>
      </c>
      <c r="D101" s="7">
        <f t="shared" si="100"/>
        <v>1.25438698364516</v>
      </c>
      <c r="E101" s="10">
        <f t="shared" si="101"/>
        <v>3.86374785616667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1.86519820496774</v>
      </c>
      <c r="E105" s="7"/>
      <c r="F105" s="7"/>
      <c r="G105" s="1">
        <v>1</v>
      </c>
      <c r="H105" s="9">
        <f t="shared" ref="H105:H116" si="103">E106</f>
        <v>1.86519820496774</v>
      </c>
      <c r="I105" s="9">
        <f t="shared" ref="I105:I116" si="104">H105+273.15</f>
        <v>275.0151982049677</v>
      </c>
      <c r="J105" s="9">
        <f t="shared" ref="J105:J116" si="105">EXP(($C$15*(I105-$C$13))/($C$16*I105*$C$13))</f>
        <v>2.2192268483315108E-2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1.4378153451044295E-2</v>
      </c>
      <c r="Q105" s="12">
        <f t="shared" ref="Q105:Q116" si="109">P105*$B$107</f>
        <v>4.3134460353132882E-3</v>
      </c>
      <c r="R105" s="9">
        <f t="shared" ref="R105:R116" si="110">L105*$B$107</f>
        <v>0.19436706250000002</v>
      </c>
      <c r="S105" s="13">
        <f t="shared" ref="S105:S116" si="111">Q105/R105</f>
        <v>2.2192268483315108E-2</v>
      </c>
      <c r="T105" s="2">
        <f t="shared" ref="T105:T116" si="112">$B$106/100</f>
        <v>0.01</v>
      </c>
      <c r="U105" s="14">
        <f t="shared" ref="U105:U116" si="113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5.7119226848331515E-3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1360.3333333333333</v>
      </c>
      <c r="AX105" s="1">
        <f t="shared" ref="AX105:AX116" si="120">AW105*10000*AV105*0.67*AU105*AT105</f>
        <v>1011870.9648434183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-3.25697995841935</v>
      </c>
      <c r="E106" s="10">
        <f t="shared" ref="E106:E117" si="122">D105</f>
        <v>1.86519820496774</v>
      </c>
      <c r="F106" s="7" t="s">
        <v>83</v>
      </c>
      <c r="G106" s="1">
        <v>2</v>
      </c>
      <c r="H106" s="9">
        <f t="shared" si="103"/>
        <v>-3.25697995841935</v>
      </c>
      <c r="I106" s="9">
        <f t="shared" si="104"/>
        <v>269.89302004158066</v>
      </c>
      <c r="J106" s="9">
        <f t="shared" si="105"/>
        <v>1.1334112177422709E-2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1.2814022632156226</v>
      </c>
      <c r="P106" s="9">
        <f t="shared" si="108"/>
        <v>1.4523556995689206E-2</v>
      </c>
      <c r="Q106" s="12">
        <f t="shared" si="109"/>
        <v>4.3570670987067616E-3</v>
      </c>
      <c r="R106" s="9">
        <f t="shared" si="110"/>
        <v>0.19436706250000002</v>
      </c>
      <c r="S106" s="13">
        <f t="shared" si="111"/>
        <v>2.2416694694384041E-2</v>
      </c>
      <c r="T106" s="2">
        <f t="shared" si="112"/>
        <v>0.01</v>
      </c>
      <c r="U106" s="14">
        <f t="shared" si="113"/>
        <v>2.2416694694384041E-4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5.7141669469438407E-3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1360.3333333333333</v>
      </c>
      <c r="AX106" s="1">
        <f t="shared" si="120"/>
        <v>1012268.5373934346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-1.66727213517857</v>
      </c>
      <c r="E107" s="10">
        <f t="shared" si="122"/>
        <v>-3.25697995841935</v>
      </c>
      <c r="F107" s="7" t="s">
        <v>83</v>
      </c>
      <c r="G107" s="1">
        <v>3</v>
      </c>
      <c r="H107" s="9">
        <f t="shared" si="103"/>
        <v>-1.66727213517857</v>
      </c>
      <c r="I107" s="9">
        <f t="shared" si="104"/>
        <v>271.48272786482141</v>
      </c>
      <c r="J107" s="9">
        <f t="shared" si="105"/>
        <v>1.4000151789969563E-2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1.9147689145532669</v>
      </c>
      <c r="P107" s="9">
        <f t="shared" si="108"/>
        <v>2.6807055446460996E-2</v>
      </c>
      <c r="Q107" s="12">
        <f t="shared" si="109"/>
        <v>8.0421166339382979E-3</v>
      </c>
      <c r="R107" s="9">
        <f t="shared" si="110"/>
        <v>0.19436706250000002</v>
      </c>
      <c r="S107" s="13">
        <f t="shared" si="111"/>
        <v>4.1375923114227733E-2</v>
      </c>
      <c r="T107" s="2">
        <f t="shared" si="112"/>
        <v>0.01</v>
      </c>
      <c r="U107" s="14">
        <f t="shared" si="113"/>
        <v>4.1375923114227734E-4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5.9037592311422778E-3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1360.3333333333333</v>
      </c>
      <c r="AX107" s="1">
        <f t="shared" si="120"/>
        <v>1045854.9387024264</v>
      </c>
    </row>
    <row r="108" spans="1:50" x14ac:dyDescent="0.15">
      <c r="C108" s="7">
        <v>3</v>
      </c>
      <c r="D108" s="7">
        <f t="shared" si="121"/>
        <v>3.21182730158064</v>
      </c>
      <c r="E108" s="10">
        <f t="shared" si="122"/>
        <v>-1.66727213517857</v>
      </c>
      <c r="F108" s="7" t="s">
        <v>83</v>
      </c>
      <c r="G108" s="1">
        <v>4</v>
      </c>
      <c r="H108" s="9">
        <f t="shared" si="103"/>
        <v>3.21182730158064</v>
      </c>
      <c r="I108" s="9">
        <f t="shared" si="104"/>
        <v>276.3618273015806</v>
      </c>
      <c r="J108" s="9">
        <f t="shared" si="105"/>
        <v>2.6370865309072091E-2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2.5358520674401395</v>
      </c>
      <c r="P108" s="9">
        <f t="shared" si="108"/>
        <v>6.6872613314195917E-2</v>
      </c>
      <c r="Q108" s="12">
        <f t="shared" si="109"/>
        <v>2.0061783994258776E-2</v>
      </c>
      <c r="R108" s="9">
        <f t="shared" si="110"/>
        <v>0.19436706250000002</v>
      </c>
      <c r="S108" s="13">
        <f t="shared" si="111"/>
        <v>0.10321596538126811</v>
      </c>
      <c r="T108" s="2">
        <f t="shared" si="112"/>
        <v>0.01</v>
      </c>
      <c r="U108" s="14">
        <f t="shared" si="113"/>
        <v>1.032159653812681E-3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6.5221596538126815E-3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1360.3333333333333</v>
      </c>
      <c r="AX108" s="1">
        <f t="shared" si="120"/>
        <v>1155404.9916134379</v>
      </c>
    </row>
    <row r="109" spans="1:50" x14ac:dyDescent="0.15">
      <c r="C109" s="7">
        <v>4</v>
      </c>
      <c r="D109" s="7">
        <f t="shared" si="121"/>
        <v>5.0913768353000002</v>
      </c>
      <c r="E109" s="10">
        <f t="shared" si="122"/>
        <v>3.21182730158064</v>
      </c>
      <c r="F109" s="7" t="s">
        <v>83</v>
      </c>
      <c r="G109" s="1">
        <v>5</v>
      </c>
      <c r="H109" s="9">
        <f t="shared" si="103"/>
        <v>5.0913768353000002</v>
      </c>
      <c r="I109" s="9">
        <f t="shared" si="104"/>
        <v>278.2413768353</v>
      </c>
      <c r="J109" s="9">
        <f t="shared" si="105"/>
        <v>3.3456827483801028E-2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2.3455304814196465</v>
      </c>
      <c r="O109" s="9">
        <f t="shared" si="123"/>
        <v>0.77133918103963062</v>
      </c>
      <c r="P109" s="9">
        <f t="shared" si="108"/>
        <v>2.5806561911539291E-2</v>
      </c>
      <c r="Q109" s="12">
        <f t="shared" si="109"/>
        <v>7.7419685734617869E-3</v>
      </c>
      <c r="R109" s="9">
        <f t="shared" si="110"/>
        <v>0.19436706250000002</v>
      </c>
      <c r="S109" s="13">
        <f t="shared" si="111"/>
        <v>3.9831689967850317E-2</v>
      </c>
      <c r="T109" s="2">
        <f t="shared" si="112"/>
        <v>0.01</v>
      </c>
      <c r="U109" s="14">
        <f t="shared" si="113"/>
        <v>3.983168996785032E-4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5.8883168996785029E-3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1360.3333333333333</v>
      </c>
      <c r="AX109" s="1">
        <f t="shared" si="120"/>
        <v>1043119.3192446958</v>
      </c>
    </row>
    <row r="110" spans="1:50" x14ac:dyDescent="0.15">
      <c r="C110" s="7">
        <v>5</v>
      </c>
      <c r="D110" s="7">
        <f t="shared" si="121"/>
        <v>12.1859781187097</v>
      </c>
      <c r="E110" s="10">
        <f t="shared" si="122"/>
        <v>5.0913768353000002</v>
      </c>
      <c r="F110" s="7" t="s">
        <v>85</v>
      </c>
      <c r="G110" s="1">
        <v>6</v>
      </c>
      <c r="H110" s="9">
        <f t="shared" si="103"/>
        <v>12.1859781187097</v>
      </c>
      <c r="I110" s="9">
        <f t="shared" si="104"/>
        <v>285.3359781187097</v>
      </c>
      <c r="J110" s="9">
        <f t="shared" si="105"/>
        <v>7.9865865233349723E-2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1.3934228274614249</v>
      </c>
      <c r="P110" s="9">
        <f t="shared" si="108"/>
        <v>0.11128691975110729</v>
      </c>
      <c r="Q110" s="12">
        <f t="shared" si="109"/>
        <v>3.3386075925332187E-2</v>
      </c>
      <c r="R110" s="9">
        <f t="shared" si="110"/>
        <v>0.19436706250000002</v>
      </c>
      <c r="S110" s="13">
        <f t="shared" si="111"/>
        <v>0.1717681766442922</v>
      </c>
      <c r="T110" s="2">
        <f t="shared" si="112"/>
        <v>0.01</v>
      </c>
      <c r="U110" s="14">
        <f t="shared" si="113"/>
        <v>1.7176817664429219E-3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7.2076817664429218E-3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1360.3333333333333</v>
      </c>
      <c r="AX110" s="1">
        <f t="shared" si="120"/>
        <v>1276845.6972746914</v>
      </c>
    </row>
    <row r="111" spans="1:50" x14ac:dyDescent="0.15">
      <c r="C111" s="7">
        <v>6</v>
      </c>
      <c r="D111" s="7">
        <f t="shared" si="121"/>
        <v>15.083363674999999</v>
      </c>
      <c r="E111" s="10">
        <f t="shared" si="122"/>
        <v>12.1859781187097</v>
      </c>
      <c r="F111" s="7" t="s">
        <v>83</v>
      </c>
      <c r="G111" s="1">
        <v>7</v>
      </c>
      <c r="H111" s="9">
        <f t="shared" si="103"/>
        <v>15.083363674999999</v>
      </c>
      <c r="I111" s="9">
        <f t="shared" si="104"/>
        <v>288.23336367499996</v>
      </c>
      <c r="J111" s="9">
        <f t="shared" si="105"/>
        <v>0.11254689577892188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1.9300261160436512</v>
      </c>
      <c r="P111" s="9">
        <f t="shared" si="108"/>
        <v>0.21721844813296218</v>
      </c>
      <c r="Q111" s="12">
        <f t="shared" si="109"/>
        <v>6.516553443988865E-2</v>
      </c>
      <c r="R111" s="9">
        <f t="shared" si="110"/>
        <v>0.19436706250000002</v>
      </c>
      <c r="S111" s="13">
        <f t="shared" si="111"/>
        <v>0.33527045993139215</v>
      </c>
      <c r="T111" s="2">
        <f t="shared" si="112"/>
        <v>0.01</v>
      </c>
      <c r="U111" s="14">
        <f t="shared" si="113"/>
        <v>3.3527045993139216E-3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1.330270459931392E-2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1360.3333333333333</v>
      </c>
      <c r="AX111" s="1">
        <f t="shared" si="120"/>
        <v>2356583.1123163998</v>
      </c>
    </row>
    <row r="112" spans="1:50" x14ac:dyDescent="0.15">
      <c r="C112" s="7">
        <v>7</v>
      </c>
      <c r="D112" s="7">
        <f t="shared" si="121"/>
        <v>16.4158965535484</v>
      </c>
      <c r="E112" s="10">
        <f t="shared" si="122"/>
        <v>15.083363674999999</v>
      </c>
      <c r="F112" s="7" t="s">
        <v>83</v>
      </c>
      <c r="G112" s="1">
        <v>8</v>
      </c>
      <c r="H112" s="9">
        <f t="shared" si="103"/>
        <v>16.4158965535484</v>
      </c>
      <c r="I112" s="9">
        <f t="shared" si="104"/>
        <v>289.56589655354838</v>
      </c>
      <c r="J112" s="9">
        <f t="shared" si="105"/>
        <v>0.13147596173894163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2.3606978762440223</v>
      </c>
      <c r="P112" s="9">
        <f t="shared" si="108"/>
        <v>0.31037502365425984</v>
      </c>
      <c r="Q112" s="12">
        <f t="shared" si="109"/>
        <v>9.3112507096277955E-2</v>
      </c>
      <c r="R112" s="9">
        <f t="shared" si="110"/>
        <v>0.19436706250000002</v>
      </c>
      <c r="S112" s="13">
        <f t="shared" si="111"/>
        <v>0.47905496897797661</v>
      </c>
      <c r="T112" s="2">
        <f t="shared" si="112"/>
        <v>0.01</v>
      </c>
      <c r="U112" s="14">
        <f t="shared" si="113"/>
        <v>4.7905496897797661E-3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1.4740549689779767E-2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1360.3333333333333</v>
      </c>
      <c r="AX112" s="1">
        <f t="shared" si="120"/>
        <v>2611298.3420670186</v>
      </c>
    </row>
    <row r="113" spans="1:53" x14ac:dyDescent="0.15">
      <c r="C113" s="7">
        <v>8</v>
      </c>
      <c r="D113" s="7">
        <f t="shared" si="121"/>
        <v>17.141029580645199</v>
      </c>
      <c r="E113" s="10">
        <f t="shared" si="122"/>
        <v>16.4158965535484</v>
      </c>
      <c r="F113" s="7" t="s">
        <v>83</v>
      </c>
      <c r="G113" s="1">
        <v>9</v>
      </c>
      <c r="H113" s="9">
        <f t="shared" si="103"/>
        <v>17.141029580645199</v>
      </c>
      <c r="I113" s="9">
        <f t="shared" si="104"/>
        <v>290.29102958064516</v>
      </c>
      <c r="J113" s="9">
        <f t="shared" si="105"/>
        <v>0.14299631187665354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2.6982130609230959</v>
      </c>
      <c r="P113" s="9">
        <f t="shared" si="108"/>
        <v>0.38583451636941901</v>
      </c>
      <c r="Q113" s="12">
        <f t="shared" si="109"/>
        <v>0.11575035491082569</v>
      </c>
      <c r="R113" s="9">
        <f t="shared" si="110"/>
        <v>0.19436706250000002</v>
      </c>
      <c r="S113" s="13">
        <f t="shared" si="111"/>
        <v>0.59552453703839703</v>
      </c>
      <c r="T113" s="2">
        <f t="shared" si="112"/>
        <v>0.01</v>
      </c>
      <c r="U113" s="14">
        <f t="shared" si="113"/>
        <v>5.9552453703839705E-3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1.5905245370383972E-2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1360.3333333333333</v>
      </c>
      <c r="AX113" s="1">
        <f t="shared" si="120"/>
        <v>2817624.9692132971</v>
      </c>
    </row>
    <row r="114" spans="1:53" x14ac:dyDescent="0.15">
      <c r="C114" s="7">
        <v>9</v>
      </c>
      <c r="D114" s="7">
        <f t="shared" si="121"/>
        <v>13.166843591733301</v>
      </c>
      <c r="E114" s="10">
        <f t="shared" si="122"/>
        <v>17.141029580645199</v>
      </c>
      <c r="F114" s="7" t="s">
        <v>83</v>
      </c>
      <c r="G114" s="1">
        <v>10</v>
      </c>
      <c r="H114" s="9">
        <f t="shared" si="103"/>
        <v>13.166843591733301</v>
      </c>
      <c r="I114" s="9">
        <f t="shared" si="104"/>
        <v>286.31684359173329</v>
      </c>
      <c r="J114" s="9">
        <f t="shared" si="105"/>
        <v>8.9769969063792282E-2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2.9602687528870106</v>
      </c>
      <c r="P114" s="9">
        <f t="shared" si="108"/>
        <v>0.26574323436717789</v>
      </c>
      <c r="Q114" s="12">
        <f t="shared" si="109"/>
        <v>7.9722970310153365E-2</v>
      </c>
      <c r="R114" s="9">
        <f t="shared" si="110"/>
        <v>0.19436706250000002</v>
      </c>
      <c r="S114" s="13">
        <f t="shared" si="111"/>
        <v>0.41016707915804079</v>
      </c>
      <c r="T114" s="2">
        <f t="shared" si="112"/>
        <v>0.01</v>
      </c>
      <c r="U114" s="14">
        <f t="shared" si="113"/>
        <v>4.101670791580408E-3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1.4051670791580408E-2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1360.3333333333333</v>
      </c>
      <c r="AX114" s="1">
        <f t="shared" si="120"/>
        <v>2489262.9795730291</v>
      </c>
    </row>
    <row r="115" spans="1:53" x14ac:dyDescent="0.15">
      <c r="C115" s="7">
        <v>10</v>
      </c>
      <c r="D115" s="7">
        <f t="shared" si="121"/>
        <v>7.22890425532258</v>
      </c>
      <c r="E115" s="10">
        <f t="shared" si="122"/>
        <v>13.166843591733301</v>
      </c>
      <c r="F115" s="7" t="s">
        <v>83</v>
      </c>
      <c r="G115" s="1">
        <v>11</v>
      </c>
      <c r="H115" s="9">
        <f t="shared" si="103"/>
        <v>7.22890425532258</v>
      </c>
      <c r="I115" s="9">
        <f t="shared" si="104"/>
        <v>280.37890425532254</v>
      </c>
      <c r="J115" s="9">
        <f t="shared" si="105"/>
        <v>4.3686549534087071E-2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2.5597992425938414</v>
      </c>
      <c r="O115" s="9">
        <f t="shared" si="123"/>
        <v>0.78261648425932506</v>
      </c>
      <c r="P115" s="9">
        <f t="shared" si="108"/>
        <v>3.4189813805788082E-2</v>
      </c>
      <c r="Q115" s="12">
        <f t="shared" si="109"/>
        <v>1.0256944141736423E-2</v>
      </c>
      <c r="R115" s="9">
        <f t="shared" si="110"/>
        <v>0.19436706250000002</v>
      </c>
      <c r="S115" s="13">
        <f t="shared" si="111"/>
        <v>5.2770999416305024E-2</v>
      </c>
      <c r="T115" s="2">
        <f t="shared" si="112"/>
        <v>0.01</v>
      </c>
      <c r="U115" s="14">
        <f t="shared" si="113"/>
        <v>5.2770999416305029E-4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6.0177099941630501E-3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1360.3333333333333</v>
      </c>
      <c r="AX115" s="1">
        <f t="shared" si="120"/>
        <v>1066041.3934015834</v>
      </c>
    </row>
    <row r="116" spans="1:53" x14ac:dyDescent="0.15">
      <c r="C116" s="7">
        <v>11</v>
      </c>
      <c r="D116" s="7">
        <f t="shared" si="121"/>
        <v>3.86374785616667</v>
      </c>
      <c r="E116" s="10">
        <f t="shared" si="122"/>
        <v>7.22890425532258</v>
      </c>
      <c r="F116" s="7" t="s">
        <v>85</v>
      </c>
      <c r="G116" s="1">
        <v>12</v>
      </c>
      <c r="H116" s="9">
        <f t="shared" si="103"/>
        <v>3.86374785616667</v>
      </c>
      <c r="I116" s="9">
        <f t="shared" si="104"/>
        <v>277.01374785616667</v>
      </c>
      <c r="J116" s="9">
        <f t="shared" si="105"/>
        <v>2.8650601094588543E-2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1.3963168787868705</v>
      </c>
      <c r="P116" s="9">
        <f t="shared" si="108"/>
        <v>4.0005317895763573E-2</v>
      </c>
      <c r="Q116" s="12">
        <f t="shared" si="109"/>
        <v>1.2001595368729072E-2</v>
      </c>
      <c r="R116" s="9">
        <f t="shared" si="110"/>
        <v>0.19436706250000002</v>
      </c>
      <c r="S116" s="13">
        <f t="shared" si="111"/>
        <v>6.174706359380757E-2</v>
      </c>
      <c r="T116" s="2">
        <f t="shared" si="112"/>
        <v>0.01</v>
      </c>
      <c r="U116" s="14">
        <f t="shared" si="113"/>
        <v>6.174706359380757E-4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6.1074706359380759E-3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1360.3333333333333</v>
      </c>
      <c r="AX116" s="1">
        <f t="shared" si="120"/>
        <v>1081942.5517696808</v>
      </c>
      <c r="AY116" s="1">
        <f>SUM(AX105:AX116)</f>
        <v>18968117.797413111</v>
      </c>
    </row>
    <row r="117" spans="1:53" x14ac:dyDescent="0.15">
      <c r="C117" s="7">
        <v>12</v>
      </c>
      <c r="D117" s="7">
        <f t="shared" si="121"/>
        <v>1.25438698364516</v>
      </c>
      <c r="E117" s="10">
        <f t="shared" si="122"/>
        <v>3.86374785616667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1.86519820496774</v>
      </c>
      <c r="E121" s="7"/>
      <c r="F121" s="7"/>
      <c r="G121" s="1">
        <v>1</v>
      </c>
      <c r="H121" s="9">
        <f t="shared" ref="H121:H132" si="124">E122</f>
        <v>1.86519820496774</v>
      </c>
      <c r="I121" s="9">
        <f t="shared" ref="I121:I132" si="125">H121+273.15</f>
        <v>275.0151982049677</v>
      </c>
      <c r="J121" s="9">
        <f t="shared" ref="J121:J132" si="126">EXP(($C$15*(I121-$C$13))/($C$16*I121*$C$13))</f>
        <v>2.2192268483315108E-2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6.3181388371998113E-3</v>
      </c>
      <c r="Q121" s="12">
        <f t="shared" ref="Q121:Q132" si="130">P121*$B$123</f>
        <v>2.0849858162759376E-3</v>
      </c>
      <c r="R121" s="9">
        <f t="shared" ref="R121:R132" si="131">L121*$B$123</f>
        <v>9.3951000000000007E-2</v>
      </c>
      <c r="S121" s="13">
        <f t="shared" ref="S121:S132" si="132">Q121/R121</f>
        <v>2.2192268483315104E-2</v>
      </c>
      <c r="T121" s="2">
        <f t="shared" ref="T121:T132" si="133">$B$122/100</f>
        <v>0.01</v>
      </c>
      <c r="U121" s="14">
        <f t="shared" ref="U121:U132" si="134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5.7119226848331515E-3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-3.25697995841935</v>
      </c>
      <c r="E122" s="10">
        <f t="shared" ref="E122:E133" si="145">D121</f>
        <v>1.86519820496774</v>
      </c>
      <c r="F122" s="7" t="s">
        <v>83</v>
      </c>
      <c r="G122" s="1">
        <v>2</v>
      </c>
      <c r="H122" s="9">
        <f t="shared" si="124"/>
        <v>-3.25697995841935</v>
      </c>
      <c r="I122" s="9">
        <f t="shared" si="125"/>
        <v>269.89302004158066</v>
      </c>
      <c r="J122" s="9">
        <f t="shared" si="126"/>
        <v>1.1334112177422709E-2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0.56308186116280023</v>
      </c>
      <c r="P122" s="9">
        <f t="shared" si="129"/>
        <v>6.3820329794911368E-3</v>
      </c>
      <c r="Q122" s="12">
        <f t="shared" si="130"/>
        <v>2.1060708832320754E-3</v>
      </c>
      <c r="R122" s="9">
        <f t="shared" si="131"/>
        <v>9.3951000000000007E-2</v>
      </c>
      <c r="S122" s="13">
        <f t="shared" si="132"/>
        <v>2.2416694694384044E-2</v>
      </c>
      <c r="T122" s="2">
        <f t="shared" si="133"/>
        <v>0.01</v>
      </c>
      <c r="U122" s="14">
        <f t="shared" si="134"/>
        <v>2.2416694694384043E-4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5.7141669469438407E-3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-1.66727213517857</v>
      </c>
      <c r="E123" s="10">
        <f t="shared" si="145"/>
        <v>-3.25697995841935</v>
      </c>
      <c r="F123" s="7" t="s">
        <v>83</v>
      </c>
      <c r="G123" s="1">
        <v>3</v>
      </c>
      <c r="H123" s="9">
        <f t="shared" si="124"/>
        <v>-1.66727213517857</v>
      </c>
      <c r="I123" s="9">
        <f t="shared" si="125"/>
        <v>271.48272786482141</v>
      </c>
      <c r="J123" s="9">
        <f t="shared" si="126"/>
        <v>1.4000151789969563E-2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0.84139982818330916</v>
      </c>
      <c r="P123" s="9">
        <f t="shared" si="129"/>
        <v>1.1779725310620638E-2</v>
      </c>
      <c r="Q123" s="12">
        <f t="shared" si="130"/>
        <v>3.8873093525048107E-3</v>
      </c>
      <c r="R123" s="9">
        <f t="shared" si="131"/>
        <v>9.3951000000000007E-2</v>
      </c>
      <c r="S123" s="13">
        <f t="shared" si="132"/>
        <v>4.137592311422774E-2</v>
      </c>
      <c r="T123" s="2">
        <f t="shared" si="133"/>
        <v>0.01</v>
      </c>
      <c r="U123" s="14">
        <f t="shared" si="134"/>
        <v>4.1375923114227739E-4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5.9037592311422778E-3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3.21182730158064</v>
      </c>
      <c r="E124" s="10">
        <f t="shared" si="145"/>
        <v>-1.66727213517857</v>
      </c>
      <c r="F124" s="7" t="s">
        <v>83</v>
      </c>
      <c r="G124" s="1">
        <v>4</v>
      </c>
      <c r="H124" s="9">
        <f t="shared" si="124"/>
        <v>3.21182730158064</v>
      </c>
      <c r="I124" s="9">
        <f t="shared" si="125"/>
        <v>276.3618273015806</v>
      </c>
      <c r="J124" s="9">
        <f t="shared" si="126"/>
        <v>2.6370865309072091E-2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1.1143201028726886</v>
      </c>
      <c r="P124" s="9">
        <f t="shared" si="129"/>
        <v>2.9385585344047026E-2</v>
      </c>
      <c r="Q124" s="12">
        <f t="shared" si="130"/>
        <v>9.6972431635355197E-3</v>
      </c>
      <c r="R124" s="9">
        <f t="shared" si="131"/>
        <v>9.3951000000000007E-2</v>
      </c>
      <c r="S124" s="13">
        <f t="shared" si="132"/>
        <v>0.10321596538126809</v>
      </c>
      <c r="T124" s="2">
        <f t="shared" si="133"/>
        <v>0.01</v>
      </c>
      <c r="U124" s="14">
        <f t="shared" si="134"/>
        <v>1.032159653812681E-3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6.5221596538126815E-3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5.0913768353000002</v>
      </c>
      <c r="E125" s="10">
        <f t="shared" si="145"/>
        <v>3.21182730158064</v>
      </c>
      <c r="F125" s="7" t="s">
        <v>83</v>
      </c>
      <c r="G125" s="1">
        <v>5</v>
      </c>
      <c r="H125" s="9">
        <f t="shared" si="124"/>
        <v>5.0913768353000002</v>
      </c>
      <c r="I125" s="9">
        <f t="shared" si="125"/>
        <v>278.2413768353</v>
      </c>
      <c r="J125" s="9">
        <f t="shared" si="126"/>
        <v>3.3456827483801028E-2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1.0306877916522095</v>
      </c>
      <c r="O125" s="9">
        <f t="shared" si="146"/>
        <v>0.33894672587643204</v>
      </c>
      <c r="P125" s="9">
        <f t="shared" si="129"/>
        <v>1.1340082133846985E-2</v>
      </c>
      <c r="Q125" s="12">
        <f t="shared" si="130"/>
        <v>3.7422271041695054E-3</v>
      </c>
      <c r="R125" s="9">
        <f t="shared" si="131"/>
        <v>9.3951000000000007E-2</v>
      </c>
      <c r="S125" s="13">
        <f t="shared" si="132"/>
        <v>3.9831689967850317E-2</v>
      </c>
      <c r="T125" s="2">
        <f t="shared" si="133"/>
        <v>0.01</v>
      </c>
      <c r="U125" s="14">
        <f t="shared" si="134"/>
        <v>3.983168996785032E-4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5.8883168996785029E-3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12.1859781187097</v>
      </c>
      <c r="E126" s="10">
        <f t="shared" si="145"/>
        <v>5.0913768353000002</v>
      </c>
      <c r="F126" s="7" t="s">
        <v>85</v>
      </c>
      <c r="G126" s="1">
        <v>6</v>
      </c>
      <c r="H126" s="9">
        <f t="shared" si="124"/>
        <v>12.1859781187097</v>
      </c>
      <c r="I126" s="9">
        <f t="shared" si="125"/>
        <v>285.3359781187097</v>
      </c>
      <c r="J126" s="9">
        <f t="shared" si="126"/>
        <v>7.9865865233349723E-2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0.61230664374258503</v>
      </c>
      <c r="P126" s="9">
        <f t="shared" si="129"/>
        <v>4.8902399890629979E-2</v>
      </c>
      <c r="Q126" s="12">
        <f t="shared" si="130"/>
        <v>1.6137791963907893E-2</v>
      </c>
      <c r="R126" s="9">
        <f t="shared" si="131"/>
        <v>9.3951000000000007E-2</v>
      </c>
      <c r="S126" s="13">
        <f t="shared" si="132"/>
        <v>0.17176817664429214</v>
      </c>
      <c r="T126" s="2">
        <f t="shared" si="133"/>
        <v>0.01</v>
      </c>
      <c r="U126" s="14">
        <f t="shared" si="134"/>
        <v>1.7176817664429215E-3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7.2076817664429218E-3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15.083363674999999</v>
      </c>
      <c r="E127" s="10">
        <f t="shared" si="145"/>
        <v>12.1859781187097</v>
      </c>
      <c r="F127" s="7" t="s">
        <v>83</v>
      </c>
      <c r="G127" s="1">
        <v>7</v>
      </c>
      <c r="H127" s="9">
        <f t="shared" si="124"/>
        <v>15.083363674999999</v>
      </c>
      <c r="I127" s="9">
        <f t="shared" si="125"/>
        <v>288.23336367499996</v>
      </c>
      <c r="J127" s="9">
        <f t="shared" si="126"/>
        <v>0.11254689577892188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0.84810424385195504</v>
      </c>
      <c r="P127" s="9">
        <f t="shared" si="129"/>
        <v>9.5451499942467335E-2</v>
      </c>
      <c r="Q127" s="12">
        <f t="shared" si="130"/>
        <v>3.1498994981014224E-2</v>
      </c>
      <c r="R127" s="9">
        <f t="shared" si="131"/>
        <v>9.3951000000000007E-2</v>
      </c>
      <c r="S127" s="13">
        <f t="shared" si="132"/>
        <v>0.33527045993139215</v>
      </c>
      <c r="T127" s="2">
        <f t="shared" si="133"/>
        <v>0.01</v>
      </c>
      <c r="U127" s="14">
        <f t="shared" si="134"/>
        <v>3.3527045993139216E-3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1.330270459931392E-2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16.4158965535484</v>
      </c>
      <c r="E128" s="10">
        <f t="shared" si="145"/>
        <v>15.083363674999999</v>
      </c>
      <c r="F128" s="7" t="s">
        <v>83</v>
      </c>
      <c r="G128" s="1">
        <v>8</v>
      </c>
      <c r="H128" s="9">
        <f t="shared" si="124"/>
        <v>16.4158965535484</v>
      </c>
      <c r="I128" s="9">
        <f t="shared" si="125"/>
        <v>289.56589655354838</v>
      </c>
      <c r="J128" s="9">
        <f t="shared" si="126"/>
        <v>0.13147596173894163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1.0373527439094876</v>
      </c>
      <c r="P128" s="9">
        <f t="shared" si="129"/>
        <v>0.13638694966802992</v>
      </c>
      <c r="Q128" s="12">
        <f t="shared" si="130"/>
        <v>4.5007693390449875E-2</v>
      </c>
      <c r="R128" s="9">
        <f t="shared" si="131"/>
        <v>9.3951000000000007E-2</v>
      </c>
      <c r="S128" s="13">
        <f t="shared" si="132"/>
        <v>0.4790549689779765</v>
      </c>
      <c r="T128" s="2">
        <f t="shared" si="133"/>
        <v>0.01</v>
      </c>
      <c r="U128" s="14">
        <f t="shared" si="134"/>
        <v>4.7905496897797653E-3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1.4740549689779767E-2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17.141029580645199</v>
      </c>
      <c r="E129" s="10">
        <f t="shared" si="145"/>
        <v>16.4158965535484</v>
      </c>
      <c r="F129" s="7" t="s">
        <v>83</v>
      </c>
      <c r="G129" s="1">
        <v>9</v>
      </c>
      <c r="H129" s="9">
        <f t="shared" si="124"/>
        <v>17.141029580645199</v>
      </c>
      <c r="I129" s="9">
        <f t="shared" si="125"/>
        <v>290.29102958064516</v>
      </c>
      <c r="J129" s="9">
        <f t="shared" si="126"/>
        <v>0.14299631187665354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1.1856657942414577</v>
      </c>
      <c r="P129" s="9">
        <f t="shared" si="129"/>
        <v>0.16954583569483161</v>
      </c>
      <c r="Q129" s="12">
        <f t="shared" si="130"/>
        <v>5.5950125779294438E-2</v>
      </c>
      <c r="R129" s="9">
        <f t="shared" si="131"/>
        <v>9.3951000000000007E-2</v>
      </c>
      <c r="S129" s="13">
        <f t="shared" si="132"/>
        <v>0.59552453703839692</v>
      </c>
      <c r="T129" s="2">
        <f t="shared" si="133"/>
        <v>0.01</v>
      </c>
      <c r="U129" s="14">
        <f t="shared" si="134"/>
        <v>5.9552453703839697E-3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1.5905245370383968E-2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13.166843591733301</v>
      </c>
      <c r="E130" s="10">
        <f t="shared" si="145"/>
        <v>17.141029580645199</v>
      </c>
      <c r="F130" s="7" t="s">
        <v>83</v>
      </c>
      <c r="G130" s="1">
        <v>10</v>
      </c>
      <c r="H130" s="9">
        <f t="shared" si="124"/>
        <v>13.166843591733301</v>
      </c>
      <c r="I130" s="9">
        <f t="shared" si="125"/>
        <v>286.31684359173329</v>
      </c>
      <c r="J130" s="9">
        <f t="shared" si="126"/>
        <v>8.9769969063792282E-2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1.300819958546626</v>
      </c>
      <c r="P130" s="9">
        <f t="shared" si="129"/>
        <v>0.11677456743629418</v>
      </c>
      <c r="Q130" s="12">
        <f t="shared" si="130"/>
        <v>3.8535607253977082E-2</v>
      </c>
      <c r="R130" s="9">
        <f t="shared" si="131"/>
        <v>9.3951000000000007E-2</v>
      </c>
      <c r="S130" s="13">
        <f t="shared" si="132"/>
        <v>0.41016707915804068</v>
      </c>
      <c r="T130" s="2">
        <f t="shared" si="133"/>
        <v>0.01</v>
      </c>
      <c r="U130" s="14">
        <f t="shared" si="134"/>
        <v>4.1016707915804071E-3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1.4051670791580408E-2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7.22890425532258</v>
      </c>
      <c r="E131" s="10">
        <f t="shared" si="145"/>
        <v>13.166843591733301</v>
      </c>
      <c r="F131" s="7" t="s">
        <v>83</v>
      </c>
      <c r="G131" s="1">
        <v>11</v>
      </c>
      <c r="H131" s="9">
        <f t="shared" si="124"/>
        <v>7.22890425532258</v>
      </c>
      <c r="I131" s="9">
        <f t="shared" si="125"/>
        <v>280.37890425532254</v>
      </c>
      <c r="J131" s="9">
        <f t="shared" si="126"/>
        <v>4.3686549534087071E-2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1.1248431215548154</v>
      </c>
      <c r="O131" s="9">
        <f t="shared" si="146"/>
        <v>0.3439022695555165</v>
      </c>
      <c r="P131" s="9">
        <f t="shared" si="129"/>
        <v>1.5023903533822035E-2</v>
      </c>
      <c r="Q131" s="12">
        <f t="shared" si="130"/>
        <v>4.9578881661612719E-3</v>
      </c>
      <c r="R131" s="9">
        <f t="shared" si="131"/>
        <v>9.3951000000000007E-2</v>
      </c>
      <c r="S131" s="13">
        <f t="shared" si="132"/>
        <v>5.2770999416305003E-2</v>
      </c>
      <c r="T131" s="2">
        <f t="shared" si="133"/>
        <v>0.01</v>
      </c>
      <c r="U131" s="14">
        <f t="shared" si="134"/>
        <v>5.2770999416305007E-4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6.0177099941630501E-3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3.86374785616667</v>
      </c>
      <c r="E132" s="10">
        <f t="shared" si="145"/>
        <v>7.22890425532258</v>
      </c>
      <c r="F132" s="7" t="s">
        <v>85</v>
      </c>
      <c r="G132" s="1">
        <v>12</v>
      </c>
      <c r="H132" s="9">
        <f t="shared" si="124"/>
        <v>3.86374785616667</v>
      </c>
      <c r="I132" s="9">
        <f t="shared" si="125"/>
        <v>277.01374785616667</v>
      </c>
      <c r="J132" s="9">
        <f t="shared" si="126"/>
        <v>2.8650601094588543E-2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0.61357836602169447</v>
      </c>
      <c r="P132" s="9">
        <f t="shared" si="129"/>
        <v>1.7579389005157008E-2</v>
      </c>
      <c r="Q132" s="12">
        <f t="shared" si="130"/>
        <v>5.801198371701813E-3</v>
      </c>
      <c r="R132" s="9">
        <f t="shared" si="131"/>
        <v>9.3951000000000007E-2</v>
      </c>
      <c r="S132" s="13">
        <f t="shared" si="132"/>
        <v>6.1747063593807543E-2</v>
      </c>
      <c r="T132" s="2">
        <f t="shared" si="133"/>
        <v>0.01</v>
      </c>
      <c r="U132" s="14">
        <f t="shared" si="134"/>
        <v>6.1747063593807548E-4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6.1074706359380759E-3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1.25438698364516</v>
      </c>
      <c r="E133" s="10">
        <f t="shared" si="145"/>
        <v>3.86374785616667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1.86519820496774</v>
      </c>
      <c r="E136" s="7"/>
      <c r="F136" s="7"/>
      <c r="G136" s="1">
        <v>1</v>
      </c>
      <c r="H136" s="9">
        <f t="shared" ref="H136:H147" si="147">E137</f>
        <v>1.86519820496774</v>
      </c>
      <c r="I136" s="9">
        <f t="shared" ref="I136:I147" si="148">H136+273.15</f>
        <v>275.0151982049677</v>
      </c>
      <c r="J136" s="9">
        <f t="shared" ref="J136:J147" si="149">EXP(($C$15*(I136-$C$13))/($C$16*I136*$C$13))</f>
        <v>2.2192268483315108E-2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1.6844995158367661E-2</v>
      </c>
      <c r="Q136" s="12">
        <f t="shared" ref="Q136:Q147" si="153">P136*$B$138</f>
        <v>4.3796987411755918E-3</v>
      </c>
      <c r="R136" s="9">
        <f t="shared" ref="R136:R147" si="154">L136*$B$138</f>
        <v>0.19735245833333334</v>
      </c>
      <c r="S136" s="13">
        <f t="shared" ref="S136:S147" si="155">Q136/R136</f>
        <v>2.2192268483315108E-2</v>
      </c>
      <c r="T136" s="2">
        <f t="shared" ref="T136:T147" si="156">$B$137/100</f>
        <v>0.01</v>
      </c>
      <c r="U136" s="14">
        <f t="shared" ref="U136:U147" si="157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5.7119226848331515E-3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-3.25697995841935</v>
      </c>
      <c r="E137" s="10">
        <f t="shared" ref="E137:E148" si="166">D136</f>
        <v>1.86519820496774</v>
      </c>
      <c r="F137" s="7" t="s">
        <v>83</v>
      </c>
      <c r="G137" s="1">
        <v>2</v>
      </c>
      <c r="H137" s="9">
        <f t="shared" si="147"/>
        <v>-3.25697995841935</v>
      </c>
      <c r="I137" s="9">
        <f t="shared" si="148"/>
        <v>269.89302004158066</v>
      </c>
      <c r="J137" s="9">
        <f t="shared" si="149"/>
        <v>1.1334112177422709E-2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1.5012508381749659</v>
      </c>
      <c r="P137" s="9">
        <f t="shared" si="152"/>
        <v>1.701534540632493E-2</v>
      </c>
      <c r="Q137" s="12">
        <f t="shared" si="153"/>
        <v>4.4239898056444822E-3</v>
      </c>
      <c r="R137" s="9">
        <f t="shared" si="154"/>
        <v>0.19735245833333334</v>
      </c>
      <c r="S137" s="13">
        <f t="shared" si="155"/>
        <v>2.2416694694384048E-2</v>
      </c>
      <c r="T137" s="2">
        <f t="shared" si="156"/>
        <v>0.01</v>
      </c>
      <c r="U137" s="14">
        <f t="shared" si="157"/>
        <v>2.2416694694384049E-4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5.7141669469438407E-3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-1.66727213517857</v>
      </c>
      <c r="E138" s="10">
        <f t="shared" si="166"/>
        <v>-3.25697995841935</v>
      </c>
      <c r="F138" s="7" t="s">
        <v>83</v>
      </c>
      <c r="G138" s="1">
        <v>3</v>
      </c>
      <c r="H138" s="9">
        <f t="shared" si="147"/>
        <v>-1.66727213517857</v>
      </c>
      <c r="I138" s="9">
        <f t="shared" si="148"/>
        <v>271.48272786482141</v>
      </c>
      <c r="J138" s="9">
        <f t="shared" si="149"/>
        <v>1.4000151789969563E-2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2.2432834094353074</v>
      </c>
      <c r="P138" s="9">
        <f t="shared" si="152"/>
        <v>3.1406308240014738E-2</v>
      </c>
      <c r="Q138" s="12">
        <f t="shared" si="153"/>
        <v>8.1656401424038318E-3</v>
      </c>
      <c r="R138" s="9">
        <f t="shared" si="154"/>
        <v>0.19735245833333334</v>
      </c>
      <c r="S138" s="13">
        <f t="shared" si="155"/>
        <v>4.1375923114227726E-2</v>
      </c>
      <c r="T138" s="2">
        <f t="shared" si="156"/>
        <v>0.01</v>
      </c>
      <c r="U138" s="14">
        <f t="shared" si="157"/>
        <v>4.1375923114227728E-4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5.9037592311422778E-3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3.21182730158064</v>
      </c>
      <c r="E139" s="10">
        <f t="shared" si="166"/>
        <v>-1.66727213517857</v>
      </c>
      <c r="F139" s="7" t="s">
        <v>83</v>
      </c>
      <c r="G139" s="1">
        <v>4</v>
      </c>
      <c r="H139" s="9">
        <f t="shared" si="147"/>
        <v>3.21182730158064</v>
      </c>
      <c r="I139" s="9">
        <f t="shared" si="148"/>
        <v>276.3618273015806</v>
      </c>
      <c r="J139" s="9">
        <f t="shared" si="149"/>
        <v>2.6370865309072091E-2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2.9709250178619593</v>
      </c>
      <c r="P139" s="9">
        <f t="shared" si="152"/>
        <v>7.8345863489390322E-2</v>
      </c>
      <c r="Q139" s="12">
        <f t="shared" si="153"/>
        <v>2.0369924507241486E-2</v>
      </c>
      <c r="R139" s="9">
        <f t="shared" si="154"/>
        <v>0.19735245833333334</v>
      </c>
      <c r="S139" s="13">
        <f t="shared" si="155"/>
        <v>0.10321596538126808</v>
      </c>
      <c r="T139" s="2">
        <f t="shared" si="156"/>
        <v>0.01</v>
      </c>
      <c r="U139" s="14">
        <f t="shared" si="157"/>
        <v>1.0321596538126808E-3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6.5221596538126807E-3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5.0913768353000002</v>
      </c>
      <c r="E140" s="10">
        <f t="shared" si="166"/>
        <v>3.21182730158064</v>
      </c>
      <c r="F140" s="7" t="s">
        <v>83</v>
      </c>
      <c r="G140" s="1">
        <v>5</v>
      </c>
      <c r="H140" s="9">
        <f t="shared" si="147"/>
        <v>5.0913768353000002</v>
      </c>
      <c r="I140" s="9">
        <f t="shared" si="148"/>
        <v>278.2413768353</v>
      </c>
      <c r="J140" s="9">
        <f t="shared" si="149"/>
        <v>3.3456827483801028E-2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3.6516270710392358</v>
      </c>
      <c r="P140" s="9">
        <f t="shared" si="152"/>
        <v>0.12217185695093735</v>
      </c>
      <c r="Q140" s="12">
        <f t="shared" si="153"/>
        <v>3.1764682807243712E-2</v>
      </c>
      <c r="R140" s="9">
        <f t="shared" si="154"/>
        <v>0.19735245833333334</v>
      </c>
      <c r="S140" s="13">
        <f t="shared" si="155"/>
        <v>0.16095407716478682</v>
      </c>
      <c r="T140" s="2">
        <f t="shared" si="156"/>
        <v>0.01</v>
      </c>
      <c r="U140" s="14">
        <f t="shared" si="157"/>
        <v>1.6095407716478682E-3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7.0995407716478685E-3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12.1859781187097</v>
      </c>
      <c r="E141" s="10">
        <f t="shared" si="166"/>
        <v>5.0913768353000002</v>
      </c>
      <c r="F141" s="7" t="s">
        <v>85</v>
      </c>
      <c r="G141" s="1">
        <v>6</v>
      </c>
      <c r="H141" s="9">
        <f t="shared" si="147"/>
        <v>12.1859781187097</v>
      </c>
      <c r="I141" s="9">
        <f t="shared" si="148"/>
        <v>285.3359781187097</v>
      </c>
      <c r="J141" s="9">
        <f t="shared" si="149"/>
        <v>7.9865865233349723E-2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4.2885031307549646</v>
      </c>
      <c r="P141" s="9">
        <f t="shared" si="152"/>
        <v>0.34250501309367437</v>
      </c>
      <c r="Q141" s="12">
        <f t="shared" si="153"/>
        <v>8.9051303404355339E-2</v>
      </c>
      <c r="R141" s="9">
        <f t="shared" si="154"/>
        <v>0.19735245833333334</v>
      </c>
      <c r="S141" s="13">
        <f t="shared" si="155"/>
        <v>0.45122976504273088</v>
      </c>
      <c r="T141" s="2">
        <f t="shared" si="156"/>
        <v>0.01</v>
      </c>
      <c r="U141" s="14">
        <f t="shared" si="157"/>
        <v>4.5122976504273085E-3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1.000229765042731E-2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15.083363674999999</v>
      </c>
      <c r="E142" s="10">
        <f t="shared" si="166"/>
        <v>12.1859781187097</v>
      </c>
      <c r="F142" s="7" t="s">
        <v>83</v>
      </c>
      <c r="G142" s="1">
        <v>7</v>
      </c>
      <c r="H142" s="9">
        <f t="shared" si="147"/>
        <v>15.083363674999999</v>
      </c>
      <c r="I142" s="9">
        <f t="shared" si="148"/>
        <v>288.23336367499996</v>
      </c>
      <c r="J142" s="9">
        <f t="shared" si="149"/>
        <v>0.11254689577892188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4.7050460343279568</v>
      </c>
      <c r="P142" s="9">
        <f t="shared" si="152"/>
        <v>0.52953832566053827</v>
      </c>
      <c r="Q142" s="12">
        <f t="shared" si="153"/>
        <v>0.13767996467173996</v>
      </c>
      <c r="R142" s="9">
        <f t="shared" si="154"/>
        <v>0.19735245833333334</v>
      </c>
      <c r="S142" s="13">
        <f t="shared" si="155"/>
        <v>0.69763491083143736</v>
      </c>
      <c r="T142" s="2">
        <f t="shared" si="156"/>
        <v>0.01</v>
      </c>
      <c r="U142" s="14">
        <f t="shared" si="157"/>
        <v>6.9763491083143737E-3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1.6926349108314375E-2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16.4158965535484</v>
      </c>
      <c r="E143" s="10">
        <f t="shared" si="166"/>
        <v>15.083363674999999</v>
      </c>
      <c r="F143" s="7" t="s">
        <v>83</v>
      </c>
      <c r="G143" s="1">
        <v>8</v>
      </c>
      <c r="H143" s="9">
        <f t="shared" si="147"/>
        <v>16.4158965535484</v>
      </c>
      <c r="I143" s="9">
        <f t="shared" si="148"/>
        <v>289.56589655354838</v>
      </c>
      <c r="J143" s="9">
        <f t="shared" si="149"/>
        <v>0.13147596173894163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4.9345556253340854</v>
      </c>
      <c r="P143" s="9">
        <f t="shared" si="152"/>
        <v>0.64877544659510344</v>
      </c>
      <c r="Q143" s="12">
        <f t="shared" si="153"/>
        <v>0.1686816161147269</v>
      </c>
      <c r="R143" s="9">
        <f t="shared" si="154"/>
        <v>0.19735245833333334</v>
      </c>
      <c r="S143" s="13">
        <f t="shared" si="155"/>
        <v>0.85472264971647505</v>
      </c>
      <c r="T143" s="2">
        <f t="shared" si="156"/>
        <v>0.01</v>
      </c>
      <c r="U143" s="14">
        <f t="shared" si="157"/>
        <v>8.5472264971647501E-3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1.8497226497164752E-2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17.141029580645199</v>
      </c>
      <c r="E144" s="10">
        <f t="shared" si="166"/>
        <v>16.4158965535484</v>
      </c>
      <c r="F144" s="7" t="s">
        <v>83</v>
      </c>
      <c r="G144" s="1">
        <v>9</v>
      </c>
      <c r="H144" s="9">
        <f t="shared" si="147"/>
        <v>17.141029580645199</v>
      </c>
      <c r="I144" s="9">
        <f t="shared" si="148"/>
        <v>290.29102958064516</v>
      </c>
      <c r="J144" s="9">
        <f t="shared" si="149"/>
        <v>0.14299631187665354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5.0448280954056486</v>
      </c>
      <c r="P144" s="9">
        <f t="shared" si="152"/>
        <v>0.72139181169473021</v>
      </c>
      <c r="Q144" s="12">
        <f t="shared" si="153"/>
        <v>0.18756187104062985</v>
      </c>
      <c r="R144" s="9">
        <f t="shared" si="154"/>
        <v>0.19735245833333334</v>
      </c>
      <c r="S144" s="13">
        <f t="shared" si="155"/>
        <v>0.95039034539834844</v>
      </c>
      <c r="T144" s="2">
        <f t="shared" si="156"/>
        <v>0.01</v>
      </c>
      <c r="U144" s="14">
        <f t="shared" si="157"/>
        <v>9.5039034539834838E-3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1.9453903453983484E-2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13.166843591733301</v>
      </c>
      <c r="E145" s="10">
        <f t="shared" si="166"/>
        <v>17.141029580645199</v>
      </c>
      <c r="F145" s="7" t="s">
        <v>83</v>
      </c>
      <c r="G145" s="1">
        <v>10</v>
      </c>
      <c r="H145" s="9">
        <f t="shared" si="147"/>
        <v>13.166843591733301</v>
      </c>
      <c r="I145" s="9">
        <f t="shared" si="148"/>
        <v>286.31684359173329</v>
      </c>
      <c r="J145" s="9">
        <f t="shared" si="149"/>
        <v>8.9769969063792282E-2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5.0824842003775856</v>
      </c>
      <c r="P145" s="9">
        <f t="shared" si="152"/>
        <v>0.4562544494351089</v>
      </c>
      <c r="Q145" s="12">
        <f t="shared" si="153"/>
        <v>0.11862615685312831</v>
      </c>
      <c r="R145" s="9">
        <f t="shared" si="154"/>
        <v>0.19735245833333334</v>
      </c>
      <c r="S145" s="13">
        <f t="shared" si="155"/>
        <v>0.60108780936878781</v>
      </c>
      <c r="T145" s="2">
        <f t="shared" si="156"/>
        <v>0.01</v>
      </c>
      <c r="U145" s="14">
        <f t="shared" si="157"/>
        <v>6.0108780936878785E-3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1.5960878093687878E-2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7.22890425532258</v>
      </c>
      <c r="E146" s="10">
        <f t="shared" si="166"/>
        <v>13.166843591733301</v>
      </c>
      <c r="F146" s="7" t="s">
        <v>83</v>
      </c>
      <c r="G146" s="1">
        <v>11</v>
      </c>
      <c r="H146" s="9">
        <f t="shared" si="147"/>
        <v>7.22890425532258</v>
      </c>
      <c r="I146" s="9">
        <f t="shared" si="148"/>
        <v>280.37890425532254</v>
      </c>
      <c r="J146" s="9">
        <f t="shared" si="149"/>
        <v>4.3686549534087071E-2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5.3852776676091434</v>
      </c>
      <c r="P146" s="9">
        <f t="shared" si="152"/>
        <v>0.23526419958081973</v>
      </c>
      <c r="Q146" s="12">
        <f t="shared" si="153"/>
        <v>6.1168691891013136E-2</v>
      </c>
      <c r="R146" s="9">
        <f t="shared" si="154"/>
        <v>0.19735245833333334</v>
      </c>
      <c r="S146" s="13">
        <f t="shared" si="155"/>
        <v>0.30994644002709942</v>
      </c>
      <c r="T146" s="2">
        <f t="shared" si="156"/>
        <v>0.01</v>
      </c>
      <c r="U146" s="14">
        <f t="shared" si="157"/>
        <v>3.0994644002709944E-3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8.5894644002709949E-3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3.86374785616667</v>
      </c>
      <c r="E147" s="10">
        <f t="shared" si="166"/>
        <v>7.22890425532258</v>
      </c>
      <c r="F147" s="7" t="s">
        <v>85</v>
      </c>
      <c r="G147" s="1">
        <v>12</v>
      </c>
      <c r="H147" s="9">
        <f t="shared" si="147"/>
        <v>3.86374785616667</v>
      </c>
      <c r="I147" s="9">
        <f t="shared" si="148"/>
        <v>277.01374785616667</v>
      </c>
      <c r="J147" s="9">
        <f t="shared" si="149"/>
        <v>2.8650601094588543E-2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5.9090613846949909</v>
      </c>
      <c r="P147" s="9">
        <f t="shared" si="152"/>
        <v>0.16929816057633321</v>
      </c>
      <c r="Q147" s="12">
        <f t="shared" si="153"/>
        <v>4.4017521749846633E-2</v>
      </c>
      <c r="R147" s="9">
        <f t="shared" si="154"/>
        <v>0.19735245833333334</v>
      </c>
      <c r="S147" s="13">
        <f t="shared" si="155"/>
        <v>0.22304014919084472</v>
      </c>
      <c r="T147" s="2">
        <f t="shared" si="156"/>
        <v>0.01</v>
      </c>
      <c r="U147" s="14">
        <f t="shared" si="157"/>
        <v>2.2304014919084475E-3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7.7204014919084471E-3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1.25438698364516</v>
      </c>
      <c r="E148" s="10">
        <f t="shared" si="166"/>
        <v>3.86374785616667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202281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5406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8478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96761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4692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528040.3623277169</v>
      </c>
      <c r="J13" s="6" t="s">
        <v>37</v>
      </c>
      <c r="K13" s="6">
        <f>I13/(10000*1000)</f>
        <v>5.2804036232771689E-2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-2.3590598961290299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-2.3590598961290299</v>
      </c>
      <c r="I27" s="9">
        <f t="shared" si="1"/>
        <v>270.79094010387092</v>
      </c>
      <c r="J27" s="9">
        <f t="shared" si="2"/>
        <v>1.2774404580293263E-2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1.0210340699596696</v>
      </c>
      <c r="Q27" s="12">
        <f t="shared" si="6"/>
        <v>0.10210340699596697</v>
      </c>
      <c r="R27" s="9">
        <f t="shared" si="7"/>
        <v>4.0532094166666672</v>
      </c>
      <c r="S27" s="13">
        <f t="shared" si="8"/>
        <v>2.519075539894905E-2</v>
      </c>
      <c r="T27" s="2">
        <f t="shared" si="9"/>
        <v>0.34</v>
      </c>
      <c r="U27" s="14">
        <f t="shared" si="10"/>
        <v>8.5648568356426775E-3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2.1464856835642677E-2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3.7676248055000001</v>
      </c>
      <c r="E28" s="10">
        <f t="shared" si="18"/>
        <v>-2.3590598961290299</v>
      </c>
      <c r="F28" s="7" t="s">
        <v>83</v>
      </c>
      <c r="G28" s="1">
        <v>3</v>
      </c>
      <c r="H28" s="9">
        <f t="shared" si="0"/>
        <v>3.7676248055000001</v>
      </c>
      <c r="I28" s="9">
        <f t="shared" si="1"/>
        <v>276.9176248055</v>
      </c>
      <c r="J28" s="9">
        <f t="shared" si="2"/>
        <v>2.8303162202087874E-2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119.43917443988288</v>
      </c>
      <c r="P28" s="9">
        <f t="shared" si="5"/>
        <v>3.380506327455473</v>
      </c>
      <c r="Q28" s="12">
        <f t="shared" si="6"/>
        <v>0.33805063274554731</v>
      </c>
      <c r="R28" s="9">
        <f t="shared" si="7"/>
        <v>4.0532094166666672</v>
      </c>
      <c r="S28" s="13">
        <f t="shared" si="8"/>
        <v>8.3403199290787669E-2</v>
      </c>
      <c r="T28" s="2">
        <f t="shared" si="9"/>
        <v>0.34</v>
      </c>
      <c r="U28" s="14">
        <f t="shared" si="10"/>
        <v>2.8357087758867808E-2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4.1257087758867807E-2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7.6305879602903204</v>
      </c>
      <c r="E29" s="10">
        <f t="shared" si="18"/>
        <v>3.7676248055000001</v>
      </c>
      <c r="F29" s="7" t="s">
        <v>83</v>
      </c>
      <c r="G29" s="1">
        <v>4</v>
      </c>
      <c r="H29" s="9">
        <f t="shared" si="0"/>
        <v>7.6305879602903204</v>
      </c>
      <c r="I29" s="9">
        <f t="shared" si="1"/>
        <v>280.78058796029029</v>
      </c>
      <c r="J29" s="9">
        <f t="shared" si="2"/>
        <v>4.591174412426749E-2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156.59076227909406</v>
      </c>
      <c r="P29" s="9">
        <f t="shared" si="5"/>
        <v>7.1893550099817638</v>
      </c>
      <c r="Q29" s="12">
        <f t="shared" si="6"/>
        <v>0.71893550099817638</v>
      </c>
      <c r="R29" s="9">
        <f t="shared" si="7"/>
        <v>4.0532094166666672</v>
      </c>
      <c r="S29" s="13">
        <f t="shared" si="8"/>
        <v>0.1773743784473451</v>
      </c>
      <c r="T29" s="2">
        <f t="shared" si="9"/>
        <v>0.34</v>
      </c>
      <c r="U29" s="14">
        <f t="shared" si="10"/>
        <v>6.0307288672097337E-2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7.3207288672097331E-2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7.1732096208999998</v>
      </c>
      <c r="E30" s="10">
        <f t="shared" si="18"/>
        <v>7.6305879602903204</v>
      </c>
      <c r="F30" s="7" t="s">
        <v>83</v>
      </c>
      <c r="G30" s="1">
        <v>5</v>
      </c>
      <c r="H30" s="9">
        <f t="shared" si="0"/>
        <v>7.1732096208999998</v>
      </c>
      <c r="I30" s="9">
        <f t="shared" si="1"/>
        <v>280.3232096209</v>
      </c>
      <c r="J30" s="9">
        <f t="shared" si="2"/>
        <v>4.3386166703871631E-2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141.93133690565668</v>
      </c>
      <c r="O30" s="9">
        <f t="shared" si="19"/>
        <v>48.002164530122286</v>
      </c>
      <c r="P30" s="9">
        <f t="shared" si="5"/>
        <v>2.0826299124505594</v>
      </c>
      <c r="Q30" s="12">
        <f t="shared" si="6"/>
        <v>0.20826299124505596</v>
      </c>
      <c r="R30" s="9">
        <f t="shared" si="7"/>
        <v>4.0532094166666672</v>
      </c>
      <c r="S30" s="13">
        <f t="shared" si="8"/>
        <v>5.1382243016777081E-2</v>
      </c>
      <c r="T30" s="2">
        <f t="shared" si="9"/>
        <v>0.34</v>
      </c>
      <c r="U30" s="14">
        <f t="shared" si="10"/>
        <v>1.7469962625704209E-2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3.0369962625704211E-2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14.103162516419401</v>
      </c>
      <c r="E31" s="10">
        <f t="shared" si="18"/>
        <v>7.1732096208999998</v>
      </c>
      <c r="F31" s="7" t="s">
        <v>85</v>
      </c>
      <c r="G31" s="1">
        <v>6</v>
      </c>
      <c r="H31" s="9">
        <f t="shared" si="0"/>
        <v>14.103162516419401</v>
      </c>
      <c r="I31" s="9">
        <f t="shared" si="1"/>
        <v>287.25316251641937</v>
      </c>
      <c r="J31" s="9">
        <f t="shared" si="2"/>
        <v>0.10029326017389245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86.451628784338396</v>
      </c>
      <c r="P31" s="9">
        <f t="shared" si="5"/>
        <v>8.6705156981244205</v>
      </c>
      <c r="Q31" s="12">
        <f t="shared" si="6"/>
        <v>0.86705156981244214</v>
      </c>
      <c r="R31" s="9">
        <f t="shared" si="7"/>
        <v>4.0532094166666672</v>
      </c>
      <c r="S31" s="13">
        <f t="shared" si="8"/>
        <v>0.21391728891360853</v>
      </c>
      <c r="T31" s="2">
        <f t="shared" si="9"/>
        <v>0.34</v>
      </c>
      <c r="U31" s="14">
        <f t="shared" si="10"/>
        <v>7.2731878230626906E-2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8.5631878230626901E-2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17.569785275000001</v>
      </c>
      <c r="E32" s="10">
        <f t="shared" si="18"/>
        <v>14.103162516419401</v>
      </c>
      <c r="F32" s="7" t="s">
        <v>83</v>
      </c>
      <c r="G32" s="1">
        <v>7</v>
      </c>
      <c r="H32" s="9">
        <f t="shared" si="0"/>
        <v>17.569785275000001</v>
      </c>
      <c r="I32" s="9">
        <f t="shared" si="1"/>
        <v>290.71978527499999</v>
      </c>
      <c r="J32" s="9">
        <f t="shared" si="2"/>
        <v>0.15024781845781332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118.31320725288064</v>
      </c>
      <c r="P32" s="9">
        <f t="shared" si="5"/>
        <v>17.776301284492455</v>
      </c>
      <c r="Q32" s="12">
        <f t="shared" si="6"/>
        <v>1.7776301284492455</v>
      </c>
      <c r="R32" s="9">
        <f t="shared" si="7"/>
        <v>4.0532094166666672</v>
      </c>
      <c r="S32" s="13">
        <f t="shared" si="8"/>
        <v>0.43857347245362832</v>
      </c>
      <c r="T32" s="2">
        <f t="shared" si="9"/>
        <v>0.34</v>
      </c>
      <c r="U32" s="14">
        <f t="shared" si="10"/>
        <v>0.14911498063423365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0.17476498063423365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17.751168179354799</v>
      </c>
      <c r="E33" s="10">
        <f t="shared" si="18"/>
        <v>17.569785275000001</v>
      </c>
      <c r="F33" s="7" t="s">
        <v>83</v>
      </c>
      <c r="G33" s="1">
        <v>8</v>
      </c>
      <c r="H33" s="9">
        <f t="shared" si="0"/>
        <v>17.751168179354799</v>
      </c>
      <c r="I33" s="9">
        <f t="shared" si="1"/>
        <v>290.90116817935478</v>
      </c>
      <c r="J33" s="9">
        <f t="shared" si="2"/>
        <v>0.15341842831379782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141.06900013505484</v>
      </c>
      <c r="P33" s="9">
        <f t="shared" si="5"/>
        <v>21.642584284519046</v>
      </c>
      <c r="Q33" s="12">
        <f t="shared" si="6"/>
        <v>2.1642584284519049</v>
      </c>
      <c r="R33" s="9">
        <f t="shared" si="7"/>
        <v>4.0532094166666672</v>
      </c>
      <c r="S33" s="13">
        <f t="shared" si="8"/>
        <v>0.53396166000023182</v>
      </c>
      <c r="T33" s="2">
        <f t="shared" si="9"/>
        <v>0.34</v>
      </c>
      <c r="U33" s="14">
        <f t="shared" si="10"/>
        <v>0.18154696440007884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0.20719696440007884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16.737997947419402</v>
      </c>
      <c r="E34" s="10">
        <f t="shared" si="18"/>
        <v>17.751168179354799</v>
      </c>
      <c r="F34" s="7" t="s">
        <v>83</v>
      </c>
      <c r="G34" s="1">
        <v>9</v>
      </c>
      <c r="H34" s="9">
        <f t="shared" si="0"/>
        <v>16.737997947419402</v>
      </c>
      <c r="I34" s="9">
        <f t="shared" si="1"/>
        <v>289.88799794741936</v>
      </c>
      <c r="J34" s="9">
        <f t="shared" si="2"/>
        <v>0.13648109223080027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159.95851001720246</v>
      </c>
      <c r="P34" s="9">
        <f t="shared" si="5"/>
        <v>21.831312158759197</v>
      </c>
      <c r="Q34" s="12">
        <f t="shared" si="6"/>
        <v>2.1831312158759197</v>
      </c>
      <c r="R34" s="9">
        <f t="shared" si="7"/>
        <v>4.0532094166666672</v>
      </c>
      <c r="S34" s="13">
        <f t="shared" si="8"/>
        <v>0.53861791766765221</v>
      </c>
      <c r="T34" s="2">
        <f t="shared" si="9"/>
        <v>0.34</v>
      </c>
      <c r="U34" s="14">
        <f t="shared" si="10"/>
        <v>0.18313009200700175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0.20878009200700176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11.887373246933301</v>
      </c>
      <c r="E35" s="10">
        <f t="shared" si="18"/>
        <v>16.737997947419402</v>
      </c>
      <c r="F35" s="7" t="s">
        <v>83</v>
      </c>
      <c r="G35" s="1">
        <v>10</v>
      </c>
      <c r="H35" s="9">
        <f t="shared" si="0"/>
        <v>11.887373246933301</v>
      </c>
      <c r="I35" s="9">
        <f t="shared" si="1"/>
        <v>285.03737324693327</v>
      </c>
      <c r="J35" s="9">
        <f t="shared" si="2"/>
        <v>7.7061232416728534E-2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178.65929202510992</v>
      </c>
      <c r="P35" s="9">
        <f t="shared" si="5"/>
        <v>13.76770522615517</v>
      </c>
      <c r="Q35" s="12">
        <f t="shared" si="6"/>
        <v>1.3767705226155171</v>
      </c>
      <c r="R35" s="9">
        <f t="shared" si="7"/>
        <v>4.0532094166666672</v>
      </c>
      <c r="S35" s="13">
        <f t="shared" si="8"/>
        <v>0.33967416461490513</v>
      </c>
      <c r="T35" s="2">
        <f t="shared" si="9"/>
        <v>0.34</v>
      </c>
      <c r="U35" s="14">
        <f t="shared" si="10"/>
        <v>0.11548921596906775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0.14113921596906776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10.635288435516101</v>
      </c>
      <c r="E36" s="10">
        <f t="shared" si="18"/>
        <v>11.887373246933301</v>
      </c>
      <c r="F36" s="7" t="s">
        <v>83</v>
      </c>
      <c r="G36" s="1">
        <v>11</v>
      </c>
      <c r="H36" s="9">
        <f t="shared" si="0"/>
        <v>10.635288435516101</v>
      </c>
      <c r="I36" s="9">
        <f t="shared" si="1"/>
        <v>283.78528843551607</v>
      </c>
      <c r="J36" s="9">
        <f t="shared" si="2"/>
        <v>6.6279779371021336E-2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156.64700745900703</v>
      </c>
      <c r="O36" s="9">
        <f t="shared" si="19"/>
        <v>48.776673506614401</v>
      </c>
      <c r="P36" s="9">
        <f t="shared" si="5"/>
        <v>3.2329071584707441</v>
      </c>
      <c r="Q36" s="12">
        <f t="shared" si="6"/>
        <v>0.32329071584707442</v>
      </c>
      <c r="R36" s="9">
        <f t="shared" si="7"/>
        <v>4.0532094166666672</v>
      </c>
      <c r="S36" s="13">
        <f t="shared" si="8"/>
        <v>7.9761661096935513E-2</v>
      </c>
      <c r="T36" s="2">
        <f t="shared" si="9"/>
        <v>0.34</v>
      </c>
      <c r="U36" s="14">
        <f t="shared" si="10"/>
        <v>2.7118964772958075E-2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4.0018964772958077E-2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4.6236986705999996</v>
      </c>
      <c r="E37" s="10">
        <f t="shared" si="18"/>
        <v>10.635288435516101</v>
      </c>
      <c r="F37" s="7" t="s">
        <v>85</v>
      </c>
      <c r="G37" s="1">
        <v>12</v>
      </c>
      <c r="H37" s="9">
        <f t="shared" si="0"/>
        <v>4.6236986705999996</v>
      </c>
      <c r="I37" s="9">
        <f t="shared" si="1"/>
        <v>277.77369867059997</v>
      </c>
      <c r="J37" s="9">
        <f t="shared" si="2"/>
        <v>3.1542555454577792E-2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86.07586051481033</v>
      </c>
      <c r="P37" s="9">
        <f t="shared" si="5"/>
        <v>2.7150526035889078</v>
      </c>
      <c r="Q37" s="12">
        <f t="shared" si="6"/>
        <v>0.27150526035889078</v>
      </c>
      <c r="R37" s="9">
        <f t="shared" si="7"/>
        <v>4.0532094166666672</v>
      </c>
      <c r="S37" s="13">
        <f t="shared" si="8"/>
        <v>6.6985253523410324E-2</v>
      </c>
      <c r="T37" s="2">
        <f t="shared" si="9"/>
        <v>0.34</v>
      </c>
      <c r="U37" s="14">
        <f t="shared" si="10"/>
        <v>2.277498619795951E-2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3.5674986197959509E-2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2.45777821035484</v>
      </c>
      <c r="E38" s="10">
        <f t="shared" si="18"/>
        <v>4.6236986705999996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16856.75</v>
      </c>
      <c r="AU42" s="1">
        <f t="shared" ref="AU42:AU53" si="38">AT42*10000*AS42*0.67*AR42*AQ42</f>
        <v>75954629.302117065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-2.3590598961290299</v>
      </c>
      <c r="E43" s="10">
        <f t="shared" ref="E43:E54" si="40">D42</f>
        <v>3.6909852748709699</v>
      </c>
      <c r="F43" s="7" t="s">
        <v>83</v>
      </c>
      <c r="G43" s="1">
        <v>2</v>
      </c>
      <c r="H43" s="9">
        <f t="shared" si="20"/>
        <v>-2.3590598961290299</v>
      </c>
      <c r="I43" s="9">
        <f t="shared" si="21"/>
        <v>270.79094010387092</v>
      </c>
      <c r="J43" s="9">
        <f t="shared" si="22"/>
        <v>1.2774404580293263E-2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116.06281828090951</v>
      </c>
      <c r="P43" s="9">
        <f t="shared" si="25"/>
        <v>1.482633397449395</v>
      </c>
      <c r="Q43" s="12">
        <f t="shared" si="26"/>
        <v>0.35583201538785481</v>
      </c>
      <c r="R43" s="9">
        <f t="shared" si="27"/>
        <v>14.125500000000001</v>
      </c>
      <c r="S43" s="13">
        <f t="shared" si="28"/>
        <v>2.519075539894905E-2</v>
      </c>
      <c r="T43" s="2">
        <f t="shared" si="29"/>
        <v>0.43</v>
      </c>
      <c r="U43" s="14">
        <f t="shared" si="30"/>
        <v>1.0832024821548091E-2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1.925202482154809E-2</v>
      </c>
      <c r="AR43" s="9">
        <f t="shared" si="35"/>
        <v>136.875</v>
      </c>
      <c r="AS43" s="1">
        <f t="shared" si="36"/>
        <v>0.24</v>
      </c>
      <c r="AT43" s="1">
        <f t="shared" si="37"/>
        <v>16856.75</v>
      </c>
      <c r="AU43" s="1">
        <f t="shared" si="38"/>
        <v>71426675.294432774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3.7676248055000001</v>
      </c>
      <c r="E44" s="10">
        <f t="shared" si="40"/>
        <v>-2.3590598961290299</v>
      </c>
      <c r="F44" s="7" t="s">
        <v>83</v>
      </c>
      <c r="G44" s="1">
        <v>3</v>
      </c>
      <c r="H44" s="9">
        <f t="shared" si="20"/>
        <v>3.7676248055000001</v>
      </c>
      <c r="I44" s="9">
        <f t="shared" si="21"/>
        <v>276.9176248055</v>
      </c>
      <c r="J44" s="9">
        <f t="shared" si="22"/>
        <v>2.8303162202087874E-2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173.43643488346012</v>
      </c>
      <c r="P44" s="9">
        <f t="shared" si="25"/>
        <v>4.9087995482584237</v>
      </c>
      <c r="Q44" s="12">
        <f t="shared" si="26"/>
        <v>1.1781118915820217</v>
      </c>
      <c r="R44" s="9">
        <f t="shared" si="27"/>
        <v>14.125500000000001</v>
      </c>
      <c r="S44" s="13">
        <f t="shared" si="28"/>
        <v>8.3403199290787697E-2</v>
      </c>
      <c r="T44" s="2">
        <f t="shared" si="29"/>
        <v>0.43</v>
      </c>
      <c r="U44" s="14">
        <f t="shared" si="30"/>
        <v>3.586337569503871E-2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4.4283375695038707E-2</v>
      </c>
      <c r="AR44" s="9">
        <f t="shared" si="35"/>
        <v>136.875</v>
      </c>
      <c r="AS44" s="1">
        <f t="shared" si="36"/>
        <v>0.24</v>
      </c>
      <c r="AT44" s="1">
        <f t="shared" si="37"/>
        <v>16856.75</v>
      </c>
      <c r="AU44" s="1">
        <f t="shared" si="38"/>
        <v>164295149.5247741</v>
      </c>
    </row>
    <row r="45" spans="1:48" x14ac:dyDescent="0.15">
      <c r="C45" s="7">
        <v>3</v>
      </c>
      <c r="D45" s="7">
        <f t="shared" si="39"/>
        <v>7.6305879602903204</v>
      </c>
      <c r="E45" s="10">
        <f t="shared" si="40"/>
        <v>3.7676248055000001</v>
      </c>
      <c r="F45" s="7" t="s">
        <v>83</v>
      </c>
      <c r="G45" s="1">
        <v>4</v>
      </c>
      <c r="H45" s="9">
        <f t="shared" si="20"/>
        <v>7.6305879602903204</v>
      </c>
      <c r="I45" s="9">
        <f t="shared" si="21"/>
        <v>280.78058796029029</v>
      </c>
      <c r="J45" s="9">
        <f t="shared" si="22"/>
        <v>4.591174412426749E-2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227.38388533520171</v>
      </c>
      <c r="P45" s="9">
        <f t="shared" si="25"/>
        <v>10.43959076149156</v>
      </c>
      <c r="Q45" s="12">
        <f t="shared" si="26"/>
        <v>2.5055017827579742</v>
      </c>
      <c r="R45" s="9">
        <f t="shared" si="27"/>
        <v>14.125500000000001</v>
      </c>
      <c r="S45" s="13">
        <f t="shared" si="28"/>
        <v>0.17737437844734516</v>
      </c>
      <c r="T45" s="2">
        <f t="shared" si="29"/>
        <v>0.43</v>
      </c>
      <c r="U45" s="14">
        <f t="shared" si="30"/>
        <v>7.6270982732358411E-2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8.4690982732358422E-2</v>
      </c>
      <c r="AR45" s="9">
        <f t="shared" si="35"/>
        <v>136.875</v>
      </c>
      <c r="AS45" s="1">
        <f t="shared" si="36"/>
        <v>0.24</v>
      </c>
      <c r="AT45" s="1">
        <f t="shared" si="37"/>
        <v>16856.75</v>
      </c>
      <c r="AU45" s="1">
        <f t="shared" si="38"/>
        <v>314210862.4969117</v>
      </c>
    </row>
    <row r="46" spans="1:48" x14ac:dyDescent="0.15">
      <c r="C46" s="7">
        <v>4</v>
      </c>
      <c r="D46" s="7">
        <f t="shared" si="39"/>
        <v>7.1732096208999998</v>
      </c>
      <c r="E46" s="10">
        <f t="shared" si="40"/>
        <v>7.6305879602903204</v>
      </c>
      <c r="F46" s="7" t="s">
        <v>83</v>
      </c>
      <c r="G46" s="1">
        <v>5</v>
      </c>
      <c r="H46" s="9">
        <f t="shared" si="20"/>
        <v>7.1732096208999998</v>
      </c>
      <c r="I46" s="9">
        <f t="shared" si="21"/>
        <v>280.3232096209</v>
      </c>
      <c r="J46" s="9">
        <f t="shared" si="22"/>
        <v>4.3386166703871631E-2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206.09707984502464</v>
      </c>
      <c r="O46" s="9">
        <f t="shared" si="41"/>
        <v>69.703464728685532</v>
      </c>
      <c r="P46" s="9">
        <f t="shared" si="25"/>
        <v>3.0241661405561868</v>
      </c>
      <c r="Q46" s="12">
        <f t="shared" si="26"/>
        <v>0.72579987373348476</v>
      </c>
      <c r="R46" s="9">
        <f t="shared" si="27"/>
        <v>14.125500000000001</v>
      </c>
      <c r="S46" s="13">
        <f t="shared" si="28"/>
        <v>5.1382243016777088E-2</v>
      </c>
      <c r="T46" s="2">
        <f t="shared" si="29"/>
        <v>0.43</v>
      </c>
      <c r="U46" s="14">
        <f t="shared" si="30"/>
        <v>2.2094364497214147E-2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3.0514364497214147E-2</v>
      </c>
      <c r="AR46" s="9">
        <f t="shared" si="35"/>
        <v>136.875</v>
      </c>
      <c r="AS46" s="1">
        <f t="shared" si="36"/>
        <v>0.24</v>
      </c>
      <c r="AT46" s="1">
        <f t="shared" si="37"/>
        <v>16856.75</v>
      </c>
      <c r="AU46" s="1">
        <f t="shared" si="38"/>
        <v>113210928.45875636</v>
      </c>
    </row>
    <row r="47" spans="1:48" x14ac:dyDescent="0.15">
      <c r="C47" s="7">
        <v>5</v>
      </c>
      <c r="D47" s="7">
        <f t="shared" si="39"/>
        <v>14.103162516419401</v>
      </c>
      <c r="E47" s="10">
        <f t="shared" si="40"/>
        <v>7.1732096208999998</v>
      </c>
      <c r="F47" s="7" t="s">
        <v>85</v>
      </c>
      <c r="G47" s="1">
        <v>6</v>
      </c>
      <c r="H47" s="9">
        <f t="shared" si="20"/>
        <v>14.103162516419401</v>
      </c>
      <c r="I47" s="9">
        <f t="shared" si="21"/>
        <v>287.25316251641937</v>
      </c>
      <c r="J47" s="9">
        <f t="shared" si="22"/>
        <v>0.10029326017389245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125.53554858812936</v>
      </c>
      <c r="P47" s="9">
        <f t="shared" si="25"/>
        <v>12.590369435621575</v>
      </c>
      <c r="Q47" s="12">
        <f t="shared" si="26"/>
        <v>3.0216886645491781</v>
      </c>
      <c r="R47" s="9">
        <f t="shared" si="27"/>
        <v>14.125500000000001</v>
      </c>
      <c r="S47" s="13">
        <f t="shared" si="28"/>
        <v>0.21391728891360859</v>
      </c>
      <c r="T47" s="2">
        <f t="shared" si="29"/>
        <v>0.43</v>
      </c>
      <c r="U47" s="14">
        <f t="shared" si="30"/>
        <v>9.1984434232851686E-2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0.1004044342328517</v>
      </c>
      <c r="AR47" s="9">
        <f t="shared" si="35"/>
        <v>136.875</v>
      </c>
      <c r="AS47" s="1">
        <f t="shared" si="36"/>
        <v>0.24</v>
      </c>
      <c r="AT47" s="1">
        <f t="shared" si="37"/>
        <v>16856.75</v>
      </c>
      <c r="AU47" s="1">
        <f t="shared" si="38"/>
        <v>372509125.06845874</v>
      </c>
    </row>
    <row r="48" spans="1:48" x14ac:dyDescent="0.15">
      <c r="C48" s="7">
        <v>6</v>
      </c>
      <c r="D48" s="7">
        <f t="shared" si="39"/>
        <v>17.569785275000001</v>
      </c>
      <c r="E48" s="10">
        <f t="shared" si="40"/>
        <v>14.103162516419401</v>
      </c>
      <c r="F48" s="7" t="s">
        <v>83</v>
      </c>
      <c r="G48" s="1">
        <v>7</v>
      </c>
      <c r="H48" s="9">
        <f t="shared" si="20"/>
        <v>17.569785275000001</v>
      </c>
      <c r="I48" s="9">
        <f t="shared" si="21"/>
        <v>290.71978527499999</v>
      </c>
      <c r="J48" s="9">
        <f t="shared" si="22"/>
        <v>0.15024781845781332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171.80142915250778</v>
      </c>
      <c r="P48" s="9">
        <f t="shared" si="25"/>
        <v>25.812789938098867</v>
      </c>
      <c r="Q48" s="12">
        <f t="shared" si="26"/>
        <v>6.1950695851437274</v>
      </c>
      <c r="R48" s="9">
        <f t="shared" si="27"/>
        <v>14.125500000000001</v>
      </c>
      <c r="S48" s="13">
        <f t="shared" si="28"/>
        <v>0.43857347245362832</v>
      </c>
      <c r="T48" s="2">
        <f t="shared" si="29"/>
        <v>0.43</v>
      </c>
      <c r="U48" s="14">
        <f t="shared" si="30"/>
        <v>0.18858659315506018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0.20418659315506016</v>
      </c>
      <c r="AR48" s="9">
        <f t="shared" si="35"/>
        <v>136.875</v>
      </c>
      <c r="AS48" s="1">
        <f t="shared" si="36"/>
        <v>0.24</v>
      </c>
      <c r="AT48" s="1">
        <f t="shared" si="37"/>
        <v>16856.75</v>
      </c>
      <c r="AU48" s="1">
        <f t="shared" si="38"/>
        <v>757549900.54028904</v>
      </c>
    </row>
    <row r="49" spans="1:48" x14ac:dyDescent="0.15">
      <c r="C49" s="7">
        <v>7</v>
      </c>
      <c r="D49" s="7">
        <f t="shared" si="39"/>
        <v>17.751168179354799</v>
      </c>
      <c r="E49" s="10">
        <f t="shared" si="40"/>
        <v>17.569785275000001</v>
      </c>
      <c r="F49" s="7" t="s">
        <v>83</v>
      </c>
      <c r="G49" s="1">
        <v>8</v>
      </c>
      <c r="H49" s="9">
        <f t="shared" si="20"/>
        <v>17.751168179354799</v>
      </c>
      <c r="I49" s="9">
        <f t="shared" si="21"/>
        <v>290.90116817935478</v>
      </c>
      <c r="J49" s="9">
        <f t="shared" si="22"/>
        <v>0.15341842831379782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204.84488921440894</v>
      </c>
      <c r="P49" s="9">
        <f t="shared" si="25"/>
        <v>31.426980951388654</v>
      </c>
      <c r="Q49" s="12">
        <f t="shared" si="26"/>
        <v>7.5424754283332769</v>
      </c>
      <c r="R49" s="9">
        <f t="shared" si="27"/>
        <v>14.125500000000001</v>
      </c>
      <c r="S49" s="13">
        <f t="shared" si="28"/>
        <v>0.53396166000023193</v>
      </c>
      <c r="T49" s="2">
        <f t="shared" si="29"/>
        <v>0.43</v>
      </c>
      <c r="U49" s="14">
        <f t="shared" si="30"/>
        <v>0.22960351380009972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0.24520351380009969</v>
      </c>
      <c r="AR49" s="9">
        <f t="shared" si="35"/>
        <v>136.875</v>
      </c>
      <c r="AS49" s="1">
        <f t="shared" si="36"/>
        <v>0.24</v>
      </c>
      <c r="AT49" s="1">
        <f t="shared" si="37"/>
        <v>16856.75</v>
      </c>
      <c r="AU49" s="1">
        <f t="shared" si="38"/>
        <v>909726219.63643146</v>
      </c>
    </row>
    <row r="50" spans="1:48" x14ac:dyDescent="0.15">
      <c r="C50" s="7">
        <v>8</v>
      </c>
      <c r="D50" s="7">
        <f t="shared" si="39"/>
        <v>16.737997947419402</v>
      </c>
      <c r="E50" s="10">
        <f t="shared" si="40"/>
        <v>17.751168179354799</v>
      </c>
      <c r="F50" s="7" t="s">
        <v>83</v>
      </c>
      <c r="G50" s="1">
        <v>9</v>
      </c>
      <c r="H50" s="9">
        <f t="shared" si="20"/>
        <v>16.737997947419402</v>
      </c>
      <c r="I50" s="9">
        <f t="shared" si="21"/>
        <v>289.88799794741936</v>
      </c>
      <c r="J50" s="9">
        <f t="shared" si="22"/>
        <v>0.13648109223080027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232.2741582630203</v>
      </c>
      <c r="P50" s="9">
        <f t="shared" si="25"/>
        <v>31.701030816726771</v>
      </c>
      <c r="Q50" s="12">
        <f t="shared" si="26"/>
        <v>7.6082473960144243</v>
      </c>
      <c r="R50" s="9">
        <f t="shared" si="27"/>
        <v>14.125500000000001</v>
      </c>
      <c r="S50" s="13">
        <f t="shared" si="28"/>
        <v>0.53861791766765243</v>
      </c>
      <c r="T50" s="2">
        <f t="shared" si="29"/>
        <v>0.43</v>
      </c>
      <c r="U50" s="14">
        <f t="shared" si="30"/>
        <v>0.23160570459709054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0.24720570459709051</v>
      </c>
      <c r="AR50" s="9">
        <f t="shared" si="35"/>
        <v>136.875</v>
      </c>
      <c r="AS50" s="1">
        <f t="shared" si="36"/>
        <v>0.24</v>
      </c>
      <c r="AT50" s="1">
        <f t="shared" si="37"/>
        <v>16856.75</v>
      </c>
      <c r="AU50" s="1">
        <f t="shared" si="38"/>
        <v>917154520.46503305</v>
      </c>
    </row>
    <row r="51" spans="1:48" x14ac:dyDescent="0.15">
      <c r="C51" s="7">
        <v>9</v>
      </c>
      <c r="D51" s="7">
        <f t="shared" si="39"/>
        <v>11.887373246933301</v>
      </c>
      <c r="E51" s="10">
        <f t="shared" si="40"/>
        <v>16.737997947419402</v>
      </c>
      <c r="F51" s="7" t="s">
        <v>83</v>
      </c>
      <c r="G51" s="1">
        <v>10</v>
      </c>
      <c r="H51" s="9">
        <f t="shared" si="20"/>
        <v>11.887373246933301</v>
      </c>
      <c r="I51" s="9">
        <f t="shared" si="21"/>
        <v>285.03737324693327</v>
      </c>
      <c r="J51" s="9">
        <f t="shared" si="22"/>
        <v>7.7061232416728534E-2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259.42937744629353</v>
      </c>
      <c r="P51" s="9">
        <f t="shared" si="25"/>
        <v>19.991947551116017</v>
      </c>
      <c r="Q51" s="12">
        <f t="shared" si="26"/>
        <v>4.7980674122678435</v>
      </c>
      <c r="R51" s="9">
        <f t="shared" si="27"/>
        <v>14.125500000000001</v>
      </c>
      <c r="S51" s="13">
        <f t="shared" si="28"/>
        <v>0.33967416461490518</v>
      </c>
      <c r="T51" s="2">
        <f t="shared" si="29"/>
        <v>0.43</v>
      </c>
      <c r="U51" s="14">
        <f t="shared" si="30"/>
        <v>0.14605989078440923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0.16165989078440923</v>
      </c>
      <c r="AR51" s="9">
        <f t="shared" si="35"/>
        <v>136.875</v>
      </c>
      <c r="AS51" s="1">
        <f t="shared" si="36"/>
        <v>0.24</v>
      </c>
      <c r="AT51" s="1">
        <f t="shared" si="37"/>
        <v>16856.75</v>
      </c>
      <c r="AU51" s="1">
        <f t="shared" si="38"/>
        <v>599772160.81019795</v>
      </c>
    </row>
    <row r="52" spans="1:48" x14ac:dyDescent="0.15">
      <c r="C52" s="7">
        <v>10</v>
      </c>
      <c r="D52" s="7">
        <f t="shared" si="39"/>
        <v>10.635288435516101</v>
      </c>
      <c r="E52" s="10">
        <f t="shared" si="40"/>
        <v>11.887373246933301</v>
      </c>
      <c r="F52" s="7" t="s">
        <v>83</v>
      </c>
      <c r="G52" s="1">
        <v>11</v>
      </c>
      <c r="H52" s="9">
        <f t="shared" si="20"/>
        <v>10.635288435516101</v>
      </c>
      <c r="I52" s="9">
        <f t="shared" si="21"/>
        <v>283.78528843551607</v>
      </c>
      <c r="J52" s="9">
        <f t="shared" si="22"/>
        <v>6.6279779371021336E-2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227.46555840041864</v>
      </c>
      <c r="O52" s="9">
        <f t="shared" si="41"/>
        <v>70.828121494758847</v>
      </c>
      <c r="P52" s="9">
        <f t="shared" si="25"/>
        <v>4.6944722659365103</v>
      </c>
      <c r="Q52" s="12">
        <f t="shared" si="26"/>
        <v>1.1266733438247625</v>
      </c>
      <c r="R52" s="9">
        <f t="shared" si="27"/>
        <v>14.125500000000001</v>
      </c>
      <c r="S52" s="13">
        <f t="shared" si="28"/>
        <v>7.9761661096935499E-2</v>
      </c>
      <c r="T52" s="2">
        <f t="shared" si="29"/>
        <v>0.43</v>
      </c>
      <c r="U52" s="14">
        <f t="shared" si="30"/>
        <v>3.4297514271682261E-2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4.2717514271682258E-2</v>
      </c>
      <c r="AR52" s="9">
        <f t="shared" si="35"/>
        <v>136.875</v>
      </c>
      <c r="AS52" s="1">
        <f t="shared" si="36"/>
        <v>0.24</v>
      </c>
      <c r="AT52" s="1">
        <f t="shared" si="37"/>
        <v>16856.75</v>
      </c>
      <c r="AU52" s="1">
        <f t="shared" si="38"/>
        <v>158485668.367396</v>
      </c>
    </row>
    <row r="53" spans="1:48" x14ac:dyDescent="0.15">
      <c r="C53" s="7">
        <v>11</v>
      </c>
      <c r="D53" s="7">
        <f t="shared" si="39"/>
        <v>4.6236986705999996</v>
      </c>
      <c r="E53" s="10">
        <f t="shared" si="40"/>
        <v>10.635288435516101</v>
      </c>
      <c r="F53" s="7" t="s">
        <v>85</v>
      </c>
      <c r="G53" s="1">
        <v>12</v>
      </c>
      <c r="H53" s="9">
        <f t="shared" si="20"/>
        <v>4.6236986705999996</v>
      </c>
      <c r="I53" s="9">
        <f t="shared" si="21"/>
        <v>277.77369867059997</v>
      </c>
      <c r="J53" s="9">
        <f t="shared" si="22"/>
        <v>3.1542555454577792E-2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124.98989922882235</v>
      </c>
      <c r="P53" s="9">
        <f t="shared" si="25"/>
        <v>3.9425008276872191</v>
      </c>
      <c r="Q53" s="12">
        <f t="shared" si="26"/>
        <v>0.94620019864493254</v>
      </c>
      <c r="R53" s="9">
        <f t="shared" si="27"/>
        <v>14.125500000000001</v>
      </c>
      <c r="S53" s="13">
        <f t="shared" si="28"/>
        <v>6.6985253523410324E-2</v>
      </c>
      <c r="T53" s="2">
        <f t="shared" si="29"/>
        <v>0.43</v>
      </c>
      <c r="U53" s="14">
        <f t="shared" si="30"/>
        <v>2.880365901506644E-2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3.722365901506644E-2</v>
      </c>
      <c r="AR53" s="9">
        <f t="shared" si="35"/>
        <v>136.875</v>
      </c>
      <c r="AS53" s="1">
        <f t="shared" si="36"/>
        <v>0.24</v>
      </c>
      <c r="AT53" s="1">
        <f t="shared" si="37"/>
        <v>16856.75</v>
      </c>
      <c r="AU53" s="1">
        <f t="shared" si="38"/>
        <v>138102990.74432838</v>
      </c>
      <c r="AV53" s="1">
        <f>SUM(AU42:AU53)</f>
        <v>4592398830.7091274</v>
      </c>
    </row>
    <row r="54" spans="1:48" x14ac:dyDescent="0.15">
      <c r="C54" s="7">
        <v>12</v>
      </c>
      <c r="D54" s="7">
        <f t="shared" si="39"/>
        <v>2.45777821035484</v>
      </c>
      <c r="E54" s="10">
        <f t="shared" si="40"/>
        <v>4.6236986705999996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3.6909852748709699</v>
      </c>
      <c r="E58" s="7"/>
      <c r="F58" s="7"/>
      <c r="G58" s="1">
        <v>1</v>
      </c>
      <c r="H58" s="9">
        <f t="shared" ref="H58:H69" si="42">E59</f>
        <v>3.6909852748709699</v>
      </c>
      <c r="I58" s="9">
        <f t="shared" ref="I58:I69" si="43">H58+273.15</f>
        <v>276.84098527487095</v>
      </c>
      <c r="J58" s="9">
        <f t="shared" ref="J58:J69" si="44">EXP(($C$15*(I58-$C$13))/($C$16*I58*$C$13))</f>
        <v>2.8028998094348386E-2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2.7963597098794907E-3</v>
      </c>
      <c r="Q58" s="12">
        <f t="shared" ref="Q58:Q69" si="48">P58*$B$60</f>
        <v>5.313083448771032E-4</v>
      </c>
      <c r="R58" s="9">
        <f t="shared" ref="R58:R69" si="49">L58*$B$60</f>
        <v>1.8955666666666669E-2</v>
      </c>
      <c r="S58" s="13">
        <f t="shared" ref="S58:S69" si="50">Q58/R58</f>
        <v>2.8028998094348379E-2</v>
      </c>
      <c r="T58" s="2">
        <f t="shared" ref="T58:T69" si="51">$B$59/100</f>
        <v>0.01</v>
      </c>
      <c r="U58" s="14">
        <f t="shared" ref="U58:U69" si="52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1.2280289980943484E-2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706.5</v>
      </c>
      <c r="AU58" s="1">
        <f t="shared" ref="AU58:AU69" si="59">AT58*10000*AS58*0.67*AR58*AQ58</f>
        <v>110188.08975589303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-2.3590598961290299</v>
      </c>
      <c r="E59" s="10">
        <f t="shared" ref="E59:E70" si="61">D58</f>
        <v>3.6909852748709699</v>
      </c>
      <c r="F59" s="7" t="s">
        <v>83</v>
      </c>
      <c r="G59" s="1">
        <v>2</v>
      </c>
      <c r="H59" s="9">
        <f t="shared" si="42"/>
        <v>-2.3590598961290299</v>
      </c>
      <c r="I59" s="9">
        <f t="shared" si="43"/>
        <v>270.79094010387092</v>
      </c>
      <c r="J59" s="9">
        <f t="shared" si="44"/>
        <v>1.2774404580293263E-2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0.19673697362345385</v>
      </c>
      <c r="P59" s="9">
        <f t="shared" si="47"/>
        <v>2.5131976969684838E-3</v>
      </c>
      <c r="Q59" s="12">
        <f t="shared" si="48"/>
        <v>4.7750756242401194E-4</v>
      </c>
      <c r="R59" s="9">
        <f t="shared" si="49"/>
        <v>1.8955666666666669E-2</v>
      </c>
      <c r="S59" s="13">
        <f t="shared" si="50"/>
        <v>2.519075539894905E-2</v>
      </c>
      <c r="T59" s="2">
        <f t="shared" si="51"/>
        <v>0.01</v>
      </c>
      <c r="U59" s="14">
        <f t="shared" si="52"/>
        <v>2.5190755398949051E-4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1.2251907553989491E-2</v>
      </c>
      <c r="AR59" s="9">
        <f t="shared" si="56"/>
        <v>9.9766666666666666</v>
      </c>
      <c r="AS59" s="1">
        <f t="shared" si="57"/>
        <v>0.19</v>
      </c>
      <c r="AT59" s="1">
        <f t="shared" si="58"/>
        <v>706.5</v>
      </c>
      <c r="AU59" s="1">
        <f t="shared" si="59"/>
        <v>109933.42106211219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3.7676248055000001</v>
      </c>
      <c r="E60" s="10">
        <f t="shared" si="61"/>
        <v>-2.3590598961290299</v>
      </c>
      <c r="F60" s="7" t="s">
        <v>83</v>
      </c>
      <c r="G60" s="1">
        <v>3</v>
      </c>
      <c r="H60" s="9">
        <f t="shared" si="42"/>
        <v>3.7676248055000001</v>
      </c>
      <c r="I60" s="9">
        <f t="shared" si="43"/>
        <v>276.9176248055</v>
      </c>
      <c r="J60" s="9">
        <f t="shared" si="44"/>
        <v>2.8303162202087874E-2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0.29399044259315205</v>
      </c>
      <c r="P60" s="9">
        <f t="shared" si="47"/>
        <v>8.3208591825775866E-3</v>
      </c>
      <c r="Q60" s="12">
        <f t="shared" si="48"/>
        <v>1.5809632446897415E-3</v>
      </c>
      <c r="R60" s="9">
        <f t="shared" si="49"/>
        <v>1.8955666666666669E-2</v>
      </c>
      <c r="S60" s="13">
        <f t="shared" si="50"/>
        <v>8.3403199290787697E-2</v>
      </c>
      <c r="T60" s="2">
        <f t="shared" si="51"/>
        <v>0.01</v>
      </c>
      <c r="U60" s="14">
        <f t="shared" si="52"/>
        <v>8.3403199290787695E-4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1.2834031992907877E-2</v>
      </c>
      <c r="AR60" s="9">
        <f t="shared" si="56"/>
        <v>9.9766666666666666</v>
      </c>
      <c r="AS60" s="1">
        <f t="shared" si="57"/>
        <v>0.19</v>
      </c>
      <c r="AT60" s="1">
        <f t="shared" si="58"/>
        <v>706.5</v>
      </c>
      <c r="AU60" s="1">
        <f t="shared" si="59"/>
        <v>115156.68370690114</v>
      </c>
    </row>
    <row r="61" spans="1:48" x14ac:dyDescent="0.15">
      <c r="C61" s="7">
        <v>3</v>
      </c>
      <c r="D61" s="7">
        <f t="shared" si="60"/>
        <v>7.6305879602903204</v>
      </c>
      <c r="E61" s="10">
        <f t="shared" si="61"/>
        <v>3.7676248055000001</v>
      </c>
      <c r="F61" s="7" t="s">
        <v>83</v>
      </c>
      <c r="G61" s="1">
        <v>4</v>
      </c>
      <c r="H61" s="9">
        <f t="shared" si="42"/>
        <v>7.6305879602903204</v>
      </c>
      <c r="I61" s="9">
        <f t="shared" si="43"/>
        <v>280.78058796029029</v>
      </c>
      <c r="J61" s="9">
        <f t="shared" si="44"/>
        <v>4.591174412426749E-2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0.38543625007724114</v>
      </c>
      <c r="P61" s="9">
        <f t="shared" si="47"/>
        <v>1.7696050489763471E-2</v>
      </c>
      <c r="Q61" s="12">
        <f t="shared" si="48"/>
        <v>3.3622495930550594E-3</v>
      </c>
      <c r="R61" s="9">
        <f t="shared" si="49"/>
        <v>1.8955666666666669E-2</v>
      </c>
      <c r="S61" s="13">
        <f t="shared" si="50"/>
        <v>0.17737437844734516</v>
      </c>
      <c r="T61" s="2">
        <f t="shared" si="51"/>
        <v>0.01</v>
      </c>
      <c r="U61" s="14">
        <f t="shared" si="52"/>
        <v>1.7737437844734516E-3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1.3773743784473451E-2</v>
      </c>
      <c r="AR61" s="9">
        <f t="shared" si="56"/>
        <v>9.9766666666666666</v>
      </c>
      <c r="AS61" s="1">
        <f t="shared" si="57"/>
        <v>0.19</v>
      </c>
      <c r="AT61" s="1">
        <f t="shared" si="58"/>
        <v>706.5</v>
      </c>
      <c r="AU61" s="1">
        <f t="shared" si="59"/>
        <v>123588.49170120578</v>
      </c>
    </row>
    <row r="62" spans="1:48" x14ac:dyDescent="0.15">
      <c r="C62" s="7">
        <v>4</v>
      </c>
      <c r="D62" s="7">
        <f t="shared" si="60"/>
        <v>7.1732096208999998</v>
      </c>
      <c r="E62" s="10">
        <f t="shared" si="61"/>
        <v>7.6305879602903204</v>
      </c>
      <c r="F62" s="7" t="s">
        <v>83</v>
      </c>
      <c r="G62" s="1">
        <v>5</v>
      </c>
      <c r="H62" s="9">
        <f t="shared" si="42"/>
        <v>7.1732096208999998</v>
      </c>
      <c r="I62" s="9">
        <f t="shared" si="43"/>
        <v>280.3232096209</v>
      </c>
      <c r="J62" s="9">
        <f t="shared" si="44"/>
        <v>4.3386166703871631E-2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0.3493531896081038</v>
      </c>
      <c r="O62" s="9">
        <f t="shared" si="62"/>
        <v>0.11815367664604054</v>
      </c>
      <c r="P62" s="9">
        <f t="shared" si="47"/>
        <v>5.1262351116404588E-3</v>
      </c>
      <c r="Q62" s="12">
        <f t="shared" si="48"/>
        <v>9.7398467121168715E-4</v>
      </c>
      <c r="R62" s="9">
        <f t="shared" si="49"/>
        <v>1.8955666666666669E-2</v>
      </c>
      <c r="S62" s="13">
        <f t="shared" si="50"/>
        <v>5.138224301677706E-2</v>
      </c>
      <c r="T62" s="2">
        <f t="shared" si="51"/>
        <v>0.01</v>
      </c>
      <c r="U62" s="14">
        <f t="shared" si="52"/>
        <v>5.1382243016777059E-4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1.251382243016777E-2</v>
      </c>
      <c r="AR62" s="9">
        <f t="shared" si="56"/>
        <v>9.9766666666666666</v>
      </c>
      <c r="AS62" s="1">
        <f t="shared" si="57"/>
        <v>0.19</v>
      </c>
      <c r="AT62" s="1">
        <f t="shared" si="58"/>
        <v>706.5</v>
      </c>
      <c r="AU62" s="1">
        <f t="shared" si="59"/>
        <v>112283.52028041409</v>
      </c>
    </row>
    <row r="63" spans="1:48" x14ac:dyDescent="0.15">
      <c r="C63" s="7">
        <v>5</v>
      </c>
      <c r="D63" s="7">
        <f t="shared" si="60"/>
        <v>14.103162516419401</v>
      </c>
      <c r="E63" s="10">
        <f t="shared" si="61"/>
        <v>7.1732096208999998</v>
      </c>
      <c r="F63" s="7" t="s">
        <v>85</v>
      </c>
      <c r="G63" s="1">
        <v>6</v>
      </c>
      <c r="H63" s="9">
        <f t="shared" si="42"/>
        <v>14.103162516419401</v>
      </c>
      <c r="I63" s="9">
        <f t="shared" si="43"/>
        <v>287.25316251641937</v>
      </c>
      <c r="J63" s="9">
        <f t="shared" si="44"/>
        <v>0.10029326017389245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0.21279410820106676</v>
      </c>
      <c r="P63" s="9">
        <f t="shared" si="47"/>
        <v>2.1341814857281011E-2</v>
      </c>
      <c r="Q63" s="12">
        <f t="shared" si="48"/>
        <v>4.0549448228833921E-3</v>
      </c>
      <c r="R63" s="9">
        <f t="shared" si="49"/>
        <v>1.8955666666666669E-2</v>
      </c>
      <c r="S63" s="13">
        <f t="shared" si="50"/>
        <v>0.21391728891360851</v>
      </c>
      <c r="T63" s="2">
        <f t="shared" si="51"/>
        <v>0.01</v>
      </c>
      <c r="U63" s="14">
        <f t="shared" si="52"/>
        <v>2.139172889136085E-3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1.4139172889136086E-2</v>
      </c>
      <c r="AR63" s="9">
        <f t="shared" si="56"/>
        <v>9.9766666666666666</v>
      </c>
      <c r="AS63" s="1">
        <f t="shared" si="57"/>
        <v>0.19</v>
      </c>
      <c r="AT63" s="1">
        <f t="shared" si="58"/>
        <v>706.5</v>
      </c>
      <c r="AU63" s="1">
        <f t="shared" si="59"/>
        <v>126867.3992063597</v>
      </c>
    </row>
    <row r="64" spans="1:48" x14ac:dyDescent="0.15">
      <c r="C64" s="7">
        <v>6</v>
      </c>
      <c r="D64" s="7">
        <f t="shared" si="60"/>
        <v>17.569785275000001</v>
      </c>
      <c r="E64" s="10">
        <f t="shared" si="61"/>
        <v>14.103162516419401</v>
      </c>
      <c r="F64" s="7" t="s">
        <v>83</v>
      </c>
      <c r="G64" s="1">
        <v>7</v>
      </c>
      <c r="H64" s="9">
        <f t="shared" si="42"/>
        <v>17.569785275000001</v>
      </c>
      <c r="I64" s="9">
        <f t="shared" si="43"/>
        <v>290.71978527499999</v>
      </c>
      <c r="J64" s="9">
        <f t="shared" si="44"/>
        <v>0.15024781845781332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0.29121896001045244</v>
      </c>
      <c r="P64" s="9">
        <f t="shared" si="47"/>
        <v>4.3755013435123655E-2</v>
      </c>
      <c r="Q64" s="12">
        <f t="shared" si="48"/>
        <v>8.3134525526734945E-3</v>
      </c>
      <c r="R64" s="9">
        <f t="shared" si="49"/>
        <v>1.8955666666666669E-2</v>
      </c>
      <c r="S64" s="13">
        <f t="shared" si="50"/>
        <v>0.43857347245362827</v>
      </c>
      <c r="T64" s="2">
        <f t="shared" si="51"/>
        <v>0.01</v>
      </c>
      <c r="U64" s="14">
        <f t="shared" si="52"/>
        <v>4.385734724536283E-3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2.4485734724536284E-2</v>
      </c>
      <c r="AR64" s="9">
        <f t="shared" si="56"/>
        <v>9.9766666666666666</v>
      </c>
      <c r="AS64" s="1">
        <f t="shared" si="57"/>
        <v>0.19</v>
      </c>
      <c r="AT64" s="1">
        <f t="shared" si="58"/>
        <v>706.5</v>
      </c>
      <c r="AU64" s="1">
        <f t="shared" si="59"/>
        <v>219704.61119020765</v>
      </c>
    </row>
    <row r="65" spans="1:48" x14ac:dyDescent="0.15">
      <c r="C65" s="7">
        <v>7</v>
      </c>
      <c r="D65" s="7">
        <f t="shared" si="60"/>
        <v>17.751168179354799</v>
      </c>
      <c r="E65" s="10">
        <f t="shared" si="61"/>
        <v>17.569785275000001</v>
      </c>
      <c r="F65" s="7" t="s">
        <v>83</v>
      </c>
      <c r="G65" s="1">
        <v>8</v>
      </c>
      <c r="H65" s="9">
        <f t="shared" si="42"/>
        <v>17.751168179354799</v>
      </c>
      <c r="I65" s="9">
        <f t="shared" si="43"/>
        <v>290.90116817935478</v>
      </c>
      <c r="J65" s="9">
        <f t="shared" si="44"/>
        <v>0.15341842831379782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0.34723061324199544</v>
      </c>
      <c r="P65" s="9">
        <f t="shared" si="47"/>
        <v>5.327157494602313E-2</v>
      </c>
      <c r="Q65" s="12">
        <f t="shared" si="48"/>
        <v>1.0121599239744395E-2</v>
      </c>
      <c r="R65" s="9">
        <f t="shared" si="49"/>
        <v>1.8955666666666669E-2</v>
      </c>
      <c r="S65" s="13">
        <f t="shared" si="50"/>
        <v>0.53396166000023182</v>
      </c>
      <c r="T65" s="2">
        <f t="shared" si="51"/>
        <v>0.01</v>
      </c>
      <c r="U65" s="14">
        <f t="shared" si="52"/>
        <v>5.3396166000023179E-3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2.5439616600002317E-2</v>
      </c>
      <c r="AR65" s="9">
        <f t="shared" si="56"/>
        <v>9.9766666666666666</v>
      </c>
      <c r="AS65" s="1">
        <f t="shared" si="57"/>
        <v>0.19</v>
      </c>
      <c r="AT65" s="1">
        <f t="shared" si="58"/>
        <v>706.5</v>
      </c>
      <c r="AU65" s="1">
        <f t="shared" si="59"/>
        <v>228263.56394079208</v>
      </c>
    </row>
    <row r="66" spans="1:48" x14ac:dyDescent="0.15">
      <c r="C66" s="7">
        <v>8</v>
      </c>
      <c r="D66" s="7">
        <f t="shared" si="60"/>
        <v>16.737997947419402</v>
      </c>
      <c r="E66" s="10">
        <f t="shared" si="61"/>
        <v>17.751168179354799</v>
      </c>
      <c r="F66" s="7" t="s">
        <v>83</v>
      </c>
      <c r="G66" s="1">
        <v>9</v>
      </c>
      <c r="H66" s="9">
        <f t="shared" si="42"/>
        <v>16.737997947419402</v>
      </c>
      <c r="I66" s="9">
        <f t="shared" si="43"/>
        <v>289.88799794741936</v>
      </c>
      <c r="J66" s="9">
        <f t="shared" si="44"/>
        <v>0.13648109223080027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0.39372570496263898</v>
      </c>
      <c r="P66" s="9">
        <f t="shared" si="47"/>
        <v>5.3736114252642783E-2</v>
      </c>
      <c r="Q66" s="12">
        <f t="shared" si="48"/>
        <v>1.020986170800213E-2</v>
      </c>
      <c r="R66" s="9">
        <f t="shared" si="49"/>
        <v>1.8955666666666669E-2</v>
      </c>
      <c r="S66" s="13">
        <f t="shared" si="50"/>
        <v>0.53861791766765232</v>
      </c>
      <c r="T66" s="2">
        <f t="shared" si="51"/>
        <v>0.01</v>
      </c>
      <c r="U66" s="14">
        <f t="shared" si="52"/>
        <v>5.3861791766765237E-3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2.5486179176676525E-2</v>
      </c>
      <c r="AR66" s="9">
        <f t="shared" si="56"/>
        <v>9.9766666666666666</v>
      </c>
      <c r="AS66" s="1">
        <f t="shared" si="57"/>
        <v>0.19</v>
      </c>
      <c r="AT66" s="1">
        <f t="shared" si="58"/>
        <v>706.5</v>
      </c>
      <c r="AU66" s="1">
        <f t="shared" si="59"/>
        <v>228681.3587474135</v>
      </c>
    </row>
    <row r="67" spans="1:48" x14ac:dyDescent="0.15">
      <c r="C67" s="7">
        <v>9</v>
      </c>
      <c r="D67" s="7">
        <f t="shared" si="60"/>
        <v>11.887373246933301</v>
      </c>
      <c r="E67" s="10">
        <f t="shared" si="61"/>
        <v>16.737997947419402</v>
      </c>
      <c r="F67" s="7" t="s">
        <v>83</v>
      </c>
      <c r="G67" s="1">
        <v>10</v>
      </c>
      <c r="H67" s="9">
        <f t="shared" si="42"/>
        <v>11.887373246933301</v>
      </c>
      <c r="I67" s="9">
        <f t="shared" si="43"/>
        <v>285.03737324693327</v>
      </c>
      <c r="J67" s="9">
        <f t="shared" si="44"/>
        <v>7.7061232416728534E-2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0.43975625737666285</v>
      </c>
      <c r="P67" s="9">
        <f t="shared" si="47"/>
        <v>3.3888159156413709E-2</v>
      </c>
      <c r="Q67" s="12">
        <f t="shared" si="48"/>
        <v>6.4387502397186052E-3</v>
      </c>
      <c r="R67" s="9">
        <f t="shared" si="49"/>
        <v>1.8955666666666669E-2</v>
      </c>
      <c r="S67" s="13">
        <f t="shared" si="50"/>
        <v>0.33967416461490518</v>
      </c>
      <c r="T67" s="2">
        <f t="shared" si="51"/>
        <v>0.01</v>
      </c>
      <c r="U67" s="14">
        <f t="shared" si="52"/>
        <v>3.3967416461490518E-3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2.3496741646149052E-2</v>
      </c>
      <c r="AR67" s="9">
        <f t="shared" si="56"/>
        <v>9.9766666666666666</v>
      </c>
      <c r="AS67" s="1">
        <f t="shared" si="57"/>
        <v>0.19</v>
      </c>
      <c r="AT67" s="1">
        <f t="shared" si="58"/>
        <v>706.5</v>
      </c>
      <c r="AU67" s="1">
        <f t="shared" si="59"/>
        <v>210830.61405672002</v>
      </c>
    </row>
    <row r="68" spans="1:48" x14ac:dyDescent="0.15">
      <c r="C68" s="7">
        <v>10</v>
      </c>
      <c r="D68" s="7">
        <f t="shared" si="60"/>
        <v>10.635288435516101</v>
      </c>
      <c r="E68" s="10">
        <f t="shared" si="61"/>
        <v>11.887373246933301</v>
      </c>
      <c r="F68" s="7" t="s">
        <v>83</v>
      </c>
      <c r="G68" s="1">
        <v>11</v>
      </c>
      <c r="H68" s="9">
        <f t="shared" si="42"/>
        <v>10.635288435516101</v>
      </c>
      <c r="I68" s="9">
        <f t="shared" si="43"/>
        <v>283.78528843551607</v>
      </c>
      <c r="J68" s="9">
        <f t="shared" si="44"/>
        <v>6.6279779371021336E-2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0.38557469330923672</v>
      </c>
      <c r="O68" s="9">
        <f t="shared" si="62"/>
        <v>0.12006007157767901</v>
      </c>
      <c r="P68" s="9">
        <f t="shared" si="47"/>
        <v>7.9575550554375936E-3</v>
      </c>
      <c r="Q68" s="12">
        <f t="shared" si="48"/>
        <v>1.5119354605331427E-3</v>
      </c>
      <c r="R68" s="9">
        <f t="shared" si="49"/>
        <v>1.8955666666666669E-2</v>
      </c>
      <c r="S68" s="13">
        <f t="shared" si="50"/>
        <v>7.9761661096935443E-2</v>
      </c>
      <c r="T68" s="2">
        <f t="shared" si="51"/>
        <v>0.01</v>
      </c>
      <c r="U68" s="14">
        <f t="shared" si="52"/>
        <v>7.9761661096935444E-4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1.2797616610969354E-2</v>
      </c>
      <c r="AR68" s="9">
        <f t="shared" si="56"/>
        <v>9.9766666666666666</v>
      </c>
      <c r="AS68" s="1">
        <f t="shared" si="57"/>
        <v>0.19</v>
      </c>
      <c r="AT68" s="1">
        <f t="shared" si="58"/>
        <v>706.5</v>
      </c>
      <c r="AU68" s="1">
        <f t="shared" si="59"/>
        <v>114829.93723920667</v>
      </c>
    </row>
    <row r="69" spans="1:48" x14ac:dyDescent="0.15">
      <c r="C69" s="7">
        <v>11</v>
      </c>
      <c r="D69" s="7">
        <f t="shared" si="60"/>
        <v>4.6236986705999996</v>
      </c>
      <c r="E69" s="10">
        <f t="shared" si="61"/>
        <v>10.635288435516101</v>
      </c>
      <c r="F69" s="7" t="s">
        <v>85</v>
      </c>
      <c r="G69" s="1">
        <v>12</v>
      </c>
      <c r="H69" s="9">
        <f t="shared" si="42"/>
        <v>4.6236986705999996</v>
      </c>
      <c r="I69" s="9">
        <f t="shared" si="43"/>
        <v>277.77369867059997</v>
      </c>
      <c r="J69" s="9">
        <f t="shared" si="44"/>
        <v>3.1542555454577792E-2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0.21186918318890807</v>
      </c>
      <c r="P69" s="9">
        <f t="shared" si="47"/>
        <v>6.6828954598522339E-3</v>
      </c>
      <c r="Q69" s="12">
        <f t="shared" si="48"/>
        <v>1.2697501373719244E-3</v>
      </c>
      <c r="R69" s="9">
        <f t="shared" si="49"/>
        <v>1.8955666666666669E-2</v>
      </c>
      <c r="S69" s="13">
        <f t="shared" si="50"/>
        <v>6.6985253523410282E-2</v>
      </c>
      <c r="T69" s="2">
        <f t="shared" si="51"/>
        <v>0.01</v>
      </c>
      <c r="U69" s="14">
        <f t="shared" si="52"/>
        <v>6.6985253523410288E-4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1.2669852535234102E-2</v>
      </c>
      <c r="AR69" s="9">
        <f t="shared" si="56"/>
        <v>9.9766666666666666</v>
      </c>
      <c r="AS69" s="1">
        <f t="shared" si="57"/>
        <v>0.19</v>
      </c>
      <c r="AT69" s="1">
        <f t="shared" si="58"/>
        <v>706.5</v>
      </c>
      <c r="AU69" s="1">
        <f t="shared" si="59"/>
        <v>113683.54090275688</v>
      </c>
      <c r="AV69" s="1">
        <f>SUM(AU58:AU69)</f>
        <v>1814011.2317899824</v>
      </c>
    </row>
    <row r="70" spans="1:48" x14ac:dyDescent="0.15">
      <c r="C70" s="7">
        <v>12</v>
      </c>
      <c r="D70" s="7">
        <f t="shared" si="60"/>
        <v>2.45777821035484</v>
      </c>
      <c r="E70" s="10">
        <f t="shared" si="61"/>
        <v>4.6236986705999996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3.6909852748709699</v>
      </c>
      <c r="E73" s="7"/>
      <c r="F73" s="7"/>
      <c r="G73" s="1">
        <v>1</v>
      </c>
      <c r="H73" s="9">
        <f t="shared" ref="H73:H84" si="63">E74</f>
        <v>3.6909852748709699</v>
      </c>
      <c r="I73" s="9">
        <f t="shared" ref="I73:I84" si="64">H73+273.15</f>
        <v>276.84098527487095</v>
      </c>
      <c r="J73" s="9">
        <f t="shared" ref="J73:J84" si="65">EXP(($C$15*(I73-$C$13))/($C$16*I73*$C$13))</f>
        <v>2.8028998094348386E-2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3.0691752913311488E-3</v>
      </c>
      <c r="Q73" s="12">
        <f t="shared" ref="Q73:Q84" si="69">P73*$B$75</f>
        <v>5.5245155243960678E-4</v>
      </c>
      <c r="R73" s="9">
        <f t="shared" ref="R73:R84" si="70">L73*$B$75</f>
        <v>1.9710000000000002E-2</v>
      </c>
      <c r="S73" s="13">
        <f t="shared" ref="S73:S84" si="71">Q73/R73</f>
        <v>2.802899809434839E-2</v>
      </c>
      <c r="T73" s="2">
        <f t="shared" ref="T73:T84" si="72">$B$74/100</f>
        <v>0.01</v>
      </c>
      <c r="U73" s="14">
        <f t="shared" ref="U73:U84" si="73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1.2880289980943484E-2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450.5</v>
      </c>
      <c r="AU73" s="1">
        <f t="shared" ref="AU73:AU84" si="80">AT73*10000*AS73*0.67*AR73*AQ73</f>
        <v>76627.007053306093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-2.3590598961290299</v>
      </c>
      <c r="E74" s="10">
        <f t="shared" ref="E74:E85" si="82">D73</f>
        <v>3.6909852748709699</v>
      </c>
      <c r="F74" s="7" t="s">
        <v>83</v>
      </c>
      <c r="G74" s="1">
        <v>2</v>
      </c>
      <c r="H74" s="9">
        <f t="shared" si="63"/>
        <v>-2.3590598961290299</v>
      </c>
      <c r="I74" s="9">
        <f t="shared" si="64"/>
        <v>270.79094010387092</v>
      </c>
      <c r="J74" s="9">
        <f t="shared" si="65"/>
        <v>1.2774404580293263E-2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0.21593082470866887</v>
      </c>
      <c r="P74" s="9">
        <f t="shared" si="68"/>
        <v>2.758387716184921E-3</v>
      </c>
      <c r="Q74" s="12">
        <f t="shared" si="69"/>
        <v>4.9650978891328573E-4</v>
      </c>
      <c r="R74" s="9">
        <f t="shared" si="70"/>
        <v>1.9710000000000002E-2</v>
      </c>
      <c r="S74" s="13">
        <f t="shared" si="71"/>
        <v>2.5190755398949046E-2</v>
      </c>
      <c r="T74" s="2">
        <f t="shared" si="72"/>
        <v>0.01</v>
      </c>
      <c r="U74" s="14">
        <f t="shared" si="73"/>
        <v>2.5190755398949046E-4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1.2851907553989491E-2</v>
      </c>
      <c r="AR74" s="9">
        <f t="shared" si="77"/>
        <v>10.950000000000001</v>
      </c>
      <c r="AS74" s="1">
        <f t="shared" si="78"/>
        <v>0.18</v>
      </c>
      <c r="AT74" s="1">
        <f t="shared" si="79"/>
        <v>450.5</v>
      </c>
      <c r="AU74" s="1">
        <f t="shared" si="80"/>
        <v>76458.155231366429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3.7676248055000001</v>
      </c>
      <c r="E75" s="10">
        <f t="shared" si="82"/>
        <v>-2.3590598961290299</v>
      </c>
      <c r="F75" s="7" t="s">
        <v>83</v>
      </c>
      <c r="G75" s="1">
        <v>3</v>
      </c>
      <c r="H75" s="9">
        <f t="shared" si="63"/>
        <v>3.7676248055000001</v>
      </c>
      <c r="I75" s="9">
        <f t="shared" si="64"/>
        <v>276.9176248055</v>
      </c>
      <c r="J75" s="9">
        <f t="shared" si="65"/>
        <v>2.8303162202087874E-2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0.32267243699248399</v>
      </c>
      <c r="P75" s="9">
        <f t="shared" si="68"/>
        <v>9.1326503223412535E-3</v>
      </c>
      <c r="Q75" s="12">
        <f t="shared" si="69"/>
        <v>1.6438770580214255E-3</v>
      </c>
      <c r="R75" s="9">
        <f t="shared" si="70"/>
        <v>1.9710000000000002E-2</v>
      </c>
      <c r="S75" s="13">
        <f t="shared" si="71"/>
        <v>8.3403199290787697E-2</v>
      </c>
      <c r="T75" s="2">
        <f t="shared" si="72"/>
        <v>0.01</v>
      </c>
      <c r="U75" s="14">
        <f t="shared" si="73"/>
        <v>8.3403199290787695E-4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1.3434031992907877E-2</v>
      </c>
      <c r="AR75" s="9">
        <f t="shared" si="77"/>
        <v>10.950000000000001</v>
      </c>
      <c r="AS75" s="1">
        <f t="shared" si="78"/>
        <v>0.18</v>
      </c>
      <c r="AT75" s="1">
        <f t="shared" si="79"/>
        <v>450.5</v>
      </c>
      <c r="AU75" s="1">
        <f t="shared" si="80"/>
        <v>79921.311228078979</v>
      </c>
    </row>
    <row r="76" spans="1:48" x14ac:dyDescent="0.15">
      <c r="C76" s="7">
        <v>3</v>
      </c>
      <c r="D76" s="7">
        <f t="shared" si="81"/>
        <v>7.6305879602903204</v>
      </c>
      <c r="E76" s="10">
        <f t="shared" si="82"/>
        <v>3.7676248055000001</v>
      </c>
      <c r="F76" s="7" t="s">
        <v>83</v>
      </c>
      <c r="G76" s="1">
        <v>4</v>
      </c>
      <c r="H76" s="9">
        <f t="shared" si="63"/>
        <v>7.6305879602903204</v>
      </c>
      <c r="I76" s="9">
        <f t="shared" si="64"/>
        <v>280.78058796029029</v>
      </c>
      <c r="J76" s="9">
        <f t="shared" si="65"/>
        <v>4.591174412426749E-2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0.42303978667014275</v>
      </c>
      <c r="P76" s="9">
        <f t="shared" si="68"/>
        <v>1.9422494439984297E-2</v>
      </c>
      <c r="Q76" s="12">
        <f t="shared" si="69"/>
        <v>3.4960489991971732E-3</v>
      </c>
      <c r="R76" s="9">
        <f t="shared" si="70"/>
        <v>1.9710000000000002E-2</v>
      </c>
      <c r="S76" s="13">
        <f t="shared" si="71"/>
        <v>0.17737437844734516</v>
      </c>
      <c r="T76" s="2">
        <f t="shared" si="72"/>
        <v>0.01</v>
      </c>
      <c r="U76" s="14">
        <f t="shared" si="73"/>
        <v>1.7737437844734516E-3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1.4373743784473451E-2</v>
      </c>
      <c r="AR76" s="9">
        <f t="shared" si="77"/>
        <v>10.950000000000001</v>
      </c>
      <c r="AS76" s="1">
        <f t="shared" si="78"/>
        <v>0.18</v>
      </c>
      <c r="AT76" s="1">
        <f t="shared" si="79"/>
        <v>450.5</v>
      </c>
      <c r="AU76" s="1">
        <f t="shared" si="80"/>
        <v>85511.814406726786</v>
      </c>
    </row>
    <row r="77" spans="1:48" x14ac:dyDescent="0.15">
      <c r="C77" s="7">
        <v>4</v>
      </c>
      <c r="D77" s="7">
        <f t="shared" si="81"/>
        <v>7.1732096208999998</v>
      </c>
      <c r="E77" s="10">
        <f t="shared" si="82"/>
        <v>7.6305879602903204</v>
      </c>
      <c r="F77" s="7" t="s">
        <v>83</v>
      </c>
      <c r="G77" s="1">
        <v>5</v>
      </c>
      <c r="H77" s="9">
        <f t="shared" si="63"/>
        <v>7.1732096208999998</v>
      </c>
      <c r="I77" s="9">
        <f t="shared" si="64"/>
        <v>280.3232096209</v>
      </c>
      <c r="J77" s="9">
        <f t="shared" si="65"/>
        <v>4.3386166703871631E-2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0.38343642761865054</v>
      </c>
      <c r="O77" s="9">
        <f t="shared" si="83"/>
        <v>0.12968086461150791</v>
      </c>
      <c r="P77" s="9">
        <f t="shared" si="68"/>
        <v>5.6263556103370894E-3</v>
      </c>
      <c r="Q77" s="12">
        <f t="shared" si="69"/>
        <v>1.012744009860676E-3</v>
      </c>
      <c r="R77" s="9">
        <f t="shared" si="70"/>
        <v>1.9710000000000002E-2</v>
      </c>
      <c r="S77" s="13">
        <f t="shared" si="71"/>
        <v>5.138224301677706E-2</v>
      </c>
      <c r="T77" s="2">
        <f t="shared" si="72"/>
        <v>0.01</v>
      </c>
      <c r="U77" s="14">
        <f t="shared" si="73"/>
        <v>5.1382243016777059E-4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1.311382243016777E-2</v>
      </c>
      <c r="AR77" s="9">
        <f t="shared" si="77"/>
        <v>10.950000000000001</v>
      </c>
      <c r="AS77" s="1">
        <f t="shared" si="78"/>
        <v>0.18</v>
      </c>
      <c r="AT77" s="1">
        <f t="shared" si="79"/>
        <v>450.5</v>
      </c>
      <c r="AU77" s="1">
        <f t="shared" si="80"/>
        <v>78016.330792162975</v>
      </c>
    </row>
    <row r="78" spans="1:48" x14ac:dyDescent="0.15">
      <c r="C78" s="7">
        <v>5</v>
      </c>
      <c r="D78" s="7">
        <f t="shared" si="81"/>
        <v>14.103162516419401</v>
      </c>
      <c r="E78" s="10">
        <f t="shared" si="82"/>
        <v>7.1732096208999998</v>
      </c>
      <c r="F78" s="7" t="s">
        <v>85</v>
      </c>
      <c r="G78" s="1">
        <v>6</v>
      </c>
      <c r="H78" s="9">
        <f t="shared" si="63"/>
        <v>14.103162516419401</v>
      </c>
      <c r="I78" s="9">
        <f t="shared" si="64"/>
        <v>287.25316251641937</v>
      </c>
      <c r="J78" s="9">
        <f t="shared" si="65"/>
        <v>0.10029326017389245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0.23355450900117083</v>
      </c>
      <c r="P78" s="9">
        <f t="shared" si="68"/>
        <v>2.3423943136040133E-2</v>
      </c>
      <c r="Q78" s="12">
        <f t="shared" si="69"/>
        <v>4.2163097644872241E-3</v>
      </c>
      <c r="R78" s="9">
        <f t="shared" si="70"/>
        <v>1.9710000000000002E-2</v>
      </c>
      <c r="S78" s="13">
        <f t="shared" si="71"/>
        <v>0.21391728891360851</v>
      </c>
      <c r="T78" s="2">
        <f t="shared" si="72"/>
        <v>0.01</v>
      </c>
      <c r="U78" s="14">
        <f t="shared" si="73"/>
        <v>2.139172889136085E-3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1.4739172889136086E-2</v>
      </c>
      <c r="AR78" s="9">
        <f t="shared" si="77"/>
        <v>10.950000000000001</v>
      </c>
      <c r="AS78" s="1">
        <f t="shared" si="78"/>
        <v>0.18</v>
      </c>
      <c r="AT78" s="1">
        <f t="shared" si="79"/>
        <v>450.5</v>
      </c>
      <c r="AU78" s="1">
        <f t="shared" si="80"/>
        <v>87685.813487640029</v>
      </c>
    </row>
    <row r="79" spans="1:48" x14ac:dyDescent="0.15">
      <c r="C79" s="7">
        <v>6</v>
      </c>
      <c r="D79" s="7">
        <f t="shared" si="81"/>
        <v>17.569785275000001</v>
      </c>
      <c r="E79" s="10">
        <f t="shared" si="82"/>
        <v>14.103162516419401</v>
      </c>
      <c r="F79" s="7" t="s">
        <v>83</v>
      </c>
      <c r="G79" s="1">
        <v>7</v>
      </c>
      <c r="H79" s="9">
        <f t="shared" si="63"/>
        <v>17.569785275000001</v>
      </c>
      <c r="I79" s="9">
        <f t="shared" si="64"/>
        <v>290.71978527499999</v>
      </c>
      <c r="J79" s="9">
        <f t="shared" si="65"/>
        <v>0.15024781845781332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0.31963056586513072</v>
      </c>
      <c r="P79" s="9">
        <f t="shared" si="68"/>
        <v>4.8023795233672305E-2</v>
      </c>
      <c r="Q79" s="12">
        <f t="shared" si="69"/>
        <v>8.6442831420610149E-3</v>
      </c>
      <c r="R79" s="9">
        <f t="shared" si="70"/>
        <v>1.9710000000000002E-2</v>
      </c>
      <c r="S79" s="13">
        <f t="shared" si="71"/>
        <v>0.43857347245362832</v>
      </c>
      <c r="T79" s="2">
        <f t="shared" si="72"/>
        <v>0.01</v>
      </c>
      <c r="U79" s="14">
        <f t="shared" si="73"/>
        <v>4.385734724536283E-3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2.5985734724536285E-2</v>
      </c>
      <c r="AR79" s="9">
        <f t="shared" si="77"/>
        <v>10.950000000000001</v>
      </c>
      <c r="AS79" s="1">
        <f t="shared" si="78"/>
        <v>0.18</v>
      </c>
      <c r="AT79" s="1">
        <f t="shared" si="79"/>
        <v>450.5</v>
      </c>
      <c r="AU79" s="1">
        <f t="shared" si="80"/>
        <v>154593.49758183988</v>
      </c>
    </row>
    <row r="80" spans="1:48" x14ac:dyDescent="0.15">
      <c r="C80" s="7">
        <v>7</v>
      </c>
      <c r="D80" s="7">
        <f t="shared" si="81"/>
        <v>17.751168179354799</v>
      </c>
      <c r="E80" s="10">
        <f t="shared" si="82"/>
        <v>17.569785275000001</v>
      </c>
      <c r="F80" s="7" t="s">
        <v>83</v>
      </c>
      <c r="G80" s="1">
        <v>8</v>
      </c>
      <c r="H80" s="9">
        <f t="shared" si="63"/>
        <v>17.751168179354799</v>
      </c>
      <c r="I80" s="9">
        <f t="shared" si="64"/>
        <v>290.90116817935478</v>
      </c>
      <c r="J80" s="9">
        <f t="shared" si="65"/>
        <v>0.15341842831379782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0.38110677063145848</v>
      </c>
      <c r="P80" s="9">
        <f t="shared" si="68"/>
        <v>5.8468801770025398E-2</v>
      </c>
      <c r="Q80" s="12">
        <f t="shared" si="69"/>
        <v>1.0524384318604571E-2</v>
      </c>
      <c r="R80" s="9">
        <f t="shared" si="70"/>
        <v>1.9710000000000002E-2</v>
      </c>
      <c r="S80" s="13">
        <f t="shared" si="71"/>
        <v>0.53396166000023182</v>
      </c>
      <c r="T80" s="2">
        <f t="shared" si="72"/>
        <v>0.01</v>
      </c>
      <c r="U80" s="14">
        <f t="shared" si="73"/>
        <v>5.3396166000023179E-3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2.6939616600002318E-2</v>
      </c>
      <c r="AR80" s="9">
        <f t="shared" si="77"/>
        <v>10.950000000000001</v>
      </c>
      <c r="AS80" s="1">
        <f t="shared" si="78"/>
        <v>0.18</v>
      </c>
      <c r="AT80" s="1">
        <f t="shared" si="79"/>
        <v>450.5</v>
      </c>
      <c r="AU80" s="1">
        <f t="shared" si="80"/>
        <v>160268.30096806012</v>
      </c>
    </row>
    <row r="81" spans="1:48" x14ac:dyDescent="0.15">
      <c r="C81" s="7">
        <v>8</v>
      </c>
      <c r="D81" s="7">
        <f t="shared" si="81"/>
        <v>16.737997947419402</v>
      </c>
      <c r="E81" s="10">
        <f t="shared" si="82"/>
        <v>17.751168179354799</v>
      </c>
      <c r="F81" s="7" t="s">
        <v>83</v>
      </c>
      <c r="G81" s="1">
        <v>9</v>
      </c>
      <c r="H81" s="9">
        <f t="shared" si="63"/>
        <v>16.737997947419402</v>
      </c>
      <c r="I81" s="9">
        <f t="shared" si="64"/>
        <v>289.88799794741936</v>
      </c>
      <c r="J81" s="9">
        <f t="shared" si="65"/>
        <v>0.13648109223080027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0.43213796886143313</v>
      </c>
      <c r="P81" s="9">
        <f t="shared" si="68"/>
        <v>5.8978661984607945E-2</v>
      </c>
      <c r="Q81" s="12">
        <f t="shared" si="69"/>
        <v>1.0616159157229429E-2</v>
      </c>
      <c r="R81" s="9">
        <f t="shared" si="70"/>
        <v>1.9710000000000002E-2</v>
      </c>
      <c r="S81" s="13">
        <f t="shared" si="71"/>
        <v>0.53861791766765232</v>
      </c>
      <c r="T81" s="2">
        <f t="shared" si="72"/>
        <v>0.01</v>
      </c>
      <c r="U81" s="14">
        <f t="shared" si="73"/>
        <v>5.3861791766765237E-3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2.6986179176676527E-2</v>
      </c>
      <c r="AR81" s="9">
        <f t="shared" si="77"/>
        <v>10.950000000000001</v>
      </c>
      <c r="AS81" s="1">
        <f t="shared" si="78"/>
        <v>0.18</v>
      </c>
      <c r="AT81" s="1">
        <f t="shared" si="79"/>
        <v>450.5</v>
      </c>
      <c r="AU81" s="1">
        <f t="shared" si="80"/>
        <v>160545.30955222348</v>
      </c>
    </row>
    <row r="82" spans="1:48" x14ac:dyDescent="0.15">
      <c r="C82" s="7">
        <v>9</v>
      </c>
      <c r="D82" s="7">
        <f t="shared" si="81"/>
        <v>11.887373246933301</v>
      </c>
      <c r="E82" s="10">
        <f t="shared" si="82"/>
        <v>16.737997947419402</v>
      </c>
      <c r="F82" s="7" t="s">
        <v>83</v>
      </c>
      <c r="G82" s="1">
        <v>10</v>
      </c>
      <c r="H82" s="9">
        <f t="shared" si="63"/>
        <v>11.887373246933301</v>
      </c>
      <c r="I82" s="9">
        <f t="shared" si="64"/>
        <v>285.03737324693327</v>
      </c>
      <c r="J82" s="9">
        <f t="shared" si="65"/>
        <v>7.7061232416728534E-2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0.48265930687682518</v>
      </c>
      <c r="P82" s="9">
        <f t="shared" si="68"/>
        <v>3.7194321025332128E-2</v>
      </c>
      <c r="Q82" s="12">
        <f t="shared" si="69"/>
        <v>6.694977784559783E-3</v>
      </c>
      <c r="R82" s="9">
        <f t="shared" si="70"/>
        <v>1.9710000000000002E-2</v>
      </c>
      <c r="S82" s="13">
        <f t="shared" si="71"/>
        <v>0.33967416461490524</v>
      </c>
      <c r="T82" s="2">
        <f t="shared" si="72"/>
        <v>0.01</v>
      </c>
      <c r="U82" s="14">
        <f t="shared" si="73"/>
        <v>3.3967416461490527E-3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2.4996741646149054E-2</v>
      </c>
      <c r="AR82" s="9">
        <f t="shared" si="77"/>
        <v>10.950000000000001</v>
      </c>
      <c r="AS82" s="1">
        <f t="shared" si="78"/>
        <v>0.18</v>
      </c>
      <c r="AT82" s="1">
        <f t="shared" si="79"/>
        <v>450.5</v>
      </c>
      <c r="AU82" s="1">
        <f t="shared" si="80"/>
        <v>148709.81175602603</v>
      </c>
    </row>
    <row r="83" spans="1:48" x14ac:dyDescent="0.15">
      <c r="C83" s="7">
        <v>10</v>
      </c>
      <c r="D83" s="7">
        <f t="shared" si="81"/>
        <v>10.635288435516101</v>
      </c>
      <c r="E83" s="10">
        <f t="shared" si="82"/>
        <v>11.887373246933301</v>
      </c>
      <c r="F83" s="7" t="s">
        <v>83</v>
      </c>
      <c r="G83" s="1">
        <v>11</v>
      </c>
      <c r="H83" s="9">
        <f t="shared" si="63"/>
        <v>10.635288435516101</v>
      </c>
      <c r="I83" s="9">
        <f t="shared" si="64"/>
        <v>283.78528843551607</v>
      </c>
      <c r="J83" s="9">
        <f t="shared" si="65"/>
        <v>6.6279779371021336E-2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0.42319173655891845</v>
      </c>
      <c r="O83" s="9">
        <f t="shared" si="83"/>
        <v>0.13177324929257456</v>
      </c>
      <c r="P83" s="9">
        <f t="shared" si="68"/>
        <v>8.7339018901144341E-3</v>
      </c>
      <c r="Q83" s="12">
        <f t="shared" si="69"/>
        <v>1.5721023402205981E-3</v>
      </c>
      <c r="R83" s="9">
        <f t="shared" si="70"/>
        <v>1.9710000000000002E-2</v>
      </c>
      <c r="S83" s="13">
        <f t="shared" si="71"/>
        <v>7.9761661096935457E-2</v>
      </c>
      <c r="T83" s="2">
        <f t="shared" si="72"/>
        <v>0.01</v>
      </c>
      <c r="U83" s="14">
        <f t="shared" si="73"/>
        <v>7.9761661096935455E-4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1.3397616610969354E-2</v>
      </c>
      <c r="AR83" s="9">
        <f t="shared" si="77"/>
        <v>10.950000000000001</v>
      </c>
      <c r="AS83" s="1">
        <f t="shared" si="78"/>
        <v>0.18</v>
      </c>
      <c r="AT83" s="1">
        <f t="shared" si="79"/>
        <v>450.5</v>
      </c>
      <c r="AU83" s="1">
        <f t="shared" si="80"/>
        <v>79704.670008604851</v>
      </c>
    </row>
    <row r="84" spans="1:48" x14ac:dyDescent="0.15">
      <c r="C84" s="7">
        <v>11</v>
      </c>
      <c r="D84" s="7">
        <f t="shared" si="81"/>
        <v>4.6236986705999996</v>
      </c>
      <c r="E84" s="10">
        <f t="shared" si="82"/>
        <v>10.635288435516101</v>
      </c>
      <c r="F84" s="7" t="s">
        <v>85</v>
      </c>
      <c r="G84" s="1">
        <v>12</v>
      </c>
      <c r="H84" s="9">
        <f t="shared" si="63"/>
        <v>4.6236986705999996</v>
      </c>
      <c r="I84" s="9">
        <f t="shared" si="64"/>
        <v>277.77369867059997</v>
      </c>
      <c r="J84" s="9">
        <f t="shared" si="65"/>
        <v>3.1542555454577792E-2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0.23253934740246013</v>
      </c>
      <c r="P84" s="9">
        <f t="shared" si="68"/>
        <v>7.3348852608134292E-3</v>
      </c>
      <c r="Q84" s="12">
        <f t="shared" si="69"/>
        <v>1.3202793469464173E-3</v>
      </c>
      <c r="R84" s="9">
        <f t="shared" si="70"/>
        <v>1.9710000000000002E-2</v>
      </c>
      <c r="S84" s="13">
        <f t="shared" si="71"/>
        <v>6.698525352341031E-2</v>
      </c>
      <c r="T84" s="2">
        <f t="shared" si="72"/>
        <v>0.01</v>
      </c>
      <c r="U84" s="14">
        <f t="shared" si="73"/>
        <v>6.698525352341031E-4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1.3269852535234104E-2</v>
      </c>
      <c r="AR84" s="9">
        <f t="shared" si="77"/>
        <v>10.950000000000001</v>
      </c>
      <c r="AS84" s="1">
        <f t="shared" si="78"/>
        <v>0.18</v>
      </c>
      <c r="AT84" s="1">
        <f t="shared" si="79"/>
        <v>450.5</v>
      </c>
      <c r="AU84" s="1">
        <f t="shared" si="80"/>
        <v>78944.580076855724</v>
      </c>
      <c r="AV84" s="1">
        <f>SUM(AU73:AU84)</f>
        <v>1266986.6021428914</v>
      </c>
    </row>
    <row r="85" spans="1:48" x14ac:dyDescent="0.15">
      <c r="C85" s="7">
        <v>12</v>
      </c>
      <c r="D85" s="7">
        <f t="shared" si="81"/>
        <v>2.45777821035484</v>
      </c>
      <c r="E85" s="10">
        <f t="shared" si="82"/>
        <v>4.6236986705999996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3.6909852748709699</v>
      </c>
      <c r="E89" s="7"/>
      <c r="F89" s="7"/>
      <c r="G89" s="1">
        <v>1</v>
      </c>
      <c r="H89" s="9">
        <f t="shared" ref="H89:H100" si="84">E90</f>
        <v>3.6909852748709699</v>
      </c>
      <c r="I89" s="9">
        <f t="shared" ref="I89:I100" si="85">H89+273.15</f>
        <v>276.84098527487095</v>
      </c>
      <c r="J89" s="9">
        <f t="shared" ref="J89:J100" si="86">EXP(($C$15*(I89-$C$13))/($C$16*I89*$C$13))</f>
        <v>2.8028998094348386E-2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0.14870154286499412</v>
      </c>
      <c r="Q89" s="12">
        <f t="shared" ref="Q89:Q100" si="90">P89*$B$91</f>
        <v>6.691569428924736E-2</v>
      </c>
      <c r="R89" s="9">
        <f t="shared" ref="R89:R100" si="91">L89*$B$91</f>
        <v>2.3873737500000001</v>
      </c>
      <c r="S89" s="13">
        <f t="shared" ref="S89:S100" si="92">Q89/R89</f>
        <v>2.8028998094348386E-2</v>
      </c>
      <c r="T89" s="2">
        <f t="shared" ref="T89:T100" si="93">$B$90/100</f>
        <v>0.51</v>
      </c>
      <c r="U89" s="14">
        <f t="shared" ref="U89:U100" si="94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3.4646878891977477E-2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8063.416666666667</v>
      </c>
      <c r="AN89" s="1">
        <f t="shared" ref="AN89:AN100" si="99">AM89*10000*AK89*AJ89</f>
        <v>29061695.258895122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-2.3590598961290299</v>
      </c>
      <c r="E90" s="10">
        <f t="shared" ref="E90:E101" si="101">D89</f>
        <v>3.6909852748709699</v>
      </c>
      <c r="F90" s="7" t="s">
        <v>83</v>
      </c>
      <c r="G90" s="1">
        <v>2</v>
      </c>
      <c r="H90" s="9">
        <f t="shared" si="84"/>
        <v>-2.3590598961290299</v>
      </c>
      <c r="I90" s="9">
        <f t="shared" si="85"/>
        <v>270.79094010387092</v>
      </c>
      <c r="J90" s="9">
        <f t="shared" si="86"/>
        <v>1.2774404580293263E-2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10.461848457135005</v>
      </c>
      <c r="P90" s="9">
        <f t="shared" si="89"/>
        <v>0.13364388484915943</v>
      </c>
      <c r="Q90" s="12">
        <f t="shared" si="90"/>
        <v>6.0139748182121741E-2</v>
      </c>
      <c r="R90" s="9">
        <f t="shared" si="91"/>
        <v>2.3873737500000001</v>
      </c>
      <c r="S90" s="13">
        <f t="shared" si="92"/>
        <v>2.519075539894905E-2</v>
      </c>
      <c r="T90" s="2">
        <f t="shared" si="93"/>
        <v>0.51</v>
      </c>
      <c r="U90" s="14">
        <f t="shared" si="94"/>
        <v>1.2847285253464015E-2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3.4210456503919399E-2</v>
      </c>
      <c r="AK90" s="9">
        <f t="shared" si="96"/>
        <v>10.4025</v>
      </c>
      <c r="AL90" s="1">
        <f t="shared" si="97"/>
        <v>0.45</v>
      </c>
      <c r="AM90" s="17">
        <f t="shared" si="98"/>
        <v>8063.416666666667</v>
      </c>
      <c r="AN90" s="1">
        <f t="shared" si="99"/>
        <v>28695625.50451849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3.7676248055000001</v>
      </c>
      <c r="E91" s="10">
        <f t="shared" si="101"/>
        <v>-2.3590598961290299</v>
      </c>
      <c r="F91" s="7" t="s">
        <v>83</v>
      </c>
      <c r="G91" s="1">
        <v>3</v>
      </c>
      <c r="H91" s="9">
        <f t="shared" si="84"/>
        <v>3.7676248055000001</v>
      </c>
      <c r="I91" s="9">
        <f t="shared" si="85"/>
        <v>276.9176248055</v>
      </c>
      <c r="J91" s="9">
        <f t="shared" si="86"/>
        <v>2.8303162202087874E-2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15.633479572285847</v>
      </c>
      <c r="P91" s="9">
        <f t="shared" si="89"/>
        <v>0.44247690811743368</v>
      </c>
      <c r="Q91" s="12">
        <f t="shared" si="90"/>
        <v>0.19911460865284517</v>
      </c>
      <c r="R91" s="9">
        <f t="shared" si="91"/>
        <v>2.3873737500000001</v>
      </c>
      <c r="S91" s="13">
        <f t="shared" si="92"/>
        <v>8.3403199290787697E-2</v>
      </c>
      <c r="T91" s="2">
        <f t="shared" si="93"/>
        <v>0.51</v>
      </c>
      <c r="U91" s="14">
        <f t="shared" si="94"/>
        <v>4.2535631638301728E-2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4.3161492938947971E-2</v>
      </c>
      <c r="AK91" s="9">
        <f t="shared" si="96"/>
        <v>10.4025</v>
      </c>
      <c r="AL91" s="1">
        <f t="shared" si="97"/>
        <v>0.45</v>
      </c>
      <c r="AM91" s="17">
        <f t="shared" si="98"/>
        <v>8063.416666666667</v>
      </c>
      <c r="AN91" s="1">
        <f t="shared" si="99"/>
        <v>36203727.285839438</v>
      </c>
    </row>
    <row r="92" spans="1:48" x14ac:dyDescent="0.15">
      <c r="C92" s="7">
        <v>3</v>
      </c>
      <c r="D92" s="7">
        <f t="shared" si="100"/>
        <v>7.6305879602903204</v>
      </c>
      <c r="E92" s="10">
        <f t="shared" si="101"/>
        <v>3.7676248055000001</v>
      </c>
      <c r="F92" s="7" t="s">
        <v>83</v>
      </c>
      <c r="G92" s="1">
        <v>4</v>
      </c>
      <c r="H92" s="9">
        <f t="shared" si="84"/>
        <v>7.6305879602903204</v>
      </c>
      <c r="I92" s="9">
        <f t="shared" si="85"/>
        <v>280.78058796029029</v>
      </c>
      <c r="J92" s="9">
        <f t="shared" si="86"/>
        <v>4.591174412426749E-2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20.49627766416841</v>
      </c>
      <c r="P92" s="9">
        <f t="shared" si="89"/>
        <v>0.941019855617239</v>
      </c>
      <c r="Q92" s="12">
        <f t="shared" si="90"/>
        <v>0.42345893502775755</v>
      </c>
      <c r="R92" s="9">
        <f t="shared" si="91"/>
        <v>2.3873737500000001</v>
      </c>
      <c r="S92" s="13">
        <f t="shared" si="92"/>
        <v>0.17737437844734513</v>
      </c>
      <c r="T92" s="2">
        <f t="shared" si="93"/>
        <v>0.51</v>
      </c>
      <c r="U92" s="14">
        <f t="shared" si="94"/>
        <v>9.0460933008146019E-2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5.7610971301956027E-2</v>
      </c>
      <c r="AK92" s="9">
        <f t="shared" si="96"/>
        <v>10.4025</v>
      </c>
      <c r="AL92" s="1">
        <f t="shared" si="97"/>
        <v>0.45</v>
      </c>
      <c r="AM92" s="17">
        <f t="shared" si="98"/>
        <v>8063.416666666667</v>
      </c>
      <c r="AN92" s="1">
        <f t="shared" si="99"/>
        <v>48323905.21427539</v>
      </c>
    </row>
    <row r="93" spans="1:48" x14ac:dyDescent="0.15">
      <c r="C93" s="7">
        <v>4</v>
      </c>
      <c r="D93" s="7">
        <f t="shared" si="100"/>
        <v>7.1732096208999998</v>
      </c>
      <c r="E93" s="10">
        <f t="shared" si="101"/>
        <v>7.6305879602903204</v>
      </c>
      <c r="F93" s="7" t="s">
        <v>83</v>
      </c>
      <c r="G93" s="1">
        <v>5</v>
      </c>
      <c r="H93" s="9">
        <f t="shared" si="84"/>
        <v>7.1732096208999998</v>
      </c>
      <c r="I93" s="9">
        <f t="shared" si="85"/>
        <v>280.3232096209</v>
      </c>
      <c r="J93" s="9">
        <f t="shared" si="86"/>
        <v>4.3386166703871631E-2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18.577494918123612</v>
      </c>
      <c r="O93" s="9">
        <f t="shared" si="102"/>
        <v>6.2830378904275612</v>
      </c>
      <c r="P93" s="9">
        <f t="shared" si="89"/>
        <v>0.27259692932083213</v>
      </c>
      <c r="Q93" s="12">
        <f t="shared" si="90"/>
        <v>0.12266861819437445</v>
      </c>
      <c r="R93" s="9">
        <f t="shared" si="91"/>
        <v>2.3873737500000001</v>
      </c>
      <c r="S93" s="13">
        <f t="shared" si="92"/>
        <v>5.1382243016777095E-2</v>
      </c>
      <c r="T93" s="2">
        <f t="shared" si="93"/>
        <v>0.51</v>
      </c>
      <c r="U93" s="14">
        <f t="shared" si="94"/>
        <v>2.6204943938556317E-2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3.0811790597474732E-2</v>
      </c>
      <c r="AK93" s="9">
        <f t="shared" si="96"/>
        <v>10.4025</v>
      </c>
      <c r="AL93" s="1">
        <f t="shared" si="97"/>
        <v>0.45</v>
      </c>
      <c r="AM93" s="17">
        <f t="shared" si="98"/>
        <v>8063.416666666667</v>
      </c>
      <c r="AN93" s="1">
        <f t="shared" si="99"/>
        <v>25844835.014332026</v>
      </c>
    </row>
    <row r="94" spans="1:48" x14ac:dyDescent="0.15">
      <c r="C94" s="7">
        <v>5</v>
      </c>
      <c r="D94" s="7">
        <f t="shared" si="100"/>
        <v>14.103162516419401</v>
      </c>
      <c r="E94" s="10">
        <f t="shared" si="101"/>
        <v>7.1732096208999998</v>
      </c>
      <c r="F94" s="7" t="s">
        <v>85</v>
      </c>
      <c r="G94" s="1">
        <v>6</v>
      </c>
      <c r="H94" s="9">
        <f t="shared" si="84"/>
        <v>14.103162516419401</v>
      </c>
      <c r="I94" s="9">
        <f t="shared" si="85"/>
        <v>287.25316251641937</v>
      </c>
      <c r="J94" s="9">
        <f t="shared" si="86"/>
        <v>0.10029326017389245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11.315715961106729</v>
      </c>
      <c r="P94" s="9">
        <f t="shared" si="89"/>
        <v>1.1348900449411448</v>
      </c>
      <c r="Q94" s="12">
        <f t="shared" si="90"/>
        <v>0.5107005202235152</v>
      </c>
      <c r="R94" s="9">
        <f t="shared" si="91"/>
        <v>2.3873737500000001</v>
      </c>
      <c r="S94" s="13">
        <f t="shared" si="92"/>
        <v>0.21391728891360859</v>
      </c>
      <c r="T94" s="2">
        <f t="shared" si="93"/>
        <v>0.51</v>
      </c>
      <c r="U94" s="14">
        <f t="shared" si="94"/>
        <v>0.10909781734594039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5.9021991929801038E-2</v>
      </c>
      <c r="AK94" s="9">
        <f t="shared" si="96"/>
        <v>10.4025</v>
      </c>
      <c r="AL94" s="1">
        <f t="shared" si="97"/>
        <v>0.45</v>
      </c>
      <c r="AM94" s="17">
        <f t="shared" si="98"/>
        <v>8063.416666666667</v>
      </c>
      <c r="AN94" s="1">
        <f t="shared" si="99"/>
        <v>49507464.969204478</v>
      </c>
    </row>
    <row r="95" spans="1:48" x14ac:dyDescent="0.15">
      <c r="C95" s="7">
        <v>6</v>
      </c>
      <c r="D95" s="7">
        <f t="shared" si="100"/>
        <v>17.569785275000001</v>
      </c>
      <c r="E95" s="10">
        <f t="shared" si="101"/>
        <v>14.103162516419401</v>
      </c>
      <c r="F95" s="7" t="s">
        <v>83</v>
      </c>
      <c r="G95" s="1">
        <v>7</v>
      </c>
      <c r="H95" s="9">
        <f t="shared" si="84"/>
        <v>17.569785275000001</v>
      </c>
      <c r="I95" s="9">
        <f t="shared" si="85"/>
        <v>290.71978527499999</v>
      </c>
      <c r="J95" s="9">
        <f t="shared" si="86"/>
        <v>0.15024781845781332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15.486100916165583</v>
      </c>
      <c r="P95" s="9">
        <f t="shared" si="89"/>
        <v>2.3267528790714231</v>
      </c>
      <c r="Q95" s="12">
        <f t="shared" si="90"/>
        <v>1.0470387955821405</v>
      </c>
      <c r="R95" s="9">
        <f t="shared" si="91"/>
        <v>2.3873737500000001</v>
      </c>
      <c r="S95" s="13">
        <f t="shared" si="92"/>
        <v>0.43857347245362838</v>
      </c>
      <c r="T95" s="2">
        <f t="shared" si="93"/>
        <v>0.51</v>
      </c>
      <c r="U95" s="14">
        <f t="shared" si="94"/>
        <v>0.22367247095135048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0.11389224999183217</v>
      </c>
      <c r="AK95" s="9">
        <f t="shared" si="96"/>
        <v>10.4025</v>
      </c>
      <c r="AL95" s="1">
        <f t="shared" si="97"/>
        <v>0.45</v>
      </c>
      <c r="AM95" s="17">
        <f t="shared" si="98"/>
        <v>8063.416666666667</v>
      </c>
      <c r="AN95" s="1">
        <f t="shared" si="99"/>
        <v>95532468.362653539</v>
      </c>
    </row>
    <row r="96" spans="1:48" x14ac:dyDescent="0.15">
      <c r="C96" s="7">
        <v>7</v>
      </c>
      <c r="D96" s="7">
        <f t="shared" si="100"/>
        <v>17.751168179354799</v>
      </c>
      <c r="E96" s="10">
        <f t="shared" si="101"/>
        <v>17.569785275000001</v>
      </c>
      <c r="F96" s="7" t="s">
        <v>83</v>
      </c>
      <c r="G96" s="1">
        <v>8</v>
      </c>
      <c r="H96" s="9">
        <f t="shared" si="84"/>
        <v>17.751168179354799</v>
      </c>
      <c r="I96" s="9">
        <f t="shared" si="85"/>
        <v>290.90116817935478</v>
      </c>
      <c r="J96" s="9">
        <f t="shared" si="86"/>
        <v>0.15341842831379782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18.46462303709416</v>
      </c>
      <c r="P96" s="9">
        <f t="shared" si="89"/>
        <v>2.8328134457577301</v>
      </c>
      <c r="Q96" s="12">
        <f t="shared" si="90"/>
        <v>1.2747660505909786</v>
      </c>
      <c r="R96" s="9">
        <f t="shared" si="91"/>
        <v>2.3873737500000001</v>
      </c>
      <c r="S96" s="13">
        <f t="shared" si="92"/>
        <v>0.53396166000023182</v>
      </c>
      <c r="T96" s="2">
        <f t="shared" si="93"/>
        <v>0.51</v>
      </c>
      <c r="U96" s="14">
        <f t="shared" si="94"/>
        <v>0.27232044660011823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0.12855961464993565</v>
      </c>
      <c r="AK96" s="9">
        <f t="shared" si="96"/>
        <v>10.4025</v>
      </c>
      <c r="AL96" s="1">
        <f t="shared" si="97"/>
        <v>0.45</v>
      </c>
      <c r="AM96" s="17">
        <f t="shared" si="98"/>
        <v>8063.416666666667</v>
      </c>
      <c r="AN96" s="1">
        <f t="shared" si="99"/>
        <v>107835408.64405338</v>
      </c>
    </row>
    <row r="97" spans="1:50" x14ac:dyDescent="0.15">
      <c r="C97" s="7">
        <v>8</v>
      </c>
      <c r="D97" s="7">
        <f t="shared" si="100"/>
        <v>16.737997947419402</v>
      </c>
      <c r="E97" s="10">
        <f t="shared" si="101"/>
        <v>17.751168179354799</v>
      </c>
      <c r="F97" s="7" t="s">
        <v>83</v>
      </c>
      <c r="G97" s="1">
        <v>9</v>
      </c>
      <c r="H97" s="9">
        <f t="shared" si="84"/>
        <v>16.737997947419402</v>
      </c>
      <c r="I97" s="9">
        <f t="shared" si="85"/>
        <v>289.88799794741936</v>
      </c>
      <c r="J97" s="9">
        <f t="shared" si="86"/>
        <v>0.13648109223080027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20.937084591336429</v>
      </c>
      <c r="P97" s="9">
        <f t="shared" si="89"/>
        <v>2.8575161731542544</v>
      </c>
      <c r="Q97" s="12">
        <f t="shared" si="90"/>
        <v>1.2858822779194146</v>
      </c>
      <c r="R97" s="9">
        <f t="shared" si="91"/>
        <v>2.3873737500000001</v>
      </c>
      <c r="S97" s="13">
        <f t="shared" si="92"/>
        <v>0.53861791766765243</v>
      </c>
      <c r="T97" s="2">
        <f t="shared" si="93"/>
        <v>0.51</v>
      </c>
      <c r="U97" s="14">
        <f t="shared" si="94"/>
        <v>0.27469513801050277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0.1292755841101666</v>
      </c>
      <c r="AK97" s="9">
        <f t="shared" si="96"/>
        <v>10.4025</v>
      </c>
      <c r="AL97" s="1">
        <f t="shared" si="97"/>
        <v>0.45</v>
      </c>
      <c r="AM97" s="17">
        <f t="shared" si="98"/>
        <v>8063.416666666667</v>
      </c>
      <c r="AN97" s="1">
        <f t="shared" si="99"/>
        <v>108435961.6212142</v>
      </c>
    </row>
    <row r="98" spans="1:50" x14ac:dyDescent="0.15">
      <c r="C98" s="7">
        <v>9</v>
      </c>
      <c r="D98" s="7">
        <f t="shared" si="100"/>
        <v>11.887373246933301</v>
      </c>
      <c r="E98" s="10">
        <f t="shared" si="101"/>
        <v>16.737997947419402</v>
      </c>
      <c r="F98" s="7" t="s">
        <v>83</v>
      </c>
      <c r="G98" s="1">
        <v>10</v>
      </c>
      <c r="H98" s="9">
        <f t="shared" si="84"/>
        <v>11.887373246933301</v>
      </c>
      <c r="I98" s="9">
        <f t="shared" si="85"/>
        <v>285.03737324693327</v>
      </c>
      <c r="J98" s="9">
        <f t="shared" si="86"/>
        <v>7.7061232416728534E-2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23.384843418182175</v>
      </c>
      <c r="P98" s="9">
        <f t="shared" si="89"/>
        <v>1.8020648536773411</v>
      </c>
      <c r="Q98" s="12">
        <f t="shared" si="90"/>
        <v>0.81092918415480353</v>
      </c>
      <c r="R98" s="9">
        <f t="shared" si="91"/>
        <v>2.3873737500000001</v>
      </c>
      <c r="S98" s="13">
        <f t="shared" si="92"/>
        <v>0.33967416461490518</v>
      </c>
      <c r="T98" s="2">
        <f t="shared" si="93"/>
        <v>0.51</v>
      </c>
      <c r="U98" s="14">
        <f t="shared" si="94"/>
        <v>0.17323382395360165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9.5478997922010894E-2</v>
      </c>
      <c r="AK98" s="9">
        <f t="shared" si="96"/>
        <v>10.4025</v>
      </c>
      <c r="AL98" s="1">
        <f t="shared" si="97"/>
        <v>0.45</v>
      </c>
      <c r="AM98" s="17">
        <f t="shared" si="98"/>
        <v>8063.416666666667</v>
      </c>
      <c r="AN98" s="1">
        <f t="shared" si="99"/>
        <v>80087489.262320384</v>
      </c>
    </row>
    <row r="99" spans="1:50" x14ac:dyDescent="0.15">
      <c r="C99" s="7">
        <v>10</v>
      </c>
      <c r="D99" s="7">
        <f t="shared" si="100"/>
        <v>10.635288435516101</v>
      </c>
      <c r="E99" s="10">
        <f t="shared" si="101"/>
        <v>11.887373246933301</v>
      </c>
      <c r="F99" s="7" t="s">
        <v>83</v>
      </c>
      <c r="G99" s="1">
        <v>11</v>
      </c>
      <c r="H99" s="9">
        <f t="shared" si="84"/>
        <v>10.635288435516101</v>
      </c>
      <c r="I99" s="9">
        <f t="shared" si="85"/>
        <v>283.78528843551607</v>
      </c>
      <c r="J99" s="9">
        <f t="shared" si="86"/>
        <v>6.6279779371021336E-2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20.503639636279594</v>
      </c>
      <c r="O99" s="9">
        <f t="shared" si="102"/>
        <v>6.3844139282252392</v>
      </c>
      <c r="P99" s="9">
        <f t="shared" si="89"/>
        <v>0.42315754657604449</v>
      </c>
      <c r="Q99" s="12">
        <f t="shared" si="90"/>
        <v>0.19042089595922002</v>
      </c>
      <c r="R99" s="9">
        <f t="shared" si="91"/>
        <v>2.3873737500000001</v>
      </c>
      <c r="S99" s="13">
        <f t="shared" si="92"/>
        <v>7.9761661096935499E-2</v>
      </c>
      <c r="T99" s="2">
        <f t="shared" si="93"/>
        <v>0.51</v>
      </c>
      <c r="U99" s="14">
        <f t="shared" si="94"/>
        <v>4.0678447159437102E-2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4.2601551818570282E-2</v>
      </c>
      <c r="AK99" s="9">
        <f t="shared" si="96"/>
        <v>10.4025</v>
      </c>
      <c r="AL99" s="1">
        <f t="shared" si="97"/>
        <v>0.45</v>
      </c>
      <c r="AM99" s="17">
        <f t="shared" si="98"/>
        <v>8063.416666666667</v>
      </c>
      <c r="AN99" s="1">
        <f t="shared" si="99"/>
        <v>35734050.399385214</v>
      </c>
    </row>
    <row r="100" spans="1:50" x14ac:dyDescent="0.15">
      <c r="C100" s="7">
        <v>11</v>
      </c>
      <c r="D100" s="7">
        <f t="shared" si="100"/>
        <v>4.6236986705999996</v>
      </c>
      <c r="E100" s="10">
        <f t="shared" si="101"/>
        <v>10.635288435516101</v>
      </c>
      <c r="F100" s="7" t="s">
        <v>85</v>
      </c>
      <c r="G100" s="1">
        <v>12</v>
      </c>
      <c r="H100" s="9">
        <f t="shared" si="84"/>
        <v>4.6236986705999996</v>
      </c>
      <c r="I100" s="9">
        <f t="shared" si="85"/>
        <v>277.77369867059997</v>
      </c>
      <c r="J100" s="9">
        <f t="shared" si="86"/>
        <v>3.1542555454577792E-2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11.266531381649195</v>
      </c>
      <c r="P100" s="9">
        <f t="shared" si="89"/>
        <v>0.35537519088641067</v>
      </c>
      <c r="Q100" s="12">
        <f t="shared" si="90"/>
        <v>0.15991883589888481</v>
      </c>
      <c r="R100" s="9">
        <f t="shared" si="91"/>
        <v>2.3873737500000001</v>
      </c>
      <c r="S100" s="13">
        <f t="shared" si="92"/>
        <v>6.6985253523410324E-2</v>
      </c>
      <c r="T100" s="2">
        <f t="shared" si="93"/>
        <v>0.51</v>
      </c>
      <c r="U100" s="14">
        <f t="shared" si="94"/>
        <v>3.4162479296939267E-2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4.0636987508027189E-2</v>
      </c>
      <c r="AK100" s="9">
        <f t="shared" si="96"/>
        <v>10.4025</v>
      </c>
      <c r="AL100" s="1">
        <f t="shared" si="97"/>
        <v>0.45</v>
      </c>
      <c r="AM100" s="17">
        <f t="shared" si="98"/>
        <v>8063.416666666667</v>
      </c>
      <c r="AN100" s="1">
        <f t="shared" si="99"/>
        <v>34086179.909015447</v>
      </c>
      <c r="AO100" s="1">
        <f>SUM(AN89:AN100)</f>
        <v>679348811.44570708</v>
      </c>
    </row>
    <row r="101" spans="1:50" x14ac:dyDescent="0.15">
      <c r="C101" s="7">
        <v>12</v>
      </c>
      <c r="D101" s="7">
        <f t="shared" si="100"/>
        <v>2.45777821035484</v>
      </c>
      <c r="E101" s="10">
        <f t="shared" si="101"/>
        <v>4.6236986705999996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3.6909852748709699</v>
      </c>
      <c r="E105" s="7"/>
      <c r="F105" s="7"/>
      <c r="G105" s="1">
        <v>1</v>
      </c>
      <c r="H105" s="9">
        <f t="shared" ref="H105:H116" si="103">E106</f>
        <v>3.6909852748709699</v>
      </c>
      <c r="I105" s="9">
        <f t="shared" ref="I105:I116" si="104">H105+273.15</f>
        <v>276.84098527487095</v>
      </c>
      <c r="J105" s="9">
        <f t="shared" ref="J105:J116" si="105">EXP(($C$15*(I105-$C$13))/($C$16*I105*$C$13))</f>
        <v>2.8028998094348386E-2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1.8159713414721983E-2</v>
      </c>
      <c r="Q105" s="12">
        <f t="shared" ref="Q105:Q116" si="109">P105*$B$107</f>
        <v>5.4479140244165945E-3</v>
      </c>
      <c r="R105" s="9">
        <f t="shared" ref="R105:R116" si="110">L105*$B$107</f>
        <v>0.19436706250000002</v>
      </c>
      <c r="S105" s="13">
        <f t="shared" ref="S105:S116" si="111">Q105/R105</f>
        <v>2.8028998094348386E-2</v>
      </c>
      <c r="T105" s="2">
        <f t="shared" ref="T105:T116" si="112">$B$106/100</f>
        <v>0.01</v>
      </c>
      <c r="U105" s="14">
        <f t="shared" ref="U105:U116" si="113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5.7702899809434841E-3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391</v>
      </c>
      <c r="AX105" s="1">
        <f t="shared" ref="AX105:AX116" si="120">AW105*10000*AV105*0.67*AU105*AT105</f>
        <v>293813.58347332041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-2.3590598961290299</v>
      </c>
      <c r="E106" s="10">
        <f t="shared" ref="E106:E117" si="122">D105</f>
        <v>3.6909852748709699</v>
      </c>
      <c r="F106" s="7" t="s">
        <v>83</v>
      </c>
      <c r="G106" s="1">
        <v>2</v>
      </c>
      <c r="H106" s="9">
        <f t="shared" si="103"/>
        <v>-2.3590598961290299</v>
      </c>
      <c r="I106" s="9">
        <f t="shared" si="104"/>
        <v>270.79094010387092</v>
      </c>
      <c r="J106" s="9">
        <f t="shared" si="105"/>
        <v>1.2774404580293263E-2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1.2776207032519449</v>
      </c>
      <c r="P106" s="9">
        <f t="shared" si="108"/>
        <v>1.6320843763499144E-2</v>
      </c>
      <c r="Q106" s="12">
        <f t="shared" si="109"/>
        <v>4.8962531290497428E-3</v>
      </c>
      <c r="R106" s="9">
        <f t="shared" si="110"/>
        <v>0.19436706250000002</v>
      </c>
      <c r="S106" s="13">
        <f t="shared" si="111"/>
        <v>2.519075539894905E-2</v>
      </c>
      <c r="T106" s="2">
        <f t="shared" si="112"/>
        <v>0.01</v>
      </c>
      <c r="U106" s="14">
        <f t="shared" si="113"/>
        <v>2.5190755398949051E-4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5.7419075539894907E-3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391</v>
      </c>
      <c r="AX106" s="1">
        <f t="shared" si="120"/>
        <v>292368.39742572792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3.7676248055000001</v>
      </c>
      <c r="E107" s="10">
        <f t="shared" si="122"/>
        <v>-2.3590598961290299</v>
      </c>
      <c r="F107" s="7" t="s">
        <v>83</v>
      </c>
      <c r="G107" s="1">
        <v>3</v>
      </c>
      <c r="H107" s="9">
        <f t="shared" si="103"/>
        <v>3.7676248055000001</v>
      </c>
      <c r="I107" s="9">
        <f t="shared" si="104"/>
        <v>276.9176248055</v>
      </c>
      <c r="J107" s="9">
        <f t="shared" si="105"/>
        <v>2.8303162202087874E-2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1.9091900678217792</v>
      </c>
      <c r="P107" s="9">
        <f t="shared" si="108"/>
        <v>5.4036116164174967E-2</v>
      </c>
      <c r="Q107" s="12">
        <f t="shared" si="109"/>
        <v>1.6210834849252488E-2</v>
      </c>
      <c r="R107" s="9">
        <f t="shared" si="110"/>
        <v>0.19436706250000002</v>
      </c>
      <c r="S107" s="13">
        <f t="shared" si="111"/>
        <v>8.3403199290787683E-2</v>
      </c>
      <c r="T107" s="2">
        <f t="shared" si="112"/>
        <v>0.01</v>
      </c>
      <c r="U107" s="14">
        <f t="shared" si="113"/>
        <v>8.3403199290787685E-4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6.3240319929078774E-3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391</v>
      </c>
      <c r="AX107" s="1">
        <f t="shared" si="120"/>
        <v>322009.20715814305</v>
      </c>
    </row>
    <row r="108" spans="1:50" x14ac:dyDescent="0.15">
      <c r="C108" s="7">
        <v>3</v>
      </c>
      <c r="D108" s="7">
        <f t="shared" si="121"/>
        <v>7.6305879602903204</v>
      </c>
      <c r="E108" s="10">
        <f t="shared" si="122"/>
        <v>3.7676248055000001</v>
      </c>
      <c r="F108" s="7" t="s">
        <v>83</v>
      </c>
      <c r="G108" s="1">
        <v>4</v>
      </c>
      <c r="H108" s="9">
        <f t="shared" si="103"/>
        <v>7.6305879602903204</v>
      </c>
      <c r="I108" s="9">
        <f t="shared" si="104"/>
        <v>280.78058796029029</v>
      </c>
      <c r="J108" s="9">
        <f t="shared" si="105"/>
        <v>4.591174412426749E-2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2.5030441599909374</v>
      </c>
      <c r="P108" s="9">
        <f t="shared" si="108"/>
        <v>0.11491912300524598</v>
      </c>
      <c r="Q108" s="12">
        <f t="shared" si="109"/>
        <v>3.4475736901573795E-2</v>
      </c>
      <c r="R108" s="9">
        <f t="shared" si="110"/>
        <v>0.19436706250000002</v>
      </c>
      <c r="S108" s="13">
        <f t="shared" si="111"/>
        <v>0.17737437844734516</v>
      </c>
      <c r="T108" s="2">
        <f t="shared" si="112"/>
        <v>0.01</v>
      </c>
      <c r="U108" s="14">
        <f t="shared" si="113"/>
        <v>1.7737437844734516E-3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7.2637437844734519E-3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391</v>
      </c>
      <c r="AX108" s="1">
        <f t="shared" si="120"/>
        <v>369857.77106460917</v>
      </c>
    </row>
    <row r="109" spans="1:50" x14ac:dyDescent="0.15">
      <c r="C109" s="7">
        <v>4</v>
      </c>
      <c r="D109" s="7">
        <f t="shared" si="121"/>
        <v>7.1732096208999998</v>
      </c>
      <c r="E109" s="10">
        <f t="shared" si="122"/>
        <v>7.6305879602903204</v>
      </c>
      <c r="F109" s="7" t="s">
        <v>83</v>
      </c>
      <c r="G109" s="1">
        <v>5</v>
      </c>
      <c r="H109" s="9">
        <f t="shared" si="103"/>
        <v>7.1732096208999998</v>
      </c>
      <c r="I109" s="9">
        <f t="shared" si="104"/>
        <v>280.3232096209</v>
      </c>
      <c r="J109" s="9">
        <f t="shared" si="105"/>
        <v>4.3386166703871631E-2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2.2687187851364068</v>
      </c>
      <c r="O109" s="9">
        <f t="shared" si="123"/>
        <v>0.76729646018261821</v>
      </c>
      <c r="P109" s="9">
        <f t="shared" si="108"/>
        <v>3.3290052132773675E-2</v>
      </c>
      <c r="Q109" s="12">
        <f t="shared" si="109"/>
        <v>9.9870156398321024E-3</v>
      </c>
      <c r="R109" s="9">
        <f t="shared" si="110"/>
        <v>0.19436706250000002</v>
      </c>
      <c r="S109" s="13">
        <f t="shared" si="111"/>
        <v>5.1382243016777088E-2</v>
      </c>
      <c r="T109" s="2">
        <f t="shared" si="112"/>
        <v>0.01</v>
      </c>
      <c r="U109" s="14">
        <f t="shared" si="113"/>
        <v>5.1382243016777091E-4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6.003822430167771E-3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391</v>
      </c>
      <c r="AX109" s="1">
        <f t="shared" si="120"/>
        <v>305704.66797522444</v>
      </c>
    </row>
    <row r="110" spans="1:50" x14ac:dyDescent="0.15">
      <c r="C110" s="7">
        <v>5</v>
      </c>
      <c r="D110" s="7">
        <f t="shared" si="121"/>
        <v>14.103162516419401</v>
      </c>
      <c r="E110" s="10">
        <f t="shared" si="122"/>
        <v>7.1732096208999998</v>
      </c>
      <c r="F110" s="7" t="s">
        <v>85</v>
      </c>
      <c r="G110" s="1">
        <v>6</v>
      </c>
      <c r="H110" s="9">
        <f t="shared" si="103"/>
        <v>14.103162516419401</v>
      </c>
      <c r="I110" s="9">
        <f t="shared" si="104"/>
        <v>287.25316251641937</v>
      </c>
      <c r="J110" s="9">
        <f t="shared" si="105"/>
        <v>0.10029326017389245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1.3818966163831781</v>
      </c>
      <c r="P110" s="9">
        <f t="shared" si="108"/>
        <v>0.13859491688033973</v>
      </c>
      <c r="Q110" s="12">
        <f t="shared" si="109"/>
        <v>4.1578475064101915E-2</v>
      </c>
      <c r="R110" s="9">
        <f t="shared" si="110"/>
        <v>0.19436706250000002</v>
      </c>
      <c r="S110" s="13">
        <f t="shared" si="111"/>
        <v>0.21391728891360856</v>
      </c>
      <c r="T110" s="2">
        <f t="shared" si="112"/>
        <v>0.01</v>
      </c>
      <c r="U110" s="14">
        <f t="shared" si="113"/>
        <v>2.1391728891360855E-3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7.6291728891360851E-3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391</v>
      </c>
      <c r="AX110" s="1">
        <f t="shared" si="120"/>
        <v>388464.81422898406</v>
      </c>
    </row>
    <row r="111" spans="1:50" x14ac:dyDescent="0.15">
      <c r="C111" s="7">
        <v>6</v>
      </c>
      <c r="D111" s="7">
        <f t="shared" si="121"/>
        <v>17.569785275000001</v>
      </c>
      <c r="E111" s="10">
        <f t="shared" si="122"/>
        <v>14.103162516419401</v>
      </c>
      <c r="F111" s="7" t="s">
        <v>83</v>
      </c>
      <c r="G111" s="1">
        <v>7</v>
      </c>
      <c r="H111" s="9">
        <f t="shared" si="103"/>
        <v>17.569785275000001</v>
      </c>
      <c r="I111" s="9">
        <f t="shared" si="104"/>
        <v>290.71978527499999</v>
      </c>
      <c r="J111" s="9">
        <f t="shared" si="105"/>
        <v>0.15024781845781332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1.8911919078361719</v>
      </c>
      <c r="P111" s="9">
        <f t="shared" si="108"/>
        <v>0.28414745843745476</v>
      </c>
      <c r="Q111" s="12">
        <f t="shared" si="109"/>
        <v>8.524423753123643E-2</v>
      </c>
      <c r="R111" s="9">
        <f t="shared" si="110"/>
        <v>0.19436706250000002</v>
      </c>
      <c r="S111" s="13">
        <f t="shared" si="111"/>
        <v>0.43857347245362843</v>
      </c>
      <c r="T111" s="2">
        <f t="shared" si="112"/>
        <v>0.01</v>
      </c>
      <c r="U111" s="14">
        <f t="shared" si="113"/>
        <v>4.3857347245362848E-3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1.4335734724536284E-2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391</v>
      </c>
      <c r="AX111" s="1">
        <f t="shared" si="120"/>
        <v>729951.8057236739</v>
      </c>
    </row>
    <row r="112" spans="1:50" x14ac:dyDescent="0.15">
      <c r="C112" s="7">
        <v>7</v>
      </c>
      <c r="D112" s="7">
        <f t="shared" si="121"/>
        <v>17.751168179354799</v>
      </c>
      <c r="E112" s="10">
        <f t="shared" si="122"/>
        <v>17.569785275000001</v>
      </c>
      <c r="F112" s="7" t="s">
        <v>83</v>
      </c>
      <c r="G112" s="1">
        <v>8</v>
      </c>
      <c r="H112" s="9">
        <f t="shared" si="103"/>
        <v>17.751168179354799</v>
      </c>
      <c r="I112" s="9">
        <f t="shared" si="104"/>
        <v>290.90116817935478</v>
      </c>
      <c r="J112" s="9">
        <f t="shared" si="105"/>
        <v>0.15341842831379782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2.2549346577320506</v>
      </c>
      <c r="P112" s="9">
        <f t="shared" si="108"/>
        <v>0.34594853113956281</v>
      </c>
      <c r="Q112" s="12">
        <f t="shared" si="109"/>
        <v>0.10378455934186884</v>
      </c>
      <c r="R112" s="9">
        <f t="shared" si="110"/>
        <v>0.19436706250000002</v>
      </c>
      <c r="S112" s="13">
        <f t="shared" si="111"/>
        <v>0.53396166000023193</v>
      </c>
      <c r="T112" s="2">
        <f t="shared" si="112"/>
        <v>0.01</v>
      </c>
      <c r="U112" s="14">
        <f t="shared" si="113"/>
        <v>5.3396166000023197E-3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1.5289616600002321E-2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391</v>
      </c>
      <c r="AX112" s="1">
        <f t="shared" si="120"/>
        <v>778521.88677098765</v>
      </c>
    </row>
    <row r="113" spans="1:53" x14ac:dyDescent="0.15">
      <c r="C113" s="7">
        <v>8</v>
      </c>
      <c r="D113" s="7">
        <f t="shared" si="121"/>
        <v>16.737997947419402</v>
      </c>
      <c r="E113" s="10">
        <f t="shared" si="122"/>
        <v>17.751168179354799</v>
      </c>
      <c r="F113" s="7" t="s">
        <v>83</v>
      </c>
      <c r="G113" s="1">
        <v>9</v>
      </c>
      <c r="H113" s="9">
        <f t="shared" si="103"/>
        <v>16.737997947419402</v>
      </c>
      <c r="I113" s="9">
        <f t="shared" si="104"/>
        <v>289.88799794741936</v>
      </c>
      <c r="J113" s="9">
        <f t="shared" si="105"/>
        <v>0.13648109223080027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2.5568763349258212</v>
      </c>
      <c r="P113" s="9">
        <f t="shared" si="108"/>
        <v>0.34896527488976153</v>
      </c>
      <c r="Q113" s="12">
        <f t="shared" si="109"/>
        <v>0.10468958246692846</v>
      </c>
      <c r="R113" s="9">
        <f t="shared" si="110"/>
        <v>0.19436706250000002</v>
      </c>
      <c r="S113" s="13">
        <f t="shared" si="111"/>
        <v>0.53861791766765243</v>
      </c>
      <c r="T113" s="2">
        <f t="shared" si="112"/>
        <v>0.01</v>
      </c>
      <c r="U113" s="14">
        <f t="shared" si="113"/>
        <v>5.3861791766765246E-3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1.5336179176676526E-2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391</v>
      </c>
      <c r="AX113" s="1">
        <f t="shared" si="120"/>
        <v>780892.77585170639</v>
      </c>
    </row>
    <row r="114" spans="1:53" x14ac:dyDescent="0.15">
      <c r="C114" s="7">
        <v>9</v>
      </c>
      <c r="D114" s="7">
        <f t="shared" si="121"/>
        <v>11.887373246933301</v>
      </c>
      <c r="E114" s="10">
        <f t="shared" si="122"/>
        <v>16.737997947419402</v>
      </c>
      <c r="F114" s="7" t="s">
        <v>83</v>
      </c>
      <c r="G114" s="1">
        <v>10</v>
      </c>
      <c r="H114" s="9">
        <f t="shared" si="103"/>
        <v>11.887373246933301</v>
      </c>
      <c r="I114" s="9">
        <f t="shared" si="104"/>
        <v>285.03737324693327</v>
      </c>
      <c r="J114" s="9">
        <f t="shared" si="105"/>
        <v>7.7061232416728534E-2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2.8558012683693934</v>
      </c>
      <c r="P114" s="9">
        <f t="shared" si="108"/>
        <v>0.22007156527780197</v>
      </c>
      <c r="Q114" s="12">
        <f t="shared" si="109"/>
        <v>6.6021469583340583E-2</v>
      </c>
      <c r="R114" s="9">
        <f t="shared" si="110"/>
        <v>0.19436706250000002</v>
      </c>
      <c r="S114" s="13">
        <f t="shared" si="111"/>
        <v>0.33967416461490524</v>
      </c>
      <c r="T114" s="2">
        <f t="shared" si="112"/>
        <v>0.01</v>
      </c>
      <c r="U114" s="14">
        <f t="shared" si="113"/>
        <v>3.3967416461490527E-3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1.3346741646149053E-2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391</v>
      </c>
      <c r="AX114" s="1">
        <f t="shared" si="120"/>
        <v>679593.92053057114</v>
      </c>
    </row>
    <row r="115" spans="1:53" x14ac:dyDescent="0.15">
      <c r="C115" s="7">
        <v>10</v>
      </c>
      <c r="D115" s="7">
        <f t="shared" si="121"/>
        <v>10.635288435516101</v>
      </c>
      <c r="E115" s="10">
        <f t="shared" si="122"/>
        <v>11.887373246933301</v>
      </c>
      <c r="F115" s="7" t="s">
        <v>83</v>
      </c>
      <c r="G115" s="1">
        <v>11</v>
      </c>
      <c r="H115" s="9">
        <f t="shared" si="103"/>
        <v>10.635288435516101</v>
      </c>
      <c r="I115" s="9">
        <f t="shared" si="104"/>
        <v>283.78528843551607</v>
      </c>
      <c r="J115" s="9">
        <f t="shared" si="105"/>
        <v>6.6279779371021336E-2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2.503943217937012</v>
      </c>
      <c r="O115" s="9">
        <f t="shared" si="123"/>
        <v>0.77967669348791313</v>
      </c>
      <c r="P115" s="9">
        <f t="shared" si="108"/>
        <v>5.1676799225106311E-2</v>
      </c>
      <c r="Q115" s="12">
        <f t="shared" si="109"/>
        <v>1.5503039767531892E-2</v>
      </c>
      <c r="R115" s="9">
        <f t="shared" si="110"/>
        <v>0.19436706250000002</v>
      </c>
      <c r="S115" s="13">
        <f t="shared" si="111"/>
        <v>7.9761661096935554E-2</v>
      </c>
      <c r="T115" s="2">
        <f t="shared" si="112"/>
        <v>0.01</v>
      </c>
      <c r="U115" s="14">
        <f t="shared" si="113"/>
        <v>7.9761661096935553E-4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6.2876166109693552E-3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391</v>
      </c>
      <c r="AX115" s="1">
        <f t="shared" si="120"/>
        <v>320154.99638255953</v>
      </c>
    </row>
    <row r="116" spans="1:53" x14ac:dyDescent="0.15">
      <c r="C116" s="7">
        <v>11</v>
      </c>
      <c r="D116" s="7">
        <f t="shared" si="121"/>
        <v>4.6236986705999996</v>
      </c>
      <c r="E116" s="10">
        <f t="shared" si="122"/>
        <v>10.635288435516101</v>
      </c>
      <c r="F116" s="7" t="s">
        <v>85</v>
      </c>
      <c r="G116" s="1">
        <v>12</v>
      </c>
      <c r="H116" s="9">
        <f t="shared" si="103"/>
        <v>4.6236986705999996</v>
      </c>
      <c r="I116" s="9">
        <f t="shared" si="104"/>
        <v>277.77369867059997</v>
      </c>
      <c r="J116" s="9">
        <f t="shared" si="105"/>
        <v>3.1542555454577792E-2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1.3758901025961403</v>
      </c>
      <c r="P116" s="9">
        <f t="shared" si="108"/>
        <v>4.3399089860543485E-2</v>
      </c>
      <c r="Q116" s="12">
        <f t="shared" si="109"/>
        <v>1.3019726958163046E-2</v>
      </c>
      <c r="R116" s="9">
        <f t="shared" si="110"/>
        <v>0.19436706250000002</v>
      </c>
      <c r="S116" s="13">
        <f t="shared" si="111"/>
        <v>6.6985253523410351E-2</v>
      </c>
      <c r="T116" s="2">
        <f t="shared" si="112"/>
        <v>0.01</v>
      </c>
      <c r="U116" s="14">
        <f t="shared" si="113"/>
        <v>6.6985253523410353E-4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6.1598525352341039E-3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391</v>
      </c>
      <c r="AX116" s="1">
        <f t="shared" si="120"/>
        <v>313649.46181585605</v>
      </c>
      <c r="AY116" s="1">
        <f>SUM(AX105:AX116)</f>
        <v>5574983.2884013643</v>
      </c>
    </row>
    <row r="117" spans="1:53" x14ac:dyDescent="0.15">
      <c r="C117" s="7">
        <v>12</v>
      </c>
      <c r="D117" s="7">
        <f t="shared" si="121"/>
        <v>2.45777821035484</v>
      </c>
      <c r="E117" s="10">
        <f t="shared" si="122"/>
        <v>4.6236986705999996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3.6909852748709699</v>
      </c>
      <c r="E121" s="7"/>
      <c r="F121" s="7"/>
      <c r="G121" s="1">
        <v>1</v>
      </c>
      <c r="H121" s="9">
        <f t="shared" ref="H121:H132" si="124">E122</f>
        <v>3.6909852748709699</v>
      </c>
      <c r="I121" s="9">
        <f t="shared" ref="I121:I132" si="125">H121+273.15</f>
        <v>276.84098527487095</v>
      </c>
      <c r="J121" s="9">
        <f t="shared" ref="J121:J132" si="126">EXP(($C$15*(I121-$C$13))/($C$16*I121*$C$13))</f>
        <v>2.8028998094348386E-2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7.9798557574609855E-3</v>
      </c>
      <c r="Q121" s="12">
        <f t="shared" ref="Q121:Q132" si="130">P121*$B$123</f>
        <v>2.6333523999621253E-3</v>
      </c>
      <c r="R121" s="9">
        <f t="shared" ref="R121:R132" si="131">L121*$B$123</f>
        <v>9.3951000000000007E-2</v>
      </c>
      <c r="S121" s="13">
        <f t="shared" ref="S121:S132" si="132">Q121/R121</f>
        <v>2.8028998094348386E-2</v>
      </c>
      <c r="T121" s="2">
        <f t="shared" ref="T121:T132" si="133">$B$122/100</f>
        <v>0.01</v>
      </c>
      <c r="U121" s="14">
        <f t="shared" ref="U121:U132" si="134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5.7702899809434841E-3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-2.3590598961290299</v>
      </c>
      <c r="E122" s="10">
        <f t="shared" ref="E122:E133" si="145">D121</f>
        <v>3.6909852748709699</v>
      </c>
      <c r="F122" s="7" t="s">
        <v>83</v>
      </c>
      <c r="G122" s="1">
        <v>2</v>
      </c>
      <c r="H122" s="9">
        <f t="shared" si="124"/>
        <v>-2.3590598961290299</v>
      </c>
      <c r="I122" s="9">
        <f t="shared" si="125"/>
        <v>270.79094010387092</v>
      </c>
      <c r="J122" s="9">
        <f t="shared" si="126"/>
        <v>1.2774404580293263E-2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0.56142014424253905</v>
      </c>
      <c r="P122" s="9">
        <f t="shared" si="129"/>
        <v>7.1718080620807954E-3</v>
      </c>
      <c r="Q122" s="12">
        <f t="shared" si="130"/>
        <v>2.3666966604866625E-3</v>
      </c>
      <c r="R122" s="9">
        <f t="shared" si="131"/>
        <v>9.3951000000000007E-2</v>
      </c>
      <c r="S122" s="13">
        <f t="shared" si="132"/>
        <v>2.519075539894905E-2</v>
      </c>
      <c r="T122" s="2">
        <f t="shared" si="133"/>
        <v>0.01</v>
      </c>
      <c r="U122" s="14">
        <f t="shared" si="134"/>
        <v>2.5190755398949051E-4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5.7419075539894907E-3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3.7676248055000001</v>
      </c>
      <c r="E123" s="10">
        <f t="shared" si="145"/>
        <v>-2.3590598961290299</v>
      </c>
      <c r="F123" s="7" t="s">
        <v>83</v>
      </c>
      <c r="G123" s="1">
        <v>3</v>
      </c>
      <c r="H123" s="9">
        <f t="shared" si="124"/>
        <v>3.7676248055000001</v>
      </c>
      <c r="I123" s="9">
        <f t="shared" si="125"/>
        <v>276.9176248055</v>
      </c>
      <c r="J123" s="9">
        <f t="shared" si="126"/>
        <v>2.8303162202087874E-2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0.83894833618045817</v>
      </c>
      <c r="P123" s="9">
        <f t="shared" si="129"/>
        <v>2.3744890838087254E-2</v>
      </c>
      <c r="Q123" s="12">
        <f t="shared" si="130"/>
        <v>7.8358139765687933E-3</v>
      </c>
      <c r="R123" s="9">
        <f t="shared" si="131"/>
        <v>9.3951000000000007E-2</v>
      </c>
      <c r="S123" s="13">
        <f t="shared" si="132"/>
        <v>8.3403199290787669E-2</v>
      </c>
      <c r="T123" s="2">
        <f t="shared" si="133"/>
        <v>0.01</v>
      </c>
      <c r="U123" s="14">
        <f t="shared" si="134"/>
        <v>8.3403199290787674E-4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6.3240319929078765E-3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7.6305879602903204</v>
      </c>
      <c r="E124" s="10">
        <f t="shared" si="145"/>
        <v>3.7676248055000001</v>
      </c>
      <c r="F124" s="7" t="s">
        <v>83</v>
      </c>
      <c r="G124" s="1">
        <v>4</v>
      </c>
      <c r="H124" s="9">
        <f t="shared" si="124"/>
        <v>7.6305879602903204</v>
      </c>
      <c r="I124" s="9">
        <f t="shared" si="125"/>
        <v>280.78058796029029</v>
      </c>
      <c r="J124" s="9">
        <f t="shared" si="126"/>
        <v>4.591174412426749E-2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1.0999034453423708</v>
      </c>
      <c r="P124" s="9">
        <f t="shared" si="129"/>
        <v>5.0498485543959165E-2</v>
      </c>
      <c r="Q124" s="12">
        <f t="shared" si="130"/>
        <v>1.6664500229506524E-2</v>
      </c>
      <c r="R124" s="9">
        <f t="shared" si="131"/>
        <v>9.3951000000000007E-2</v>
      </c>
      <c r="S124" s="13">
        <f t="shared" si="132"/>
        <v>0.17737437844734513</v>
      </c>
      <c r="T124" s="2">
        <f t="shared" si="133"/>
        <v>0.01</v>
      </c>
      <c r="U124" s="14">
        <f t="shared" si="134"/>
        <v>1.7737437844734514E-3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7.2637437844734519E-3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7.1732096208999998</v>
      </c>
      <c r="E125" s="10">
        <f t="shared" si="145"/>
        <v>7.6305879602903204</v>
      </c>
      <c r="F125" s="7" t="s">
        <v>83</v>
      </c>
      <c r="G125" s="1">
        <v>5</v>
      </c>
      <c r="H125" s="9">
        <f t="shared" si="124"/>
        <v>7.1732096208999998</v>
      </c>
      <c r="I125" s="9">
        <f t="shared" si="125"/>
        <v>280.3232096209</v>
      </c>
      <c r="J125" s="9">
        <f t="shared" si="126"/>
        <v>4.3386166703871631E-2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0.99693471180849103</v>
      </c>
      <c r="O125" s="9">
        <f t="shared" si="146"/>
        <v>0.33717024798992057</v>
      </c>
      <c r="P125" s="9">
        <f t="shared" si="129"/>
        <v>1.4628524586876433E-2</v>
      </c>
      <c r="Q125" s="12">
        <f t="shared" si="130"/>
        <v>4.8274131136692234E-3</v>
      </c>
      <c r="R125" s="9">
        <f t="shared" si="131"/>
        <v>9.3951000000000007E-2</v>
      </c>
      <c r="S125" s="13">
        <f t="shared" si="132"/>
        <v>5.1382243016777074E-2</v>
      </c>
      <c r="T125" s="2">
        <f t="shared" si="133"/>
        <v>0.01</v>
      </c>
      <c r="U125" s="14">
        <f t="shared" si="134"/>
        <v>5.138224301677707E-4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6.003822430167771E-3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14.103162516419401</v>
      </c>
      <c r="E126" s="10">
        <f t="shared" si="145"/>
        <v>7.1732096208999998</v>
      </c>
      <c r="F126" s="7" t="s">
        <v>85</v>
      </c>
      <c r="G126" s="1">
        <v>6</v>
      </c>
      <c r="H126" s="9">
        <f t="shared" si="124"/>
        <v>14.103162516419401</v>
      </c>
      <c r="I126" s="9">
        <f t="shared" si="125"/>
        <v>287.25316251641937</v>
      </c>
      <c r="J126" s="9">
        <f t="shared" si="126"/>
        <v>0.10029326017389245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0.60724172340304405</v>
      </c>
      <c r="P126" s="9">
        <f t="shared" si="129"/>
        <v>6.0902252153704331E-2</v>
      </c>
      <c r="Q126" s="12">
        <f t="shared" si="130"/>
        <v>2.009774321072243E-2</v>
      </c>
      <c r="R126" s="9">
        <f t="shared" si="131"/>
        <v>9.3951000000000007E-2</v>
      </c>
      <c r="S126" s="13">
        <f t="shared" si="132"/>
        <v>0.21391728891360848</v>
      </c>
      <c r="T126" s="2">
        <f t="shared" si="133"/>
        <v>0.01</v>
      </c>
      <c r="U126" s="14">
        <f t="shared" si="134"/>
        <v>2.139172889136085E-3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7.6291728891360851E-3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17.569785275000001</v>
      </c>
      <c r="E127" s="10">
        <f t="shared" si="145"/>
        <v>14.103162516419401</v>
      </c>
      <c r="F127" s="7" t="s">
        <v>83</v>
      </c>
      <c r="G127" s="1">
        <v>7</v>
      </c>
      <c r="H127" s="9">
        <f t="shared" si="124"/>
        <v>17.569785275000001</v>
      </c>
      <c r="I127" s="9">
        <f t="shared" si="125"/>
        <v>290.71978527499999</v>
      </c>
      <c r="J127" s="9">
        <f t="shared" si="126"/>
        <v>0.15024781845781332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0.83103947124933963</v>
      </c>
      <c r="P127" s="9">
        <f t="shared" si="129"/>
        <v>0.12486186760754796</v>
      </c>
      <c r="Q127" s="12">
        <f t="shared" si="130"/>
        <v>4.1204416310490828E-2</v>
      </c>
      <c r="R127" s="9">
        <f t="shared" si="131"/>
        <v>9.3951000000000007E-2</v>
      </c>
      <c r="S127" s="13">
        <f t="shared" si="132"/>
        <v>0.43857347245362821</v>
      </c>
      <c r="T127" s="2">
        <f t="shared" si="133"/>
        <v>0.01</v>
      </c>
      <c r="U127" s="14">
        <f t="shared" si="134"/>
        <v>4.3857347245362822E-3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1.4335734724536281E-2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17.751168179354799</v>
      </c>
      <c r="E128" s="10">
        <f t="shared" si="145"/>
        <v>17.569785275000001</v>
      </c>
      <c r="F128" s="7" t="s">
        <v>83</v>
      </c>
      <c r="G128" s="1">
        <v>8</v>
      </c>
      <c r="H128" s="9">
        <f t="shared" si="124"/>
        <v>17.751168179354799</v>
      </c>
      <c r="I128" s="9">
        <f t="shared" si="125"/>
        <v>290.90116817935478</v>
      </c>
      <c r="J128" s="9">
        <f t="shared" si="126"/>
        <v>0.15341842831379782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0.99087760364179167</v>
      </c>
      <c r="P128" s="9">
        <f t="shared" si="129"/>
        <v>0.15201888460206597</v>
      </c>
      <c r="Q128" s="12">
        <f t="shared" si="130"/>
        <v>5.0166231918681775E-2</v>
      </c>
      <c r="R128" s="9">
        <f t="shared" si="131"/>
        <v>9.3951000000000007E-2</v>
      </c>
      <c r="S128" s="13">
        <f t="shared" si="132"/>
        <v>0.53396166000023171</v>
      </c>
      <c r="T128" s="2">
        <f t="shared" si="133"/>
        <v>0.01</v>
      </c>
      <c r="U128" s="14">
        <f t="shared" si="134"/>
        <v>5.3396166000023171E-3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1.5289616600002318E-2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16.737997947419402</v>
      </c>
      <c r="E129" s="10">
        <f t="shared" si="145"/>
        <v>17.751168179354799</v>
      </c>
      <c r="F129" s="7" t="s">
        <v>83</v>
      </c>
      <c r="G129" s="1">
        <v>9</v>
      </c>
      <c r="H129" s="9">
        <f t="shared" si="124"/>
        <v>16.737997947419402</v>
      </c>
      <c r="I129" s="9">
        <f t="shared" si="125"/>
        <v>289.88799794741936</v>
      </c>
      <c r="J129" s="9">
        <f t="shared" si="126"/>
        <v>0.13648109223080027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1.1235587190397256</v>
      </c>
      <c r="P129" s="9">
        <f t="shared" si="129"/>
        <v>0.1533445211599806</v>
      </c>
      <c r="Q129" s="12">
        <f t="shared" si="130"/>
        <v>5.0603691982793596E-2</v>
      </c>
      <c r="R129" s="9">
        <f t="shared" si="131"/>
        <v>9.3951000000000007E-2</v>
      </c>
      <c r="S129" s="13">
        <f t="shared" si="132"/>
        <v>0.53861791766765221</v>
      </c>
      <c r="T129" s="2">
        <f t="shared" si="133"/>
        <v>0.01</v>
      </c>
      <c r="U129" s="14">
        <f t="shared" si="134"/>
        <v>5.386179176676522E-3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1.5336179176676523E-2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11.887373246933301</v>
      </c>
      <c r="E130" s="10">
        <f t="shared" si="145"/>
        <v>16.737997947419402</v>
      </c>
      <c r="F130" s="7" t="s">
        <v>83</v>
      </c>
      <c r="G130" s="1">
        <v>10</v>
      </c>
      <c r="H130" s="9">
        <f t="shared" si="124"/>
        <v>11.887373246933301</v>
      </c>
      <c r="I130" s="9">
        <f t="shared" si="125"/>
        <v>285.03737324693327</v>
      </c>
      <c r="J130" s="9">
        <f t="shared" si="126"/>
        <v>7.7061232416728534E-2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1.2549141978797449</v>
      </c>
      <c r="P130" s="9">
        <f t="shared" si="129"/>
        <v>9.670523466586349E-2</v>
      </c>
      <c r="Q130" s="12">
        <f t="shared" si="130"/>
        <v>3.1912727439734952E-2</v>
      </c>
      <c r="R130" s="9">
        <f t="shared" si="131"/>
        <v>9.3951000000000007E-2</v>
      </c>
      <c r="S130" s="13">
        <f t="shared" si="132"/>
        <v>0.33967416461490513</v>
      </c>
      <c r="T130" s="2">
        <f t="shared" si="133"/>
        <v>0.01</v>
      </c>
      <c r="U130" s="14">
        <f t="shared" si="134"/>
        <v>3.3967416461490514E-3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1.334674164614905E-2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10.635288435516101</v>
      </c>
      <c r="E131" s="10">
        <f t="shared" si="145"/>
        <v>11.887373246933301</v>
      </c>
      <c r="F131" s="7" t="s">
        <v>83</v>
      </c>
      <c r="G131" s="1">
        <v>11</v>
      </c>
      <c r="H131" s="9">
        <f t="shared" si="124"/>
        <v>10.635288435516101</v>
      </c>
      <c r="I131" s="9">
        <f t="shared" si="125"/>
        <v>283.78528843551607</v>
      </c>
      <c r="J131" s="9">
        <f t="shared" si="126"/>
        <v>6.6279779371021336E-2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1.1002985150531872</v>
      </c>
      <c r="O131" s="9">
        <f t="shared" si="146"/>
        <v>0.34261044816069419</v>
      </c>
      <c r="P131" s="9">
        <f t="shared" si="129"/>
        <v>2.2708144914297554E-2</v>
      </c>
      <c r="Q131" s="12">
        <f t="shared" si="130"/>
        <v>7.4936878217181932E-3</v>
      </c>
      <c r="R131" s="9">
        <f t="shared" si="131"/>
        <v>9.3951000000000007E-2</v>
      </c>
      <c r="S131" s="13">
        <f t="shared" si="132"/>
        <v>7.9761661096935554E-2</v>
      </c>
      <c r="T131" s="2">
        <f t="shared" si="133"/>
        <v>0.01</v>
      </c>
      <c r="U131" s="14">
        <f t="shared" si="134"/>
        <v>7.9761661096935553E-4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6.2876166109693552E-3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4.6236986705999996</v>
      </c>
      <c r="E132" s="10">
        <f t="shared" si="145"/>
        <v>10.635288435516101</v>
      </c>
      <c r="F132" s="7" t="s">
        <v>85</v>
      </c>
      <c r="G132" s="1">
        <v>12</v>
      </c>
      <c r="H132" s="9">
        <f t="shared" si="124"/>
        <v>4.6236986705999996</v>
      </c>
      <c r="I132" s="9">
        <f t="shared" si="125"/>
        <v>277.77369867059997</v>
      </c>
      <c r="J132" s="9">
        <f t="shared" si="126"/>
        <v>3.1542555454577792E-2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0.60460230324639663</v>
      </c>
      <c r="P132" s="9">
        <f t="shared" si="129"/>
        <v>1.9070701678114924E-2</v>
      </c>
      <c r="Q132" s="12">
        <f t="shared" si="130"/>
        <v>6.2933315537779255E-3</v>
      </c>
      <c r="R132" s="9">
        <f t="shared" si="131"/>
        <v>9.3951000000000007E-2</v>
      </c>
      <c r="S132" s="13">
        <f t="shared" si="132"/>
        <v>6.6985253523410337E-2</v>
      </c>
      <c r="T132" s="2">
        <f t="shared" si="133"/>
        <v>0.01</v>
      </c>
      <c r="U132" s="14">
        <f t="shared" si="134"/>
        <v>6.6985253523410343E-4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6.1598525352341031E-3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2.45777821035484</v>
      </c>
      <c r="E133" s="10">
        <f t="shared" si="145"/>
        <v>4.6236986705999996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3.6909852748709699</v>
      </c>
      <c r="E136" s="7"/>
      <c r="F136" s="7"/>
      <c r="G136" s="1">
        <v>1</v>
      </c>
      <c r="H136" s="9">
        <f t="shared" ref="H136:H147" si="147">E137</f>
        <v>3.6909852748709699</v>
      </c>
      <c r="I136" s="9">
        <f t="shared" ref="I136:I147" si="148">H136+273.15</f>
        <v>276.84098527487095</v>
      </c>
      <c r="J136" s="9">
        <f t="shared" ref="J136:J147" si="149">EXP(($C$15*(I136-$C$13))/($C$16*I136*$C$13))</f>
        <v>2.8028998094348386E-2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2.1275352609769115E-2</v>
      </c>
      <c r="Q136" s="12">
        <f t="shared" ref="Q136:Q147" si="153">P136*$B$138</f>
        <v>5.5315916785399696E-3</v>
      </c>
      <c r="R136" s="9">
        <f t="shared" ref="R136:R147" si="154">L136*$B$138</f>
        <v>0.19735245833333334</v>
      </c>
      <c r="S136" s="13">
        <f t="shared" ref="S136:S147" si="155">Q136/R136</f>
        <v>2.8028998094348386E-2</v>
      </c>
      <c r="T136" s="2">
        <f t="shared" ref="T136:T147" si="156">$B$137/100</f>
        <v>0.01</v>
      </c>
      <c r="U136" s="14">
        <f t="shared" ref="U136:U147" si="157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5.7702899809434841E-3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-2.3590598961290299</v>
      </c>
      <c r="E137" s="10">
        <f t="shared" ref="E137:E148" si="166">D136</f>
        <v>3.6909852748709699</v>
      </c>
      <c r="F137" s="7" t="s">
        <v>83</v>
      </c>
      <c r="G137" s="1">
        <v>2</v>
      </c>
      <c r="H137" s="9">
        <f t="shared" si="147"/>
        <v>-2.3590598961290299</v>
      </c>
      <c r="I137" s="9">
        <f t="shared" si="148"/>
        <v>270.79094010387092</v>
      </c>
      <c r="J137" s="9">
        <f t="shared" si="149"/>
        <v>1.2774404580293263E-2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1.4968204807235643</v>
      </c>
      <c r="P137" s="9">
        <f t="shared" si="152"/>
        <v>1.9120990404831863E-2</v>
      </c>
      <c r="Q137" s="12">
        <f t="shared" si="153"/>
        <v>4.971457505256285E-3</v>
      </c>
      <c r="R137" s="9">
        <f t="shared" si="154"/>
        <v>0.19735245833333334</v>
      </c>
      <c r="S137" s="13">
        <f t="shared" si="155"/>
        <v>2.5190755398949053E-2</v>
      </c>
      <c r="T137" s="2">
        <f t="shared" si="156"/>
        <v>0.01</v>
      </c>
      <c r="U137" s="14">
        <f t="shared" si="157"/>
        <v>2.5190755398949051E-4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5.7419075539894907E-3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3.7676248055000001</v>
      </c>
      <c r="E138" s="10">
        <f t="shared" si="166"/>
        <v>-2.3590598961290299</v>
      </c>
      <c r="F138" s="7" t="s">
        <v>83</v>
      </c>
      <c r="G138" s="1">
        <v>3</v>
      </c>
      <c r="H138" s="9">
        <f t="shared" si="147"/>
        <v>3.7676248055000001</v>
      </c>
      <c r="I138" s="9">
        <f t="shared" si="148"/>
        <v>276.9176248055</v>
      </c>
      <c r="J138" s="9">
        <f t="shared" si="149"/>
        <v>2.8303162202087874E-2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2.236747406985399</v>
      </c>
      <c r="P138" s="9">
        <f t="shared" si="152"/>
        <v>6.3307024665007205E-2</v>
      </c>
      <c r="Q138" s="12">
        <f t="shared" si="153"/>
        <v>1.6459826412901873E-2</v>
      </c>
      <c r="R138" s="9">
        <f t="shared" si="154"/>
        <v>0.19735245833333334</v>
      </c>
      <c r="S138" s="13">
        <f t="shared" si="155"/>
        <v>8.3403199290787683E-2</v>
      </c>
      <c r="T138" s="2">
        <f t="shared" si="156"/>
        <v>0.01</v>
      </c>
      <c r="U138" s="14">
        <f t="shared" si="157"/>
        <v>8.3403199290787685E-4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6.3240319929078774E-3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7.6305879602903204</v>
      </c>
      <c r="E139" s="10">
        <f t="shared" si="166"/>
        <v>3.7676248055000001</v>
      </c>
      <c r="F139" s="7" t="s">
        <v>83</v>
      </c>
      <c r="G139" s="1">
        <v>4</v>
      </c>
      <c r="H139" s="9">
        <f t="shared" si="147"/>
        <v>7.6305879602903204</v>
      </c>
      <c r="I139" s="9">
        <f t="shared" si="148"/>
        <v>280.78058796029029</v>
      </c>
      <c r="J139" s="9">
        <f t="shared" si="149"/>
        <v>4.591174412426749E-2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2.9324882989870584</v>
      </c>
      <c r="P139" s="9">
        <f t="shared" si="152"/>
        <v>0.13463565243050224</v>
      </c>
      <c r="Q139" s="12">
        <f t="shared" si="153"/>
        <v>3.5005269631930583E-2</v>
      </c>
      <c r="R139" s="9">
        <f t="shared" si="154"/>
        <v>0.19735245833333334</v>
      </c>
      <c r="S139" s="13">
        <f t="shared" si="155"/>
        <v>0.17737437844734516</v>
      </c>
      <c r="T139" s="2">
        <f t="shared" si="156"/>
        <v>0.01</v>
      </c>
      <c r="U139" s="14">
        <f t="shared" si="157"/>
        <v>1.7737437844734516E-3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7.2637437844734519E-3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7.1732096208999998</v>
      </c>
      <c r="E140" s="10">
        <f t="shared" si="166"/>
        <v>7.6305879602903204</v>
      </c>
      <c r="F140" s="7" t="s">
        <v>83</v>
      </c>
      <c r="G140" s="1">
        <v>5</v>
      </c>
      <c r="H140" s="9">
        <f t="shared" si="147"/>
        <v>7.1732096208999998</v>
      </c>
      <c r="I140" s="9">
        <f t="shared" si="148"/>
        <v>280.3232096209</v>
      </c>
      <c r="J140" s="9">
        <f t="shared" si="149"/>
        <v>4.3386166703871631E-2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3.5569005632232229</v>
      </c>
      <c r="P140" s="9">
        <f t="shared" si="152"/>
        <v>0.15432028078509766</v>
      </c>
      <c r="Q140" s="12">
        <f t="shared" si="153"/>
        <v>4.0123273004125395E-2</v>
      </c>
      <c r="R140" s="9">
        <f t="shared" si="154"/>
        <v>0.19735245833333334</v>
      </c>
      <c r="S140" s="13">
        <f t="shared" si="155"/>
        <v>0.20330769296198056</v>
      </c>
      <c r="T140" s="2">
        <f t="shared" si="156"/>
        <v>0.01</v>
      </c>
      <c r="U140" s="14">
        <f t="shared" si="157"/>
        <v>2.0330769296198056E-3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7.5230769296198057E-3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14.103162516419401</v>
      </c>
      <c r="E141" s="10">
        <f t="shared" si="166"/>
        <v>7.1732096208999998</v>
      </c>
      <c r="F141" s="7" t="s">
        <v>85</v>
      </c>
      <c r="G141" s="1">
        <v>6</v>
      </c>
      <c r="H141" s="9">
        <f t="shared" si="147"/>
        <v>14.103162516419401</v>
      </c>
      <c r="I141" s="9">
        <f t="shared" si="148"/>
        <v>287.25316251641937</v>
      </c>
      <c r="J141" s="9">
        <f t="shared" si="149"/>
        <v>0.10029326017389245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4.1616281991047916</v>
      </c>
      <c r="P141" s="9">
        <f t="shared" si="152"/>
        <v>0.41738325971982437</v>
      </c>
      <c r="Q141" s="12">
        <f t="shared" si="153"/>
        <v>0.10851964752715434</v>
      </c>
      <c r="R141" s="9">
        <f t="shared" si="154"/>
        <v>0.19735245833333334</v>
      </c>
      <c r="S141" s="13">
        <f t="shared" si="155"/>
        <v>0.54987735366266322</v>
      </c>
      <c r="T141" s="2">
        <f t="shared" si="156"/>
        <v>0.01</v>
      </c>
      <c r="U141" s="14">
        <f t="shared" si="157"/>
        <v>5.4987735366266322E-3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1.0988773536626632E-2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17.569785275000001</v>
      </c>
      <c r="E142" s="10">
        <f t="shared" si="166"/>
        <v>14.103162516419401</v>
      </c>
      <c r="F142" s="7" t="s">
        <v>83</v>
      </c>
      <c r="G142" s="1">
        <v>7</v>
      </c>
      <c r="H142" s="9">
        <f t="shared" si="147"/>
        <v>17.569785275000001</v>
      </c>
      <c r="I142" s="9">
        <f t="shared" si="148"/>
        <v>290.71978527499999</v>
      </c>
      <c r="J142" s="9">
        <f t="shared" si="149"/>
        <v>0.15024781845781332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4.5032928560516341</v>
      </c>
      <c r="P142" s="9">
        <f t="shared" si="152"/>
        <v>0.67660992749841353</v>
      </c>
      <c r="Q142" s="12">
        <f t="shared" si="153"/>
        <v>0.17591858114958753</v>
      </c>
      <c r="R142" s="9">
        <f t="shared" si="154"/>
        <v>0.19735245833333334</v>
      </c>
      <c r="S142" s="13">
        <f t="shared" si="155"/>
        <v>0.89139290503519619</v>
      </c>
      <c r="T142" s="2">
        <f t="shared" si="156"/>
        <v>0.01</v>
      </c>
      <c r="U142" s="14">
        <f t="shared" si="157"/>
        <v>8.9139290503519614E-3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1.886392905035196E-2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17.751168179354799</v>
      </c>
      <c r="E143" s="10">
        <f t="shared" si="166"/>
        <v>17.569785275000001</v>
      </c>
      <c r="F143" s="7" t="s">
        <v>83</v>
      </c>
      <c r="G143" s="1">
        <v>8</v>
      </c>
      <c r="H143" s="9">
        <f t="shared" si="147"/>
        <v>17.751168179354799</v>
      </c>
      <c r="I143" s="9">
        <f t="shared" si="148"/>
        <v>290.90116817935478</v>
      </c>
      <c r="J143" s="9">
        <f t="shared" si="149"/>
        <v>0.15341842831379782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4.5857308452198877</v>
      </c>
      <c r="P143" s="9">
        <f t="shared" si="152"/>
        <v>0.70353561894373884</v>
      </c>
      <c r="Q143" s="12">
        <f t="shared" si="153"/>
        <v>0.18291926092537211</v>
      </c>
      <c r="R143" s="9">
        <f t="shared" si="154"/>
        <v>0.19735245833333334</v>
      </c>
      <c r="S143" s="13">
        <f t="shared" si="155"/>
        <v>0.92686588487495203</v>
      </c>
      <c r="T143" s="2">
        <f t="shared" si="156"/>
        <v>0.01</v>
      </c>
      <c r="U143" s="14">
        <f t="shared" si="157"/>
        <v>9.2686588487495211E-3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1.9218658848749522E-2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16.737997947419402</v>
      </c>
      <c r="E144" s="10">
        <f t="shared" si="166"/>
        <v>17.751168179354799</v>
      </c>
      <c r="F144" s="7" t="s">
        <v>83</v>
      </c>
      <c r="G144" s="1">
        <v>9</v>
      </c>
      <c r="H144" s="9">
        <f t="shared" si="147"/>
        <v>16.737997947419402</v>
      </c>
      <c r="I144" s="9">
        <f t="shared" si="148"/>
        <v>289.88799794741936</v>
      </c>
      <c r="J144" s="9">
        <f t="shared" si="149"/>
        <v>0.13648109223080027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4.641243142942816</v>
      </c>
      <c r="P144" s="9">
        <f t="shared" si="152"/>
        <v>0.63344193345754773</v>
      </c>
      <c r="Q144" s="12">
        <f t="shared" si="153"/>
        <v>0.16469490269896242</v>
      </c>
      <c r="R144" s="9">
        <f t="shared" si="154"/>
        <v>0.19735245833333334</v>
      </c>
      <c r="S144" s="13">
        <f t="shared" si="155"/>
        <v>0.83452166793275273</v>
      </c>
      <c r="T144" s="2">
        <f t="shared" si="156"/>
        <v>0.01</v>
      </c>
      <c r="U144" s="14">
        <f t="shared" si="157"/>
        <v>8.3452166793275273E-3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1.8295216679327528E-2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11.887373246933301</v>
      </c>
      <c r="E145" s="10">
        <f t="shared" si="166"/>
        <v>16.737997947419402</v>
      </c>
      <c r="F145" s="7" t="s">
        <v>83</v>
      </c>
      <c r="G145" s="1">
        <v>10</v>
      </c>
      <c r="H145" s="9">
        <f t="shared" si="147"/>
        <v>11.887373246933301</v>
      </c>
      <c r="I145" s="9">
        <f t="shared" si="148"/>
        <v>285.03737324693327</v>
      </c>
      <c r="J145" s="9">
        <f t="shared" si="149"/>
        <v>7.7061232416728534E-2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4.7668491261519348</v>
      </c>
      <c r="P145" s="9">
        <f t="shared" si="152"/>
        <v>0.36733926840587355</v>
      </c>
      <c r="Q145" s="12">
        <f t="shared" si="153"/>
        <v>9.5508209785527126E-2</v>
      </c>
      <c r="R145" s="9">
        <f t="shared" si="154"/>
        <v>0.19735245833333334</v>
      </c>
      <c r="S145" s="13">
        <f t="shared" si="155"/>
        <v>0.48394740350389415</v>
      </c>
      <c r="T145" s="2">
        <f t="shared" si="156"/>
        <v>0.01</v>
      </c>
      <c r="U145" s="14">
        <f t="shared" si="157"/>
        <v>4.8394740350389412E-3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1.4789474035038941E-2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10.635288435516101</v>
      </c>
      <c r="E146" s="10">
        <f t="shared" si="166"/>
        <v>11.887373246933301</v>
      </c>
      <c r="F146" s="7" t="s">
        <v>83</v>
      </c>
      <c r="G146" s="1">
        <v>11</v>
      </c>
      <c r="H146" s="9">
        <f t="shared" si="147"/>
        <v>10.635288435516101</v>
      </c>
      <c r="I146" s="9">
        <f t="shared" si="148"/>
        <v>283.78528843551607</v>
      </c>
      <c r="J146" s="9">
        <f t="shared" si="149"/>
        <v>6.6279779371021336E-2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5.1585577744127278</v>
      </c>
      <c r="P146" s="9">
        <f t="shared" si="152"/>
        <v>0.34190807116074245</v>
      </c>
      <c r="Q146" s="12">
        <f t="shared" si="153"/>
        <v>8.8896098501793044E-2</v>
      </c>
      <c r="R146" s="9">
        <f t="shared" si="154"/>
        <v>0.19735245833333334</v>
      </c>
      <c r="S146" s="13">
        <f t="shared" si="155"/>
        <v>0.45044332993129105</v>
      </c>
      <c r="T146" s="2">
        <f t="shared" si="156"/>
        <v>0.01</v>
      </c>
      <c r="U146" s="14">
        <f t="shared" si="157"/>
        <v>4.5044332993129108E-3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9.9944332993129117E-3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4.6236986705999996</v>
      </c>
      <c r="E147" s="10">
        <f t="shared" si="166"/>
        <v>10.635288435516101</v>
      </c>
      <c r="F147" s="7" t="s">
        <v>85</v>
      </c>
      <c r="G147" s="1">
        <v>12</v>
      </c>
      <c r="H147" s="9">
        <f t="shared" si="147"/>
        <v>4.6236986705999996</v>
      </c>
      <c r="I147" s="9">
        <f t="shared" si="148"/>
        <v>277.77369867059997</v>
      </c>
      <c r="J147" s="9">
        <f t="shared" si="149"/>
        <v>3.1542555454577792E-2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5.5756976199186523</v>
      </c>
      <c r="P147" s="9">
        <f t="shared" si="152"/>
        <v>0.17587175137424149</v>
      </c>
      <c r="Q147" s="12">
        <f t="shared" si="153"/>
        <v>4.572665535730279E-2</v>
      </c>
      <c r="R147" s="9">
        <f t="shared" si="154"/>
        <v>0.19735245833333334</v>
      </c>
      <c r="S147" s="13">
        <f t="shared" si="155"/>
        <v>0.23170045989530721</v>
      </c>
      <c r="T147" s="2">
        <f t="shared" si="156"/>
        <v>0.01</v>
      </c>
      <c r="U147" s="14">
        <f t="shared" si="157"/>
        <v>2.3170045989530721E-3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7.8070045989530722E-3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2.45777821035484</v>
      </c>
      <c r="E148" s="10">
        <f t="shared" si="166"/>
        <v>4.6236986705999996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412314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13159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106629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336386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9278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1034111.7055076492</v>
      </c>
      <c r="J13" s="6" t="s">
        <v>37</v>
      </c>
      <c r="K13" s="6">
        <f>I13/(10000*1000)</f>
        <v>0.10341117055076492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-3.0268068658709701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-3.0268068658709701</v>
      </c>
      <c r="I27" s="9">
        <f t="shared" si="1"/>
        <v>270.123193134129</v>
      </c>
      <c r="J27" s="9">
        <f t="shared" si="2"/>
        <v>1.1687943846697618E-2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0.9367869367847802</v>
      </c>
      <c r="Q27" s="12">
        <f t="shared" si="6"/>
        <v>9.3678693678478031E-2</v>
      </c>
      <c r="R27" s="9">
        <f t="shared" si="7"/>
        <v>4.0532094166666672</v>
      </c>
      <c r="S27" s="13">
        <f t="shared" si="8"/>
        <v>2.3112226398486653E-2</v>
      </c>
      <c r="T27" s="2">
        <f t="shared" si="9"/>
        <v>0.34</v>
      </c>
      <c r="U27" s="14">
        <f t="shared" si="10"/>
        <v>7.8581569754854631E-3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2.0758156975485463E-2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-2.50306826992857</v>
      </c>
      <c r="E28" s="10">
        <f t="shared" si="18"/>
        <v>-3.0268068658709701</v>
      </c>
      <c r="F28" s="7" t="s">
        <v>83</v>
      </c>
      <c r="G28" s="1">
        <v>3</v>
      </c>
      <c r="H28" s="9">
        <f t="shared" si="0"/>
        <v>-2.50306826992857</v>
      </c>
      <c r="I28" s="9">
        <f t="shared" si="1"/>
        <v>270.6469317300714</v>
      </c>
      <c r="J28" s="9">
        <f t="shared" si="2"/>
        <v>1.2532324505008208E-2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119.745156431071</v>
      </c>
      <c r="P28" s="9">
        <f t="shared" si="5"/>
        <v>1.5006851582971523</v>
      </c>
      <c r="Q28" s="12">
        <f t="shared" si="6"/>
        <v>0.15006851582971525</v>
      </c>
      <c r="R28" s="9">
        <f t="shared" si="7"/>
        <v>4.0532094166666672</v>
      </c>
      <c r="S28" s="13">
        <f t="shared" si="8"/>
        <v>3.7024614423483357E-2</v>
      </c>
      <c r="T28" s="2">
        <f t="shared" si="9"/>
        <v>0.34</v>
      </c>
      <c r="U28" s="14">
        <f t="shared" si="10"/>
        <v>1.2588368903984343E-2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2.5488368903984343E-2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2.0808344453870999</v>
      </c>
      <c r="E29" s="10">
        <f t="shared" si="18"/>
        <v>-2.50306826992857</v>
      </c>
      <c r="F29" s="7" t="s">
        <v>83</v>
      </c>
      <c r="G29" s="1">
        <v>4</v>
      </c>
      <c r="H29" s="9">
        <f t="shared" si="0"/>
        <v>2.0808344453870999</v>
      </c>
      <c r="I29" s="9">
        <f t="shared" si="1"/>
        <v>275.23083444538707</v>
      </c>
      <c r="J29" s="9">
        <f t="shared" si="2"/>
        <v>2.2816466960004805E-2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158.7765654394405</v>
      </c>
      <c r="P29" s="9">
        <f t="shared" si="5"/>
        <v>3.6227202593720351</v>
      </c>
      <c r="Q29" s="12">
        <f t="shared" si="6"/>
        <v>0.36227202593720353</v>
      </c>
      <c r="R29" s="9">
        <f t="shared" si="7"/>
        <v>4.0532094166666672</v>
      </c>
      <c r="S29" s="13">
        <f t="shared" si="8"/>
        <v>8.9379054644340011E-2</v>
      </c>
      <c r="T29" s="2">
        <f t="shared" si="9"/>
        <v>0.34</v>
      </c>
      <c r="U29" s="14">
        <f t="shared" si="10"/>
        <v>3.0388878579075605E-2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4.3288878579075603E-2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4.0481190149333299</v>
      </c>
      <c r="E30" s="10">
        <f t="shared" si="18"/>
        <v>2.0808344453870999</v>
      </c>
      <c r="F30" s="7" t="s">
        <v>83</v>
      </c>
      <c r="G30" s="1">
        <v>5</v>
      </c>
      <c r="H30" s="9">
        <f t="shared" si="0"/>
        <v>4.0481190149333299</v>
      </c>
      <c r="I30" s="9">
        <f t="shared" si="1"/>
        <v>277.1981190149333</v>
      </c>
      <c r="J30" s="9">
        <f t="shared" si="2"/>
        <v>2.9328300896285214E-2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147.39615292106504</v>
      </c>
      <c r="O30" s="9">
        <f t="shared" si="19"/>
        <v>48.289786425670087</v>
      </c>
      <c r="P30" s="9">
        <f t="shared" si="5"/>
        <v>1.4162573865094017</v>
      </c>
      <c r="Q30" s="12">
        <f t="shared" si="6"/>
        <v>0.14162573865094016</v>
      </c>
      <c r="R30" s="9">
        <f t="shared" si="7"/>
        <v>4.0532094166666672</v>
      </c>
      <c r="S30" s="13">
        <f t="shared" si="8"/>
        <v>3.4941628742048134E-2</v>
      </c>
      <c r="T30" s="2">
        <f t="shared" si="9"/>
        <v>0.34</v>
      </c>
      <c r="U30" s="14">
        <f t="shared" si="10"/>
        <v>1.1880153772296367E-2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2.4780153772296365E-2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10.6322361825484</v>
      </c>
      <c r="E31" s="10">
        <f t="shared" si="18"/>
        <v>4.0481190149333299</v>
      </c>
      <c r="F31" s="7" t="s">
        <v>85</v>
      </c>
      <c r="G31" s="1">
        <v>6</v>
      </c>
      <c r="H31" s="9">
        <f t="shared" si="0"/>
        <v>10.6322361825484</v>
      </c>
      <c r="I31" s="9">
        <f t="shared" si="1"/>
        <v>283.78223618254839</v>
      </c>
      <c r="J31" s="9">
        <f t="shared" si="2"/>
        <v>6.6255324682942082E-2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87.405623205827354</v>
      </c>
      <c r="P31" s="9">
        <f t="shared" si="5"/>
        <v>5.7910879446169883</v>
      </c>
      <c r="Q31" s="12">
        <f t="shared" si="6"/>
        <v>0.57910879446169883</v>
      </c>
      <c r="R31" s="9">
        <f t="shared" si="7"/>
        <v>4.0532094166666672</v>
      </c>
      <c r="S31" s="13">
        <f t="shared" si="8"/>
        <v>0.14287660343440978</v>
      </c>
      <c r="T31" s="2">
        <f t="shared" si="9"/>
        <v>0.34</v>
      </c>
      <c r="U31" s="14">
        <f t="shared" si="10"/>
        <v>4.8578045167699327E-2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6.1478045167699329E-2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14.099605336</v>
      </c>
      <c r="E32" s="10">
        <f t="shared" si="18"/>
        <v>10.6322361825484</v>
      </c>
      <c r="F32" s="7" t="s">
        <v>83</v>
      </c>
      <c r="G32" s="1">
        <v>7</v>
      </c>
      <c r="H32" s="9">
        <f t="shared" si="0"/>
        <v>14.099605336</v>
      </c>
      <c r="I32" s="9">
        <f t="shared" si="1"/>
        <v>287.249605336</v>
      </c>
      <c r="J32" s="9">
        <f t="shared" si="2"/>
        <v>0.10025117026348489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122.14662942787703</v>
      </c>
      <c r="P32" s="9">
        <f t="shared" si="5"/>
        <v>12.245342543884894</v>
      </c>
      <c r="Q32" s="12">
        <f t="shared" si="6"/>
        <v>1.2245342543884894</v>
      </c>
      <c r="R32" s="9">
        <f t="shared" si="7"/>
        <v>4.0532094166666672</v>
      </c>
      <c r="S32" s="13">
        <f t="shared" si="8"/>
        <v>0.30211472650617155</v>
      </c>
      <c r="T32" s="2">
        <f t="shared" si="9"/>
        <v>0.34</v>
      </c>
      <c r="U32" s="14">
        <f t="shared" si="10"/>
        <v>0.10271900701209834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0.12836900701209833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16.004171305806501</v>
      </c>
      <c r="E33" s="10">
        <f t="shared" si="18"/>
        <v>14.099605336</v>
      </c>
      <c r="F33" s="7" t="s">
        <v>83</v>
      </c>
      <c r="G33" s="1">
        <v>8</v>
      </c>
      <c r="H33" s="9">
        <f t="shared" si="0"/>
        <v>16.004171305806501</v>
      </c>
      <c r="I33" s="9">
        <f t="shared" si="1"/>
        <v>289.15417130580647</v>
      </c>
      <c r="J33" s="9">
        <f t="shared" si="2"/>
        <v>0.12532932702521021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150.4333810506588</v>
      </c>
      <c r="P33" s="9">
        <f t="shared" si="5"/>
        <v>18.853714409206077</v>
      </c>
      <c r="Q33" s="12">
        <f t="shared" si="6"/>
        <v>1.8853714409206077</v>
      </c>
      <c r="R33" s="9">
        <f t="shared" si="7"/>
        <v>4.0532094166666672</v>
      </c>
      <c r="S33" s="13">
        <f t="shared" si="8"/>
        <v>0.46515520100393054</v>
      </c>
      <c r="T33" s="2">
        <f t="shared" si="9"/>
        <v>0.34</v>
      </c>
      <c r="U33" s="14">
        <f t="shared" si="10"/>
        <v>0.1581527683413364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0.18380276834133641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16.689835751935501</v>
      </c>
      <c r="E34" s="10">
        <f t="shared" si="18"/>
        <v>16.004171305806501</v>
      </c>
      <c r="F34" s="7" t="s">
        <v>83</v>
      </c>
      <c r="G34" s="1">
        <v>9</v>
      </c>
      <c r="H34" s="9">
        <f t="shared" si="0"/>
        <v>16.689835751935501</v>
      </c>
      <c r="I34" s="9">
        <f t="shared" si="1"/>
        <v>289.83983575193548</v>
      </c>
      <c r="J34" s="9">
        <f t="shared" si="2"/>
        <v>0.1357214749701022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172.11176080811939</v>
      </c>
      <c r="P34" s="9">
        <f t="shared" si="5"/>
        <v>23.359262036579391</v>
      </c>
      <c r="Q34" s="12">
        <f t="shared" si="6"/>
        <v>2.3359262036579391</v>
      </c>
      <c r="R34" s="9">
        <f t="shared" si="7"/>
        <v>4.0532094166666672</v>
      </c>
      <c r="S34" s="13">
        <f t="shared" si="8"/>
        <v>0.57631520198603248</v>
      </c>
      <c r="T34" s="2">
        <f t="shared" si="9"/>
        <v>0.34</v>
      </c>
      <c r="U34" s="14">
        <f t="shared" si="10"/>
        <v>0.19594716867525105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0.22159716867525106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12.6638855168333</v>
      </c>
      <c r="E35" s="10">
        <f t="shared" si="18"/>
        <v>16.689835751935501</v>
      </c>
      <c r="F35" s="7" t="s">
        <v>83</v>
      </c>
      <c r="G35" s="1">
        <v>10</v>
      </c>
      <c r="H35" s="9">
        <f t="shared" si="0"/>
        <v>12.6638855168333</v>
      </c>
      <c r="I35" s="9">
        <f t="shared" si="1"/>
        <v>285.8138855168333</v>
      </c>
      <c r="J35" s="9">
        <f t="shared" si="2"/>
        <v>8.455540094339882E-2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189.28459293820666</v>
      </c>
      <c r="P35" s="9">
        <f t="shared" si="5"/>
        <v>16.0050346482981</v>
      </c>
      <c r="Q35" s="12">
        <f t="shared" si="6"/>
        <v>1.60050346482981</v>
      </c>
      <c r="R35" s="9">
        <f t="shared" si="7"/>
        <v>4.0532094166666672</v>
      </c>
      <c r="S35" s="13">
        <f t="shared" si="8"/>
        <v>0.39487312406030417</v>
      </c>
      <c r="T35" s="2">
        <f t="shared" si="9"/>
        <v>0.34</v>
      </c>
      <c r="U35" s="14">
        <f t="shared" si="10"/>
        <v>0.13425686218050342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0.15990686218050343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6.3253406431612902</v>
      </c>
      <c r="E36" s="10">
        <f t="shared" si="18"/>
        <v>12.6638855168333</v>
      </c>
      <c r="F36" s="7" t="s">
        <v>83</v>
      </c>
      <c r="G36" s="1">
        <v>11</v>
      </c>
      <c r="H36" s="9">
        <f t="shared" si="0"/>
        <v>6.3253406431612902</v>
      </c>
      <c r="I36" s="9">
        <f t="shared" si="1"/>
        <v>279.47534064316125</v>
      </c>
      <c r="J36" s="9">
        <f t="shared" si="2"/>
        <v>3.9046943047324027E-2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164.61558037541312</v>
      </c>
      <c r="O36" s="9">
        <f t="shared" si="19"/>
        <v>49.1960720811621</v>
      </c>
      <c r="P36" s="9">
        <f t="shared" si="5"/>
        <v>1.9209562247051841</v>
      </c>
      <c r="Q36" s="12">
        <f t="shared" si="6"/>
        <v>0.19209562247051842</v>
      </c>
      <c r="R36" s="9">
        <f t="shared" si="7"/>
        <v>4.0532094166666672</v>
      </c>
      <c r="S36" s="13">
        <f t="shared" si="8"/>
        <v>4.739346101403677E-2</v>
      </c>
      <c r="T36" s="2">
        <f t="shared" si="9"/>
        <v>0.34</v>
      </c>
      <c r="U36" s="14">
        <f t="shared" si="10"/>
        <v>1.6113776744772504E-2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2.9013776744772506E-2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3.33752519263333</v>
      </c>
      <c r="E37" s="10">
        <f t="shared" si="18"/>
        <v>6.3253406431612902</v>
      </c>
      <c r="F37" s="7" t="s">
        <v>85</v>
      </c>
      <c r="G37" s="1">
        <v>12</v>
      </c>
      <c r="H37" s="9">
        <f t="shared" si="0"/>
        <v>3.33752519263333</v>
      </c>
      <c r="I37" s="9">
        <f t="shared" si="1"/>
        <v>276.48752519263331</v>
      </c>
      <c r="J37" s="9">
        <f t="shared" si="2"/>
        <v>2.679665711682077E-2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87.807210023123588</v>
      </c>
      <c r="P37" s="9">
        <f t="shared" si="5"/>
        <v>2.3529396993743106</v>
      </c>
      <c r="Q37" s="12">
        <f t="shared" si="6"/>
        <v>0.23529396993743107</v>
      </c>
      <c r="R37" s="9">
        <f t="shared" si="7"/>
        <v>4.0532094166666672</v>
      </c>
      <c r="S37" s="13">
        <f t="shared" si="8"/>
        <v>5.8051273879387973E-2</v>
      </c>
      <c r="T37" s="2">
        <f t="shared" si="9"/>
        <v>0.34</v>
      </c>
      <c r="U37" s="14">
        <f t="shared" si="10"/>
        <v>1.9737433118991912E-2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3.2637433118991914E-2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1.0618717823225801</v>
      </c>
      <c r="E38" s="10">
        <f t="shared" si="18"/>
        <v>3.33752519263333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34359.5</v>
      </c>
      <c r="AU42" s="1">
        <f t="shared" ref="AU42:AU53" si="38">AT42*10000*AS42*0.67*AR42*AQ42</f>
        <v>137030699.34066451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-3.0268068658709701</v>
      </c>
      <c r="E43" s="10">
        <f t="shared" ref="E43:E54" si="40">D42</f>
        <v>1.9923650516451601</v>
      </c>
      <c r="F43" s="7" t="s">
        <v>83</v>
      </c>
      <c r="G43" s="1">
        <v>2</v>
      </c>
      <c r="H43" s="9">
        <f t="shared" si="20"/>
        <v>-3.0268068658709701</v>
      </c>
      <c r="I43" s="9">
        <f t="shared" si="21"/>
        <v>270.123193134129</v>
      </c>
      <c r="J43" s="9">
        <f t="shared" si="22"/>
        <v>1.1687943846697618E-2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116.38479725843972</v>
      </c>
      <c r="P43" s="9">
        <f t="shared" si="25"/>
        <v>1.3602989749659302</v>
      </c>
      <c r="Q43" s="12">
        <f t="shared" si="26"/>
        <v>0.32647175399182327</v>
      </c>
      <c r="R43" s="9">
        <f t="shared" si="27"/>
        <v>14.125500000000001</v>
      </c>
      <c r="S43" s="13">
        <f t="shared" si="28"/>
        <v>2.3112226398486656E-2</v>
      </c>
      <c r="T43" s="2">
        <f t="shared" si="29"/>
        <v>0.43</v>
      </c>
      <c r="U43" s="14">
        <f t="shared" si="30"/>
        <v>9.9382573513492629E-3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1.8358257351349262E-2</v>
      </c>
      <c r="AR43" s="9">
        <f t="shared" si="35"/>
        <v>136.875</v>
      </c>
      <c r="AS43" s="1">
        <f t="shared" si="36"/>
        <v>0.24</v>
      </c>
      <c r="AT43" s="1">
        <f t="shared" si="37"/>
        <v>34359.5</v>
      </c>
      <c r="AU43" s="1">
        <f t="shared" si="38"/>
        <v>138831643.71363974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-2.50306826992857</v>
      </c>
      <c r="E44" s="10">
        <f t="shared" si="40"/>
        <v>-3.0268068658709701</v>
      </c>
      <c r="F44" s="7" t="s">
        <v>83</v>
      </c>
      <c r="G44" s="1">
        <v>3</v>
      </c>
      <c r="H44" s="9">
        <f t="shared" si="20"/>
        <v>-2.50306826992857</v>
      </c>
      <c r="I44" s="9">
        <f t="shared" si="21"/>
        <v>270.6469317300714</v>
      </c>
      <c r="J44" s="9">
        <f t="shared" si="22"/>
        <v>1.2532324505008208E-2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173.88074828347379</v>
      </c>
      <c r="P44" s="9">
        <f t="shared" si="25"/>
        <v>2.1791299626621425</v>
      </c>
      <c r="Q44" s="12">
        <f t="shared" si="26"/>
        <v>0.52299119103891423</v>
      </c>
      <c r="R44" s="9">
        <f t="shared" si="27"/>
        <v>14.125500000000001</v>
      </c>
      <c r="S44" s="13">
        <f t="shared" si="28"/>
        <v>3.7024614423483357E-2</v>
      </c>
      <c r="T44" s="2">
        <f t="shared" si="29"/>
        <v>0.43</v>
      </c>
      <c r="U44" s="14">
        <f t="shared" si="30"/>
        <v>1.5920584202097843E-2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2.4340584202097844E-2</v>
      </c>
      <c r="AR44" s="9">
        <f t="shared" si="35"/>
        <v>136.875</v>
      </c>
      <c r="AS44" s="1">
        <f t="shared" si="36"/>
        <v>0.24</v>
      </c>
      <c r="AT44" s="1">
        <f t="shared" si="37"/>
        <v>34359.5</v>
      </c>
      <c r="AU44" s="1">
        <f t="shared" si="38"/>
        <v>184072118.01501054</v>
      </c>
    </row>
    <row r="45" spans="1:48" x14ac:dyDescent="0.15">
      <c r="C45" s="7">
        <v>3</v>
      </c>
      <c r="D45" s="7">
        <f t="shared" si="39"/>
        <v>2.0808344453870999</v>
      </c>
      <c r="E45" s="10">
        <f t="shared" si="40"/>
        <v>-2.50306826992857</v>
      </c>
      <c r="F45" s="7" t="s">
        <v>83</v>
      </c>
      <c r="G45" s="1">
        <v>4</v>
      </c>
      <c r="H45" s="9">
        <f t="shared" si="20"/>
        <v>2.0808344453870999</v>
      </c>
      <c r="I45" s="9">
        <f t="shared" si="21"/>
        <v>275.23083444538707</v>
      </c>
      <c r="J45" s="9">
        <f t="shared" si="22"/>
        <v>2.2816466960004805E-2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230.55786832081165</v>
      </c>
      <c r="P45" s="9">
        <f t="shared" si="25"/>
        <v>5.2605159849109375</v>
      </c>
      <c r="Q45" s="12">
        <f t="shared" si="26"/>
        <v>1.2625238363786249</v>
      </c>
      <c r="R45" s="9">
        <f t="shared" si="27"/>
        <v>14.125500000000001</v>
      </c>
      <c r="S45" s="13">
        <f t="shared" si="28"/>
        <v>8.9379054644340011E-2</v>
      </c>
      <c r="T45" s="2">
        <f t="shared" si="29"/>
        <v>0.43</v>
      </c>
      <c r="U45" s="14">
        <f t="shared" si="30"/>
        <v>3.8432993497066206E-2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4.6852993497066203E-2</v>
      </c>
      <c r="AR45" s="9">
        <f t="shared" si="35"/>
        <v>136.875</v>
      </c>
      <c r="AS45" s="1">
        <f t="shared" si="36"/>
        <v>0.24</v>
      </c>
      <c r="AT45" s="1">
        <f t="shared" si="37"/>
        <v>34359.5</v>
      </c>
      <c r="AU45" s="1">
        <f t="shared" si="38"/>
        <v>354318929.9295941</v>
      </c>
    </row>
    <row r="46" spans="1:48" x14ac:dyDescent="0.15">
      <c r="C46" s="7">
        <v>4</v>
      </c>
      <c r="D46" s="7">
        <f t="shared" si="39"/>
        <v>4.0481190149333299</v>
      </c>
      <c r="E46" s="10">
        <f t="shared" si="40"/>
        <v>2.0808344453870999</v>
      </c>
      <c r="F46" s="7" t="s">
        <v>83</v>
      </c>
      <c r="G46" s="1">
        <v>5</v>
      </c>
      <c r="H46" s="9">
        <f t="shared" si="20"/>
        <v>4.0481190149333299</v>
      </c>
      <c r="I46" s="9">
        <f t="shared" si="21"/>
        <v>277.1981190149333</v>
      </c>
      <c r="J46" s="9">
        <f t="shared" si="22"/>
        <v>2.9328300896285214E-2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214.03248471910567</v>
      </c>
      <c r="O46" s="9">
        <f t="shared" si="41"/>
        <v>70.12111761679509</v>
      </c>
      <c r="P46" s="9">
        <f t="shared" si="25"/>
        <v>2.0565332366491722</v>
      </c>
      <c r="Q46" s="12">
        <f t="shared" si="26"/>
        <v>0.49356797679580133</v>
      </c>
      <c r="R46" s="9">
        <f t="shared" si="27"/>
        <v>14.125500000000001</v>
      </c>
      <c r="S46" s="13">
        <f t="shared" si="28"/>
        <v>3.4941628742048161E-2</v>
      </c>
      <c r="T46" s="2">
        <f t="shared" si="29"/>
        <v>0.43</v>
      </c>
      <c r="U46" s="14">
        <f t="shared" si="30"/>
        <v>1.5024900359080709E-2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2.3444900359080707E-2</v>
      </c>
      <c r="AR46" s="9">
        <f t="shared" si="35"/>
        <v>136.875</v>
      </c>
      <c r="AS46" s="1">
        <f t="shared" si="36"/>
        <v>0.24</v>
      </c>
      <c r="AT46" s="1">
        <f t="shared" si="37"/>
        <v>34359.5</v>
      </c>
      <c r="AU46" s="1">
        <f t="shared" si="38"/>
        <v>177298639.58544272</v>
      </c>
    </row>
    <row r="47" spans="1:48" x14ac:dyDescent="0.15">
      <c r="C47" s="7">
        <v>5</v>
      </c>
      <c r="D47" s="7">
        <f t="shared" si="39"/>
        <v>10.6322361825484</v>
      </c>
      <c r="E47" s="10">
        <f t="shared" si="40"/>
        <v>4.0481190149333299</v>
      </c>
      <c r="F47" s="7" t="s">
        <v>85</v>
      </c>
      <c r="G47" s="1">
        <v>6</v>
      </c>
      <c r="H47" s="9">
        <f t="shared" si="20"/>
        <v>10.6322361825484</v>
      </c>
      <c r="I47" s="9">
        <f t="shared" si="21"/>
        <v>283.78223618254839</v>
      </c>
      <c r="J47" s="9">
        <f t="shared" si="22"/>
        <v>6.6255324682942082E-2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126.92083438014593</v>
      </c>
      <c r="P47" s="9">
        <f t="shared" si="25"/>
        <v>8.4091810908864861</v>
      </c>
      <c r="Q47" s="12">
        <f t="shared" si="26"/>
        <v>2.0182034618127567</v>
      </c>
      <c r="R47" s="9">
        <f t="shared" si="27"/>
        <v>14.125500000000001</v>
      </c>
      <c r="S47" s="13">
        <f t="shared" si="28"/>
        <v>0.14287660343440986</v>
      </c>
      <c r="T47" s="2">
        <f t="shared" si="29"/>
        <v>0.43</v>
      </c>
      <c r="U47" s="14">
        <f t="shared" si="30"/>
        <v>6.1436939476796237E-2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6.9856939476796248E-2</v>
      </c>
      <c r="AR47" s="9">
        <f t="shared" si="35"/>
        <v>136.875</v>
      </c>
      <c r="AS47" s="1">
        <f t="shared" si="36"/>
        <v>0.24</v>
      </c>
      <c r="AT47" s="1">
        <f t="shared" si="37"/>
        <v>34359.5</v>
      </c>
      <c r="AU47" s="1">
        <f t="shared" si="38"/>
        <v>528282916.33329129</v>
      </c>
    </row>
    <row r="48" spans="1:48" x14ac:dyDescent="0.15">
      <c r="C48" s="7">
        <v>6</v>
      </c>
      <c r="D48" s="7">
        <f t="shared" si="39"/>
        <v>14.099605336</v>
      </c>
      <c r="E48" s="10">
        <f t="shared" si="40"/>
        <v>10.6322361825484</v>
      </c>
      <c r="F48" s="7" t="s">
        <v>83</v>
      </c>
      <c r="G48" s="1">
        <v>7</v>
      </c>
      <c r="H48" s="9">
        <f t="shared" si="20"/>
        <v>14.099605336</v>
      </c>
      <c r="I48" s="9">
        <f t="shared" si="21"/>
        <v>287.249605336</v>
      </c>
      <c r="J48" s="9">
        <f t="shared" si="22"/>
        <v>0.10025117026348489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177.36790328925946</v>
      </c>
      <c r="P48" s="9">
        <f t="shared" si="25"/>
        <v>17.781339871928871</v>
      </c>
      <c r="Q48" s="12">
        <f t="shared" si="26"/>
        <v>4.2675215692629287</v>
      </c>
      <c r="R48" s="9">
        <f t="shared" si="27"/>
        <v>14.125500000000001</v>
      </c>
      <c r="S48" s="13">
        <f t="shared" si="28"/>
        <v>0.30211472650617172</v>
      </c>
      <c r="T48" s="2">
        <f t="shared" si="29"/>
        <v>0.43</v>
      </c>
      <c r="U48" s="14">
        <f t="shared" si="30"/>
        <v>0.12990933239765384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0.14550933239765385</v>
      </c>
      <c r="AR48" s="9">
        <f t="shared" si="35"/>
        <v>136.875</v>
      </c>
      <c r="AS48" s="1">
        <f t="shared" si="36"/>
        <v>0.24</v>
      </c>
      <c r="AT48" s="1">
        <f t="shared" si="37"/>
        <v>34359.5</v>
      </c>
      <c r="AU48" s="1">
        <f t="shared" si="38"/>
        <v>1100393104.0849004</v>
      </c>
    </row>
    <row r="49" spans="1:48" x14ac:dyDescent="0.15">
      <c r="C49" s="7">
        <v>7</v>
      </c>
      <c r="D49" s="7">
        <f t="shared" si="39"/>
        <v>16.004171305806501</v>
      </c>
      <c r="E49" s="10">
        <f t="shared" si="40"/>
        <v>14.099605336</v>
      </c>
      <c r="F49" s="7" t="s">
        <v>83</v>
      </c>
      <c r="G49" s="1">
        <v>8</v>
      </c>
      <c r="H49" s="9">
        <f t="shared" si="20"/>
        <v>16.004171305806501</v>
      </c>
      <c r="I49" s="9">
        <f t="shared" si="21"/>
        <v>289.15417130580647</v>
      </c>
      <c r="J49" s="9">
        <f t="shared" si="22"/>
        <v>0.12532932702521021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218.44281341733057</v>
      </c>
      <c r="P49" s="9">
        <f t="shared" si="25"/>
        <v>27.3772907990876</v>
      </c>
      <c r="Q49" s="12">
        <f t="shared" si="26"/>
        <v>6.5705497917810236</v>
      </c>
      <c r="R49" s="9">
        <f t="shared" si="27"/>
        <v>14.125500000000001</v>
      </c>
      <c r="S49" s="13">
        <f t="shared" si="28"/>
        <v>0.46515520100393071</v>
      </c>
      <c r="T49" s="2">
        <f t="shared" si="29"/>
        <v>0.43</v>
      </c>
      <c r="U49" s="14">
        <f t="shared" si="30"/>
        <v>0.20001673643169021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0.21561673643169021</v>
      </c>
      <c r="AR49" s="9">
        <f t="shared" si="35"/>
        <v>136.875</v>
      </c>
      <c r="AS49" s="1">
        <f t="shared" si="36"/>
        <v>0.24</v>
      </c>
      <c r="AT49" s="1">
        <f t="shared" si="37"/>
        <v>34359.5</v>
      </c>
      <c r="AU49" s="1">
        <f t="shared" si="38"/>
        <v>1630570122.1026905</v>
      </c>
    </row>
    <row r="50" spans="1:48" x14ac:dyDescent="0.15">
      <c r="C50" s="7">
        <v>8</v>
      </c>
      <c r="D50" s="7">
        <f t="shared" si="39"/>
        <v>16.689835751935501</v>
      </c>
      <c r="E50" s="10">
        <f t="shared" si="40"/>
        <v>16.004171305806501</v>
      </c>
      <c r="F50" s="7" t="s">
        <v>83</v>
      </c>
      <c r="G50" s="1">
        <v>9</v>
      </c>
      <c r="H50" s="9">
        <f t="shared" si="20"/>
        <v>16.689835751935501</v>
      </c>
      <c r="I50" s="9">
        <f t="shared" si="21"/>
        <v>289.83983575193548</v>
      </c>
      <c r="J50" s="9">
        <f t="shared" si="22"/>
        <v>0.1357214749701022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249.92177261824295</v>
      </c>
      <c r="P50" s="9">
        <f t="shared" si="25"/>
        <v>33.919751606890436</v>
      </c>
      <c r="Q50" s="12">
        <f t="shared" si="26"/>
        <v>8.1407403856537037</v>
      </c>
      <c r="R50" s="9">
        <f t="shared" si="27"/>
        <v>14.125500000000001</v>
      </c>
      <c r="S50" s="13">
        <f t="shared" si="28"/>
        <v>0.57631520198603259</v>
      </c>
      <c r="T50" s="2">
        <f t="shared" si="29"/>
        <v>0.43</v>
      </c>
      <c r="U50" s="14">
        <f t="shared" si="30"/>
        <v>0.24781553685399402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0.26341553685399399</v>
      </c>
      <c r="AR50" s="9">
        <f t="shared" si="35"/>
        <v>136.875</v>
      </c>
      <c r="AS50" s="1">
        <f t="shared" si="36"/>
        <v>0.24</v>
      </c>
      <c r="AT50" s="1">
        <f t="shared" si="37"/>
        <v>34359.5</v>
      </c>
      <c r="AU50" s="1">
        <f t="shared" si="38"/>
        <v>1992041578.9608183</v>
      </c>
    </row>
    <row r="51" spans="1:48" x14ac:dyDescent="0.15">
      <c r="C51" s="7">
        <v>9</v>
      </c>
      <c r="D51" s="7">
        <f t="shared" si="39"/>
        <v>12.6638855168333</v>
      </c>
      <c r="E51" s="10">
        <f t="shared" si="40"/>
        <v>16.689835751935501</v>
      </c>
      <c r="F51" s="7" t="s">
        <v>83</v>
      </c>
      <c r="G51" s="1">
        <v>10</v>
      </c>
      <c r="H51" s="9">
        <f t="shared" si="20"/>
        <v>12.6638855168333</v>
      </c>
      <c r="I51" s="9">
        <f t="shared" si="21"/>
        <v>285.8138855168333</v>
      </c>
      <c r="J51" s="9">
        <f t="shared" si="22"/>
        <v>8.455540094339882E-2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274.85827101135254</v>
      </c>
      <c r="P51" s="9">
        <f t="shared" si="25"/>
        <v>23.240751307974286</v>
      </c>
      <c r="Q51" s="12">
        <f t="shared" si="26"/>
        <v>5.577780313913828</v>
      </c>
      <c r="R51" s="9">
        <f t="shared" si="27"/>
        <v>14.125500000000001</v>
      </c>
      <c r="S51" s="13">
        <f t="shared" si="28"/>
        <v>0.39487312406030428</v>
      </c>
      <c r="T51" s="2">
        <f t="shared" si="29"/>
        <v>0.43</v>
      </c>
      <c r="U51" s="14">
        <f t="shared" si="30"/>
        <v>0.16979544334593083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0.18539544334593083</v>
      </c>
      <c r="AR51" s="9">
        <f t="shared" si="35"/>
        <v>136.875</v>
      </c>
      <c r="AS51" s="1">
        <f t="shared" si="36"/>
        <v>0.24</v>
      </c>
      <c r="AT51" s="1">
        <f t="shared" si="37"/>
        <v>34359.5</v>
      </c>
      <c r="AU51" s="1">
        <f t="shared" si="38"/>
        <v>1402026000.8416786</v>
      </c>
    </row>
    <row r="52" spans="1:48" x14ac:dyDescent="0.15">
      <c r="C52" s="7">
        <v>10</v>
      </c>
      <c r="D52" s="7">
        <f t="shared" si="39"/>
        <v>6.3253406431612902</v>
      </c>
      <c r="E52" s="10">
        <f t="shared" si="40"/>
        <v>12.6638855168333</v>
      </c>
      <c r="F52" s="7" t="s">
        <v>83</v>
      </c>
      <c r="G52" s="1">
        <v>11</v>
      </c>
      <c r="H52" s="9">
        <f t="shared" si="20"/>
        <v>6.3253406431612902</v>
      </c>
      <c r="I52" s="9">
        <f t="shared" si="21"/>
        <v>279.47534064316125</v>
      </c>
      <c r="J52" s="9">
        <f t="shared" si="22"/>
        <v>3.9046943047324027E-2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239.03664371820935</v>
      </c>
      <c r="O52" s="9">
        <f t="shared" si="41"/>
        <v>71.437125985168905</v>
      </c>
      <c r="P52" s="9">
        <f t="shared" si="25"/>
        <v>2.7894013898074017</v>
      </c>
      <c r="Q52" s="12">
        <f t="shared" si="26"/>
        <v>0.66945633355377643</v>
      </c>
      <c r="R52" s="9">
        <f t="shared" si="27"/>
        <v>14.125500000000001</v>
      </c>
      <c r="S52" s="13">
        <f t="shared" si="28"/>
        <v>4.739346101403677E-2</v>
      </c>
      <c r="T52" s="2">
        <f t="shared" si="29"/>
        <v>0.43</v>
      </c>
      <c r="U52" s="14">
        <f t="shared" si="30"/>
        <v>2.0379188236035812E-2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2.8799188236035812E-2</v>
      </c>
      <c r="AR52" s="9">
        <f t="shared" si="35"/>
        <v>136.875</v>
      </c>
      <c r="AS52" s="1">
        <f t="shared" si="36"/>
        <v>0.24</v>
      </c>
      <c r="AT52" s="1">
        <f t="shared" si="37"/>
        <v>34359.5</v>
      </c>
      <c r="AU52" s="1">
        <f t="shared" si="38"/>
        <v>217789660.74541458</v>
      </c>
    </row>
    <row r="53" spans="1:48" x14ac:dyDescent="0.15">
      <c r="C53" s="7">
        <v>11</v>
      </c>
      <c r="D53" s="7">
        <f t="shared" si="39"/>
        <v>3.33752519263333</v>
      </c>
      <c r="E53" s="10">
        <f t="shared" si="40"/>
        <v>6.3253406431612902</v>
      </c>
      <c r="F53" s="7" t="s">
        <v>85</v>
      </c>
      <c r="G53" s="1">
        <v>12</v>
      </c>
      <c r="H53" s="9">
        <f t="shared" si="20"/>
        <v>3.33752519263333</v>
      </c>
      <c r="I53" s="9">
        <f t="shared" si="21"/>
        <v>276.48752519263331</v>
      </c>
      <c r="J53" s="9">
        <f t="shared" si="22"/>
        <v>2.679665711682077E-2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127.5039745953615</v>
      </c>
      <c r="P53" s="9">
        <f t="shared" si="25"/>
        <v>3.4166802882637284</v>
      </c>
      <c r="Q53" s="12">
        <f t="shared" si="26"/>
        <v>0.8200032691832948</v>
      </c>
      <c r="R53" s="9">
        <f t="shared" si="27"/>
        <v>14.125500000000001</v>
      </c>
      <c r="S53" s="13">
        <f t="shared" si="28"/>
        <v>5.8051273879387973E-2</v>
      </c>
      <c r="T53" s="2">
        <f t="shared" si="29"/>
        <v>0.43</v>
      </c>
      <c r="U53" s="14">
        <f t="shared" si="30"/>
        <v>2.496204776813683E-2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3.338204776813683E-2</v>
      </c>
      <c r="AR53" s="9">
        <f t="shared" si="35"/>
        <v>136.875</v>
      </c>
      <c r="AS53" s="1">
        <f t="shared" si="36"/>
        <v>0.24</v>
      </c>
      <c r="AT53" s="1">
        <f t="shared" si="37"/>
        <v>34359.5</v>
      </c>
      <c r="AU53" s="1">
        <f t="shared" si="38"/>
        <v>252446867.55832291</v>
      </c>
      <c r="AV53" s="1">
        <f>SUM(AU42:AU53)</f>
        <v>8115102281.2114687</v>
      </c>
    </row>
    <row r="54" spans="1:48" x14ac:dyDescent="0.15">
      <c r="C54" s="7">
        <v>12</v>
      </c>
      <c r="D54" s="7">
        <f t="shared" si="39"/>
        <v>1.0618717823225801</v>
      </c>
      <c r="E54" s="10">
        <f t="shared" si="40"/>
        <v>3.33752519263333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1.9923650516451601</v>
      </c>
      <c r="E58" s="7"/>
      <c r="F58" s="7"/>
      <c r="G58" s="1">
        <v>1</v>
      </c>
      <c r="H58" s="9">
        <f t="shared" ref="H58:H69" si="42">E59</f>
        <v>1.9923650516451601</v>
      </c>
      <c r="I58" s="9">
        <f t="shared" ref="I58:I69" si="43">H58+273.15</f>
        <v>275.14236505164513</v>
      </c>
      <c r="J58" s="9">
        <f t="shared" ref="J58:J69" si="44">EXP(($C$15*(I58-$C$13))/($C$16*I58*$C$13))</f>
        <v>2.2558398497360816E-2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2.250576223420031E-3</v>
      </c>
      <c r="Q58" s="12">
        <f t="shared" ref="Q58:Q69" si="48">P58*$B$60</f>
        <v>4.2760948244980587E-4</v>
      </c>
      <c r="R58" s="9">
        <f t="shared" ref="R58:R69" si="49">L58*$B$60</f>
        <v>1.8955666666666669E-2</v>
      </c>
      <c r="S58" s="13">
        <f t="shared" ref="S58:S69" si="50">Q58/R58</f>
        <v>2.2558398497360816E-2</v>
      </c>
      <c r="T58" s="2">
        <f t="shared" ref="T58:T69" si="51">$B$59/100</f>
        <v>0.01</v>
      </c>
      <c r="U58" s="14">
        <f t="shared" ref="U58:U69" si="52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1.2225583984973608E-2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8885.75</v>
      </c>
      <c r="AU58" s="1">
        <f t="shared" ref="AU58:AU69" si="59">AT58*10000*AS58*0.67*AR58*AQ58</f>
        <v>1379677.4606931449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-3.0268068658709701</v>
      </c>
      <c r="E59" s="10">
        <f t="shared" ref="E59:E70" si="61">D58</f>
        <v>1.9923650516451601</v>
      </c>
      <c r="F59" s="7" t="s">
        <v>83</v>
      </c>
      <c r="G59" s="1">
        <v>2</v>
      </c>
      <c r="H59" s="9">
        <f t="shared" si="42"/>
        <v>-3.0268068658709701</v>
      </c>
      <c r="I59" s="9">
        <f t="shared" si="43"/>
        <v>270.123193134129</v>
      </c>
      <c r="J59" s="9">
        <f t="shared" si="44"/>
        <v>1.1687943846697618E-2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0.1972827571099133</v>
      </c>
      <c r="P59" s="9">
        <f t="shared" si="47"/>
        <v>2.3058297870223519E-3</v>
      </c>
      <c r="Q59" s="12">
        <f t="shared" si="48"/>
        <v>4.3810765953424685E-4</v>
      </c>
      <c r="R59" s="9">
        <f t="shared" si="49"/>
        <v>1.8955666666666669E-2</v>
      </c>
      <c r="S59" s="13">
        <f t="shared" si="50"/>
        <v>2.311222639848665E-2</v>
      </c>
      <c r="T59" s="2">
        <f t="shared" si="51"/>
        <v>0.01</v>
      </c>
      <c r="U59" s="14">
        <f t="shared" si="52"/>
        <v>2.3112226398486649E-4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1.2231122263984867E-2</v>
      </c>
      <c r="AR59" s="9">
        <f t="shared" si="56"/>
        <v>9.9766666666666666</v>
      </c>
      <c r="AS59" s="1">
        <f t="shared" si="57"/>
        <v>0.19</v>
      </c>
      <c r="AT59" s="1">
        <f t="shared" si="58"/>
        <v>8885.75</v>
      </c>
      <c r="AU59" s="1">
        <f t="shared" si="59"/>
        <v>1380302.4646792333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-2.50306826992857</v>
      </c>
      <c r="E60" s="10">
        <f t="shared" si="61"/>
        <v>-3.0268068658709701</v>
      </c>
      <c r="F60" s="7" t="s">
        <v>83</v>
      </c>
      <c r="G60" s="1">
        <v>3</v>
      </c>
      <c r="H60" s="9">
        <f t="shared" si="42"/>
        <v>-2.50306826992857</v>
      </c>
      <c r="I60" s="9">
        <f t="shared" si="43"/>
        <v>270.6469317300714</v>
      </c>
      <c r="J60" s="9">
        <f t="shared" si="44"/>
        <v>1.2532324505008208E-2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0.29474359398955757</v>
      </c>
      <c r="P60" s="9">
        <f t="shared" si="47"/>
        <v>3.6938223656495222E-3</v>
      </c>
      <c r="Q60" s="12">
        <f t="shared" si="48"/>
        <v>7.0182624947340917E-4</v>
      </c>
      <c r="R60" s="9">
        <f t="shared" si="49"/>
        <v>1.8955666666666669E-2</v>
      </c>
      <c r="S60" s="13">
        <f t="shared" si="50"/>
        <v>3.7024614423483343E-2</v>
      </c>
      <c r="T60" s="2">
        <f t="shared" si="51"/>
        <v>0.01</v>
      </c>
      <c r="U60" s="14">
        <f t="shared" si="52"/>
        <v>3.7024614423483346E-4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1.2370246144234834E-2</v>
      </c>
      <c r="AR60" s="9">
        <f t="shared" si="56"/>
        <v>9.9766666666666666</v>
      </c>
      <c r="AS60" s="1">
        <f t="shared" si="57"/>
        <v>0.19</v>
      </c>
      <c r="AT60" s="1">
        <f t="shared" si="58"/>
        <v>8885.75</v>
      </c>
      <c r="AU60" s="1">
        <f t="shared" si="59"/>
        <v>1396002.825664931</v>
      </c>
    </row>
    <row r="61" spans="1:48" x14ac:dyDescent="0.15">
      <c r="C61" s="7">
        <v>3</v>
      </c>
      <c r="D61" s="7">
        <f t="shared" si="60"/>
        <v>2.0808344453870999</v>
      </c>
      <c r="E61" s="10">
        <f t="shared" si="61"/>
        <v>-2.50306826992857</v>
      </c>
      <c r="F61" s="7" t="s">
        <v>83</v>
      </c>
      <c r="G61" s="1">
        <v>4</v>
      </c>
      <c r="H61" s="9">
        <f t="shared" si="42"/>
        <v>2.0808344453870999</v>
      </c>
      <c r="I61" s="9">
        <f t="shared" si="43"/>
        <v>275.23083444538707</v>
      </c>
      <c r="J61" s="9">
        <f t="shared" si="44"/>
        <v>2.2816466960004805E-2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0.39081643829057472</v>
      </c>
      <c r="P61" s="9">
        <f t="shared" si="47"/>
        <v>8.9170503516836554E-3</v>
      </c>
      <c r="Q61" s="12">
        <f t="shared" si="48"/>
        <v>1.6942395668198946E-3</v>
      </c>
      <c r="R61" s="9">
        <f t="shared" si="49"/>
        <v>1.8955666666666669E-2</v>
      </c>
      <c r="S61" s="13">
        <f t="shared" si="50"/>
        <v>8.9379054644339997E-2</v>
      </c>
      <c r="T61" s="2">
        <f t="shared" si="51"/>
        <v>0.01</v>
      </c>
      <c r="U61" s="14">
        <f t="shared" si="52"/>
        <v>8.9379054644339996E-4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1.28937905464434E-2</v>
      </c>
      <c r="AR61" s="9">
        <f t="shared" si="56"/>
        <v>9.9766666666666666</v>
      </c>
      <c r="AS61" s="1">
        <f t="shared" si="57"/>
        <v>0.19</v>
      </c>
      <c r="AT61" s="1">
        <f t="shared" si="58"/>
        <v>8885.75</v>
      </c>
      <c r="AU61" s="1">
        <f t="shared" si="59"/>
        <v>1455085.6811168282</v>
      </c>
    </row>
    <row r="62" spans="1:48" x14ac:dyDescent="0.15">
      <c r="C62" s="7">
        <v>4</v>
      </c>
      <c r="D62" s="7">
        <f t="shared" si="60"/>
        <v>4.0481190149333299</v>
      </c>
      <c r="E62" s="10">
        <f t="shared" si="61"/>
        <v>2.0808344453870999</v>
      </c>
      <c r="F62" s="7" t="s">
        <v>83</v>
      </c>
      <c r="G62" s="1">
        <v>5</v>
      </c>
      <c r="H62" s="9">
        <f t="shared" si="42"/>
        <v>4.0481190149333299</v>
      </c>
      <c r="I62" s="9">
        <f t="shared" si="43"/>
        <v>277.1981190149333</v>
      </c>
      <c r="J62" s="9">
        <f t="shared" si="44"/>
        <v>2.9328300896285214E-2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0.36280441854194651</v>
      </c>
      <c r="O62" s="9">
        <f t="shared" si="62"/>
        <v>0.11886163606361122</v>
      </c>
      <c r="P62" s="9">
        <f t="shared" si="47"/>
        <v>3.4860098274983359E-3</v>
      </c>
      <c r="Q62" s="12">
        <f t="shared" si="48"/>
        <v>6.6234186722468388E-4</v>
      </c>
      <c r="R62" s="9">
        <f t="shared" si="49"/>
        <v>1.8955666666666669E-2</v>
      </c>
      <c r="S62" s="13">
        <f t="shared" si="50"/>
        <v>3.4941628742048134E-2</v>
      </c>
      <c r="T62" s="2">
        <f t="shared" si="51"/>
        <v>0.01</v>
      </c>
      <c r="U62" s="14">
        <f t="shared" si="52"/>
        <v>3.4941628742048137E-4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1.2349416287420482E-2</v>
      </c>
      <c r="AR62" s="9">
        <f t="shared" si="56"/>
        <v>9.9766666666666666</v>
      </c>
      <c r="AS62" s="1">
        <f t="shared" si="57"/>
        <v>0.19</v>
      </c>
      <c r="AT62" s="1">
        <f t="shared" si="58"/>
        <v>8885.75</v>
      </c>
      <c r="AU62" s="1">
        <f t="shared" si="59"/>
        <v>1393652.1417228347</v>
      </c>
    </row>
    <row r="63" spans="1:48" x14ac:dyDescent="0.15">
      <c r="C63" s="7">
        <v>5</v>
      </c>
      <c r="D63" s="7">
        <f t="shared" si="60"/>
        <v>10.6322361825484</v>
      </c>
      <c r="E63" s="10">
        <f t="shared" si="61"/>
        <v>4.0481190149333299</v>
      </c>
      <c r="F63" s="7" t="s">
        <v>85</v>
      </c>
      <c r="G63" s="1">
        <v>6</v>
      </c>
      <c r="H63" s="9">
        <f t="shared" si="42"/>
        <v>10.6322361825484</v>
      </c>
      <c r="I63" s="9">
        <f t="shared" si="43"/>
        <v>283.78223618254839</v>
      </c>
      <c r="J63" s="9">
        <f t="shared" si="44"/>
        <v>6.6255324682942082E-2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0.21514229290277956</v>
      </c>
      <c r="P63" s="9">
        <f t="shared" si="47"/>
        <v>1.4254322469306286E-2</v>
      </c>
      <c r="Q63" s="12">
        <f t="shared" si="48"/>
        <v>2.7083212691681943E-3</v>
      </c>
      <c r="R63" s="9">
        <f t="shared" si="49"/>
        <v>1.8955666666666669E-2</v>
      </c>
      <c r="S63" s="13">
        <f t="shared" si="50"/>
        <v>0.1428766034344098</v>
      </c>
      <c r="T63" s="2">
        <f t="shared" si="51"/>
        <v>0.01</v>
      </c>
      <c r="U63" s="14">
        <f t="shared" si="52"/>
        <v>1.428766034344098E-3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1.3428766034344099E-2</v>
      </c>
      <c r="AR63" s="9">
        <f t="shared" si="56"/>
        <v>9.9766666666666666</v>
      </c>
      <c r="AS63" s="1">
        <f t="shared" si="57"/>
        <v>0.19</v>
      </c>
      <c r="AT63" s="1">
        <f t="shared" si="58"/>
        <v>8885.75</v>
      </c>
      <c r="AU63" s="1">
        <f t="shared" si="59"/>
        <v>1515458.5535773258</v>
      </c>
    </row>
    <row r="64" spans="1:48" x14ac:dyDescent="0.15">
      <c r="C64" s="7">
        <v>6</v>
      </c>
      <c r="D64" s="7">
        <f t="shared" si="60"/>
        <v>14.099605336</v>
      </c>
      <c r="E64" s="10">
        <f t="shared" si="61"/>
        <v>10.6322361825484</v>
      </c>
      <c r="F64" s="7" t="s">
        <v>83</v>
      </c>
      <c r="G64" s="1">
        <v>7</v>
      </c>
      <c r="H64" s="9">
        <f t="shared" si="42"/>
        <v>14.099605336</v>
      </c>
      <c r="I64" s="9">
        <f t="shared" si="43"/>
        <v>287.249605336</v>
      </c>
      <c r="J64" s="9">
        <f t="shared" si="44"/>
        <v>0.10025117026348489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0.3006546371001399</v>
      </c>
      <c r="P64" s="9">
        <f t="shared" si="47"/>
        <v>3.0140979214432387E-2</v>
      </c>
      <c r="Q64" s="12">
        <f t="shared" si="48"/>
        <v>5.7267860507421537E-3</v>
      </c>
      <c r="R64" s="9">
        <f t="shared" si="49"/>
        <v>1.8955666666666669E-2</v>
      </c>
      <c r="S64" s="13">
        <f t="shared" si="50"/>
        <v>0.30211472650617155</v>
      </c>
      <c r="T64" s="2">
        <f t="shared" si="51"/>
        <v>0.01</v>
      </c>
      <c r="U64" s="14">
        <f t="shared" si="52"/>
        <v>3.0211472650617157E-3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2.3121147265061717E-2</v>
      </c>
      <c r="AR64" s="9">
        <f t="shared" si="56"/>
        <v>9.9766666666666666</v>
      </c>
      <c r="AS64" s="1">
        <f t="shared" si="57"/>
        <v>0.19</v>
      </c>
      <c r="AT64" s="1">
        <f t="shared" si="58"/>
        <v>8885.75</v>
      </c>
      <c r="AU64" s="1">
        <f t="shared" si="59"/>
        <v>2609259.8755348101</v>
      </c>
    </row>
    <row r="65" spans="1:48" x14ac:dyDescent="0.15">
      <c r="C65" s="7">
        <v>7</v>
      </c>
      <c r="D65" s="7">
        <f t="shared" si="60"/>
        <v>16.004171305806501</v>
      </c>
      <c r="E65" s="10">
        <f t="shared" si="61"/>
        <v>14.099605336</v>
      </c>
      <c r="F65" s="7" t="s">
        <v>83</v>
      </c>
      <c r="G65" s="1">
        <v>8</v>
      </c>
      <c r="H65" s="9">
        <f t="shared" si="42"/>
        <v>16.004171305806501</v>
      </c>
      <c r="I65" s="9">
        <f t="shared" si="43"/>
        <v>289.15417130580647</v>
      </c>
      <c r="J65" s="9">
        <f t="shared" si="44"/>
        <v>0.12532932702521021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0.3702803245523742</v>
      </c>
      <c r="P65" s="9">
        <f t="shared" si="47"/>
        <v>4.640698388682548E-2</v>
      </c>
      <c r="Q65" s="12">
        <f t="shared" si="48"/>
        <v>8.8173269384968413E-3</v>
      </c>
      <c r="R65" s="9">
        <f t="shared" si="49"/>
        <v>1.8955666666666669E-2</v>
      </c>
      <c r="S65" s="13">
        <f t="shared" si="50"/>
        <v>0.4651552010039306</v>
      </c>
      <c r="T65" s="2">
        <f t="shared" si="51"/>
        <v>0.01</v>
      </c>
      <c r="U65" s="14">
        <f t="shared" si="52"/>
        <v>4.651552010039306E-3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2.4751552010039306E-2</v>
      </c>
      <c r="AR65" s="9">
        <f t="shared" si="56"/>
        <v>9.9766666666666666</v>
      </c>
      <c r="AS65" s="1">
        <f t="shared" si="57"/>
        <v>0.19</v>
      </c>
      <c r="AT65" s="1">
        <f t="shared" si="58"/>
        <v>8885.75</v>
      </c>
      <c r="AU65" s="1">
        <f t="shared" si="59"/>
        <v>2793253.7592803636</v>
      </c>
    </row>
    <row r="66" spans="1:48" x14ac:dyDescent="0.15">
      <c r="C66" s="7">
        <v>8</v>
      </c>
      <c r="D66" s="7">
        <f t="shared" si="60"/>
        <v>16.689835751935501</v>
      </c>
      <c r="E66" s="10">
        <f t="shared" si="61"/>
        <v>16.004171305806501</v>
      </c>
      <c r="F66" s="7" t="s">
        <v>83</v>
      </c>
      <c r="G66" s="1">
        <v>9</v>
      </c>
      <c r="H66" s="9">
        <f t="shared" si="42"/>
        <v>16.689835751935501</v>
      </c>
      <c r="I66" s="9">
        <f t="shared" si="43"/>
        <v>289.83983575193548</v>
      </c>
      <c r="J66" s="9">
        <f t="shared" si="44"/>
        <v>0.1357214749701022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0.42364000733221541</v>
      </c>
      <c r="P66" s="9">
        <f t="shared" si="47"/>
        <v>5.7497046651473184E-2</v>
      </c>
      <c r="Q66" s="12">
        <f t="shared" si="48"/>
        <v>1.0924438863779905E-2</v>
      </c>
      <c r="R66" s="9">
        <f t="shared" si="49"/>
        <v>1.8955666666666669E-2</v>
      </c>
      <c r="S66" s="13">
        <f t="shared" si="50"/>
        <v>0.57631520198603248</v>
      </c>
      <c r="T66" s="2">
        <f t="shared" si="51"/>
        <v>0.01</v>
      </c>
      <c r="U66" s="14">
        <f t="shared" si="52"/>
        <v>5.7631520198603249E-3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2.5863152019860326E-2</v>
      </c>
      <c r="AR66" s="9">
        <f t="shared" si="56"/>
        <v>9.9766666666666666</v>
      </c>
      <c r="AS66" s="1">
        <f t="shared" si="57"/>
        <v>0.19</v>
      </c>
      <c r="AT66" s="1">
        <f t="shared" si="58"/>
        <v>8885.75</v>
      </c>
      <c r="AU66" s="1">
        <f t="shared" si="59"/>
        <v>2918699.6668739263</v>
      </c>
    </row>
    <row r="67" spans="1:48" x14ac:dyDescent="0.15">
      <c r="C67" s="7">
        <v>9</v>
      </c>
      <c r="D67" s="7">
        <f t="shared" si="60"/>
        <v>12.6638855168333</v>
      </c>
      <c r="E67" s="10">
        <f t="shared" si="61"/>
        <v>16.689835751935501</v>
      </c>
      <c r="F67" s="7" t="s">
        <v>83</v>
      </c>
      <c r="G67" s="1">
        <v>10</v>
      </c>
      <c r="H67" s="9">
        <f t="shared" si="42"/>
        <v>12.6638855168333</v>
      </c>
      <c r="I67" s="9">
        <f t="shared" si="43"/>
        <v>285.8138855168333</v>
      </c>
      <c r="J67" s="9">
        <f t="shared" si="44"/>
        <v>8.455540094339882E-2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0.46590962734740887</v>
      </c>
      <c r="P67" s="9">
        <f t="shared" si="47"/>
        <v>3.9395175343749686E-2</v>
      </c>
      <c r="Q67" s="12">
        <f t="shared" si="48"/>
        <v>7.4850833153124402E-3</v>
      </c>
      <c r="R67" s="9">
        <f t="shared" si="49"/>
        <v>1.8955666666666669E-2</v>
      </c>
      <c r="S67" s="13">
        <f t="shared" si="50"/>
        <v>0.39487312406030417</v>
      </c>
      <c r="T67" s="2">
        <f t="shared" si="51"/>
        <v>0.01</v>
      </c>
      <c r="U67" s="14">
        <f t="shared" si="52"/>
        <v>3.9487312406030414E-3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2.4048731240603041E-2</v>
      </c>
      <c r="AR67" s="9">
        <f t="shared" si="56"/>
        <v>9.9766666666666666</v>
      </c>
      <c r="AS67" s="1">
        <f t="shared" si="57"/>
        <v>0.19</v>
      </c>
      <c r="AT67" s="1">
        <f t="shared" si="58"/>
        <v>8885.75</v>
      </c>
      <c r="AU67" s="1">
        <f t="shared" si="59"/>
        <v>2713939.2679898012</v>
      </c>
    </row>
    <row r="68" spans="1:48" x14ac:dyDescent="0.15">
      <c r="C68" s="7">
        <v>10</v>
      </c>
      <c r="D68" s="7">
        <f t="shared" si="60"/>
        <v>6.3253406431612902</v>
      </c>
      <c r="E68" s="10">
        <f t="shared" si="61"/>
        <v>12.6638855168333</v>
      </c>
      <c r="F68" s="7" t="s">
        <v>83</v>
      </c>
      <c r="G68" s="1">
        <v>11</v>
      </c>
      <c r="H68" s="9">
        <f t="shared" si="42"/>
        <v>6.3253406431612902</v>
      </c>
      <c r="I68" s="9">
        <f t="shared" si="43"/>
        <v>279.47534064316125</v>
      </c>
      <c r="J68" s="9">
        <f t="shared" si="44"/>
        <v>3.9046943047324027E-2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0.40518872940347622</v>
      </c>
      <c r="O68" s="9">
        <f t="shared" si="62"/>
        <v>0.12109238926684968</v>
      </c>
      <c r="P68" s="9">
        <f t="shared" si="47"/>
        <v>4.7282876271670703E-3</v>
      </c>
      <c r="Q68" s="12">
        <f t="shared" si="48"/>
        <v>8.9837464916174342E-4</v>
      </c>
      <c r="R68" s="9">
        <f t="shared" si="49"/>
        <v>1.8955666666666669E-2</v>
      </c>
      <c r="S68" s="13">
        <f t="shared" si="50"/>
        <v>4.7393461014036783E-2</v>
      </c>
      <c r="T68" s="2">
        <f t="shared" si="51"/>
        <v>0.01</v>
      </c>
      <c r="U68" s="14">
        <f t="shared" si="52"/>
        <v>4.7393461014036783E-4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1.2473934610140368E-2</v>
      </c>
      <c r="AR68" s="9">
        <f t="shared" si="56"/>
        <v>9.9766666666666666</v>
      </c>
      <c r="AS68" s="1">
        <f t="shared" si="57"/>
        <v>0.19</v>
      </c>
      <c r="AT68" s="1">
        <f t="shared" si="58"/>
        <v>8885.75</v>
      </c>
      <c r="AU68" s="1">
        <f t="shared" si="59"/>
        <v>1407704.2412798861</v>
      </c>
    </row>
    <row r="69" spans="1:48" x14ac:dyDescent="0.15">
      <c r="C69" s="7">
        <v>11</v>
      </c>
      <c r="D69" s="7">
        <f t="shared" si="60"/>
        <v>3.33752519263333</v>
      </c>
      <c r="E69" s="10">
        <f t="shared" si="61"/>
        <v>6.3253406431612902</v>
      </c>
      <c r="F69" s="7" t="s">
        <v>85</v>
      </c>
      <c r="G69" s="1">
        <v>12</v>
      </c>
      <c r="H69" s="9">
        <f t="shared" si="42"/>
        <v>3.33752519263333</v>
      </c>
      <c r="I69" s="9">
        <f t="shared" si="43"/>
        <v>276.48752519263331</v>
      </c>
      <c r="J69" s="9">
        <f t="shared" si="44"/>
        <v>2.679665711682077E-2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0.21613076830634928</v>
      </c>
      <c r="P69" s="9">
        <f t="shared" si="47"/>
        <v>5.7915820907002754E-3</v>
      </c>
      <c r="Q69" s="12">
        <f t="shared" si="48"/>
        <v>1.1004005972330524E-3</v>
      </c>
      <c r="R69" s="9">
        <f t="shared" si="49"/>
        <v>1.8955666666666669E-2</v>
      </c>
      <c r="S69" s="13">
        <f t="shared" si="50"/>
        <v>5.8051273879387986E-2</v>
      </c>
      <c r="T69" s="2">
        <f t="shared" si="51"/>
        <v>0.01</v>
      </c>
      <c r="U69" s="14">
        <f t="shared" si="52"/>
        <v>5.8051273879387985E-4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1.2580512738793881E-2</v>
      </c>
      <c r="AR69" s="9">
        <f t="shared" si="56"/>
        <v>9.9766666666666666</v>
      </c>
      <c r="AS69" s="1">
        <f t="shared" si="57"/>
        <v>0.19</v>
      </c>
      <c r="AT69" s="1">
        <f t="shared" si="58"/>
        <v>8885.75</v>
      </c>
      <c r="AU69" s="1">
        <f t="shared" si="59"/>
        <v>1419731.7601359861</v>
      </c>
      <c r="AV69" s="1">
        <f>SUM(AU58:AU69)</f>
        <v>22382767.698549069</v>
      </c>
    </row>
    <row r="70" spans="1:48" x14ac:dyDescent="0.15">
      <c r="C70" s="7">
        <v>12</v>
      </c>
      <c r="D70" s="7">
        <f t="shared" si="60"/>
        <v>1.0618717823225801</v>
      </c>
      <c r="E70" s="10">
        <f t="shared" si="61"/>
        <v>3.33752519263333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1.9923650516451601</v>
      </c>
      <c r="E73" s="7"/>
      <c r="F73" s="7"/>
      <c r="G73" s="1">
        <v>1</v>
      </c>
      <c r="H73" s="9">
        <f t="shared" ref="H73:H84" si="63">E74</f>
        <v>1.9923650516451601</v>
      </c>
      <c r="I73" s="9">
        <f t="shared" ref="I73:I84" si="64">H73+273.15</f>
        <v>275.14236505164513</v>
      </c>
      <c r="J73" s="9">
        <f t="shared" ref="J73:J84" si="65">EXP(($C$15*(I73-$C$13))/($C$16*I73*$C$13))</f>
        <v>2.2558398497360816E-2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2.4701446354610098E-3</v>
      </c>
      <c r="Q73" s="12">
        <f t="shared" ref="Q73:Q84" si="69">P73*$B$75</f>
        <v>4.4462603438298175E-4</v>
      </c>
      <c r="R73" s="9">
        <f t="shared" ref="R73:R84" si="70">L73*$B$75</f>
        <v>1.9710000000000002E-2</v>
      </c>
      <c r="S73" s="13">
        <f t="shared" ref="S73:S84" si="71">Q73/R73</f>
        <v>2.2558398497360816E-2</v>
      </c>
      <c r="T73" s="2">
        <f t="shared" ref="T73:T84" si="72">$B$74/100</f>
        <v>0.01</v>
      </c>
      <c r="U73" s="14">
        <f t="shared" ref="U73:U84" si="73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1.2825583984973608E-2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1096.5833333333333</v>
      </c>
      <c r="AU73" s="1">
        <f t="shared" ref="AU73:AU84" si="80">AT73*10000*AS73*0.67*AR73*AQ73</f>
        <v>185729.21225743217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-3.0268068658709701</v>
      </c>
      <c r="E74" s="10">
        <f t="shared" ref="E74:E85" si="82">D73</f>
        <v>1.9923650516451601</v>
      </c>
      <c r="F74" s="7" t="s">
        <v>83</v>
      </c>
      <c r="G74" s="1">
        <v>2</v>
      </c>
      <c r="H74" s="9">
        <f t="shared" si="63"/>
        <v>-3.0268068658709701</v>
      </c>
      <c r="I74" s="9">
        <f t="shared" si="64"/>
        <v>270.123193134129</v>
      </c>
      <c r="J74" s="9">
        <f t="shared" si="65"/>
        <v>1.1687943846697618E-2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0.21652985536453903</v>
      </c>
      <c r="P74" s="9">
        <f t="shared" si="68"/>
        <v>2.5307887906342889E-3</v>
      </c>
      <c r="Q74" s="12">
        <f t="shared" si="69"/>
        <v>4.5554198231417196E-4</v>
      </c>
      <c r="R74" s="9">
        <f t="shared" si="70"/>
        <v>1.9710000000000002E-2</v>
      </c>
      <c r="S74" s="13">
        <f t="shared" si="71"/>
        <v>2.3112226398486653E-2</v>
      </c>
      <c r="T74" s="2">
        <f t="shared" si="72"/>
        <v>0.01</v>
      </c>
      <c r="U74" s="14">
        <f t="shared" si="73"/>
        <v>2.3112226398486655E-4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1.2831122263984867E-2</v>
      </c>
      <c r="AR74" s="9">
        <f t="shared" si="77"/>
        <v>10.950000000000001</v>
      </c>
      <c r="AS74" s="1">
        <f t="shared" si="78"/>
        <v>0.18</v>
      </c>
      <c r="AT74" s="1">
        <f t="shared" si="79"/>
        <v>1096.5833333333333</v>
      </c>
      <c r="AU74" s="1">
        <f t="shared" si="80"/>
        <v>185809.41290944366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-2.50306826992857</v>
      </c>
      <c r="E75" s="10">
        <f t="shared" si="82"/>
        <v>-3.0268068658709701</v>
      </c>
      <c r="F75" s="7" t="s">
        <v>83</v>
      </c>
      <c r="G75" s="1">
        <v>3</v>
      </c>
      <c r="H75" s="9">
        <f t="shared" si="63"/>
        <v>-2.50306826992857</v>
      </c>
      <c r="I75" s="9">
        <f t="shared" si="64"/>
        <v>270.6469317300714</v>
      </c>
      <c r="J75" s="9">
        <f t="shared" si="65"/>
        <v>1.2532324505008208E-2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0.32349906657390476</v>
      </c>
      <c r="P75" s="9">
        <f t="shared" si="68"/>
        <v>4.0541952793714279E-3</v>
      </c>
      <c r="Q75" s="12">
        <f t="shared" si="69"/>
        <v>7.2975515028685697E-4</v>
      </c>
      <c r="R75" s="9">
        <f t="shared" si="70"/>
        <v>1.9710000000000002E-2</v>
      </c>
      <c r="S75" s="13">
        <f t="shared" si="71"/>
        <v>3.7024614423483357E-2</v>
      </c>
      <c r="T75" s="2">
        <f t="shared" si="72"/>
        <v>0.01</v>
      </c>
      <c r="U75" s="14">
        <f t="shared" si="73"/>
        <v>3.7024614423483357E-4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1.2970246144234834E-2</v>
      </c>
      <c r="AR75" s="9">
        <f t="shared" si="77"/>
        <v>10.950000000000001</v>
      </c>
      <c r="AS75" s="1">
        <f t="shared" si="78"/>
        <v>0.18</v>
      </c>
      <c r="AT75" s="1">
        <f t="shared" si="79"/>
        <v>1096.5833333333333</v>
      </c>
      <c r="AU75" s="1">
        <f t="shared" si="80"/>
        <v>187824.08676096553</v>
      </c>
    </row>
    <row r="76" spans="1:48" x14ac:dyDescent="0.15">
      <c r="C76" s="7">
        <v>3</v>
      </c>
      <c r="D76" s="7">
        <f t="shared" si="81"/>
        <v>2.0808344453870999</v>
      </c>
      <c r="E76" s="10">
        <f t="shared" si="82"/>
        <v>-2.50306826992857</v>
      </c>
      <c r="F76" s="7" t="s">
        <v>83</v>
      </c>
      <c r="G76" s="1">
        <v>4</v>
      </c>
      <c r="H76" s="9">
        <f t="shared" si="63"/>
        <v>2.0808344453870999</v>
      </c>
      <c r="I76" s="9">
        <f t="shared" si="64"/>
        <v>275.23083444538707</v>
      </c>
      <c r="J76" s="9">
        <f t="shared" si="65"/>
        <v>2.2816466960004805E-2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0.42894487129453329</v>
      </c>
      <c r="P76" s="9">
        <f t="shared" si="68"/>
        <v>9.7870064835552332E-3</v>
      </c>
      <c r="Q76" s="12">
        <f t="shared" si="69"/>
        <v>1.7616611670399419E-3</v>
      </c>
      <c r="R76" s="9">
        <f t="shared" si="70"/>
        <v>1.9710000000000002E-2</v>
      </c>
      <c r="S76" s="13">
        <f t="shared" si="71"/>
        <v>8.9379054644340011E-2</v>
      </c>
      <c r="T76" s="2">
        <f t="shared" si="72"/>
        <v>0.01</v>
      </c>
      <c r="U76" s="14">
        <f t="shared" si="73"/>
        <v>8.9379054644340018E-4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1.34937905464434E-2</v>
      </c>
      <c r="AR76" s="9">
        <f t="shared" si="77"/>
        <v>10.950000000000001</v>
      </c>
      <c r="AS76" s="1">
        <f t="shared" si="78"/>
        <v>0.18</v>
      </c>
      <c r="AT76" s="1">
        <f t="shared" si="79"/>
        <v>1096.5833333333333</v>
      </c>
      <c r="AU76" s="1">
        <f t="shared" si="80"/>
        <v>195405.6120558689</v>
      </c>
    </row>
    <row r="77" spans="1:48" x14ac:dyDescent="0.15">
      <c r="C77" s="7">
        <v>4</v>
      </c>
      <c r="D77" s="7">
        <f t="shared" si="81"/>
        <v>4.0481190149333299</v>
      </c>
      <c r="E77" s="10">
        <f t="shared" si="82"/>
        <v>2.0808344453870999</v>
      </c>
      <c r="F77" s="7" t="s">
        <v>83</v>
      </c>
      <c r="G77" s="1">
        <v>5</v>
      </c>
      <c r="H77" s="9">
        <f t="shared" si="63"/>
        <v>4.0481190149333299</v>
      </c>
      <c r="I77" s="9">
        <f t="shared" si="64"/>
        <v>277.1981190149333</v>
      </c>
      <c r="J77" s="9">
        <f t="shared" si="65"/>
        <v>2.9328300896285214E-2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0.39819997157042913</v>
      </c>
      <c r="O77" s="9">
        <f t="shared" si="83"/>
        <v>0.13045789324054896</v>
      </c>
      <c r="P77" s="9">
        <f t="shared" si="68"/>
        <v>3.826108347254273E-3</v>
      </c>
      <c r="Q77" s="12">
        <f t="shared" si="69"/>
        <v>6.8869950250576907E-4</v>
      </c>
      <c r="R77" s="9">
        <f t="shared" si="70"/>
        <v>1.9710000000000002E-2</v>
      </c>
      <c r="S77" s="13">
        <f t="shared" si="71"/>
        <v>3.4941628742048148E-2</v>
      </c>
      <c r="T77" s="2">
        <f t="shared" si="72"/>
        <v>0.01</v>
      </c>
      <c r="U77" s="14">
        <f t="shared" si="73"/>
        <v>3.4941628742048148E-4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1.2949416287420482E-2</v>
      </c>
      <c r="AR77" s="9">
        <f t="shared" si="77"/>
        <v>10.950000000000001</v>
      </c>
      <c r="AS77" s="1">
        <f t="shared" si="78"/>
        <v>0.18</v>
      </c>
      <c r="AT77" s="1">
        <f t="shared" si="79"/>
        <v>1096.5833333333333</v>
      </c>
      <c r="AU77" s="1">
        <f t="shared" si="80"/>
        <v>187522.44646902269</v>
      </c>
    </row>
    <row r="78" spans="1:48" x14ac:dyDescent="0.15">
      <c r="C78" s="7">
        <v>5</v>
      </c>
      <c r="D78" s="7">
        <f t="shared" si="81"/>
        <v>10.6322361825484</v>
      </c>
      <c r="E78" s="10">
        <f t="shared" si="82"/>
        <v>4.0481190149333299</v>
      </c>
      <c r="F78" s="7" t="s">
        <v>85</v>
      </c>
      <c r="G78" s="1">
        <v>6</v>
      </c>
      <c r="H78" s="9">
        <f t="shared" si="63"/>
        <v>10.6322361825484</v>
      </c>
      <c r="I78" s="9">
        <f t="shared" si="64"/>
        <v>283.78223618254839</v>
      </c>
      <c r="J78" s="9">
        <f t="shared" si="65"/>
        <v>6.6255324682942082E-2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0.2361317848932947</v>
      </c>
      <c r="P78" s="9">
        <f t="shared" si="68"/>
        <v>1.564498807606788E-2</v>
      </c>
      <c r="Q78" s="12">
        <f t="shared" si="69"/>
        <v>2.8160978536922181E-3</v>
      </c>
      <c r="R78" s="9">
        <f t="shared" si="70"/>
        <v>1.9710000000000002E-2</v>
      </c>
      <c r="S78" s="13">
        <f t="shared" si="71"/>
        <v>0.14287660343440983</v>
      </c>
      <c r="T78" s="2">
        <f t="shared" si="72"/>
        <v>0.01</v>
      </c>
      <c r="U78" s="14">
        <f t="shared" si="73"/>
        <v>1.4287660343440982E-3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1.4028766034344099E-2</v>
      </c>
      <c r="AR78" s="9">
        <f t="shared" si="77"/>
        <v>10.950000000000001</v>
      </c>
      <c r="AS78" s="1">
        <f t="shared" si="78"/>
        <v>0.18</v>
      </c>
      <c r="AT78" s="1">
        <f t="shared" si="79"/>
        <v>1096.5833333333333</v>
      </c>
      <c r="AU78" s="1">
        <f t="shared" si="80"/>
        <v>203152.67262334423</v>
      </c>
    </row>
    <row r="79" spans="1:48" x14ac:dyDescent="0.15">
      <c r="C79" s="7">
        <v>6</v>
      </c>
      <c r="D79" s="7">
        <f t="shared" si="81"/>
        <v>14.099605336</v>
      </c>
      <c r="E79" s="10">
        <f t="shared" si="82"/>
        <v>10.6322361825484</v>
      </c>
      <c r="F79" s="7" t="s">
        <v>83</v>
      </c>
      <c r="G79" s="1">
        <v>7</v>
      </c>
      <c r="H79" s="9">
        <f t="shared" si="63"/>
        <v>14.099605336</v>
      </c>
      <c r="I79" s="9">
        <f t="shared" si="64"/>
        <v>287.249605336</v>
      </c>
      <c r="J79" s="9">
        <f t="shared" si="65"/>
        <v>0.10025117026348489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0.32998679681722681</v>
      </c>
      <c r="P79" s="9">
        <f t="shared" si="68"/>
        <v>3.3081562552425801E-2</v>
      </c>
      <c r="Q79" s="12">
        <f t="shared" si="69"/>
        <v>5.9546812594366439E-3</v>
      </c>
      <c r="R79" s="9">
        <f t="shared" si="70"/>
        <v>1.9710000000000002E-2</v>
      </c>
      <c r="S79" s="13">
        <f t="shared" si="71"/>
        <v>0.30211472650617166</v>
      </c>
      <c r="T79" s="2">
        <f t="shared" si="72"/>
        <v>0.01</v>
      </c>
      <c r="U79" s="14">
        <f t="shared" si="73"/>
        <v>3.0211472650617166E-3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2.4621147265061719E-2</v>
      </c>
      <c r="AR79" s="9">
        <f t="shared" si="77"/>
        <v>10.950000000000001</v>
      </c>
      <c r="AS79" s="1">
        <f t="shared" si="78"/>
        <v>0.18</v>
      </c>
      <c r="AT79" s="1">
        <f t="shared" si="79"/>
        <v>1096.5833333333333</v>
      </c>
      <c r="AU79" s="1">
        <f t="shared" si="80"/>
        <v>356542.53964355087</v>
      </c>
    </row>
    <row r="80" spans="1:48" x14ac:dyDescent="0.15">
      <c r="C80" s="7">
        <v>7</v>
      </c>
      <c r="D80" s="7">
        <f t="shared" si="81"/>
        <v>16.004171305806501</v>
      </c>
      <c r="E80" s="10">
        <f t="shared" si="82"/>
        <v>14.099605336</v>
      </c>
      <c r="F80" s="7" t="s">
        <v>83</v>
      </c>
      <c r="G80" s="1">
        <v>8</v>
      </c>
      <c r="H80" s="9">
        <f t="shared" si="63"/>
        <v>16.004171305806501</v>
      </c>
      <c r="I80" s="9">
        <f t="shared" si="64"/>
        <v>289.15417130580647</v>
      </c>
      <c r="J80" s="9">
        <f t="shared" si="65"/>
        <v>0.12532932702521021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0.40640523426480102</v>
      </c>
      <c r="P80" s="9">
        <f t="shared" si="68"/>
        <v>5.0934494509930414E-2</v>
      </c>
      <c r="Q80" s="12">
        <f t="shared" si="69"/>
        <v>9.1682090117874739E-3</v>
      </c>
      <c r="R80" s="9">
        <f t="shared" si="70"/>
        <v>1.9710000000000002E-2</v>
      </c>
      <c r="S80" s="13">
        <f t="shared" si="71"/>
        <v>0.46515520100393065</v>
      </c>
      <c r="T80" s="2">
        <f t="shared" si="72"/>
        <v>0.01</v>
      </c>
      <c r="U80" s="14">
        <f t="shared" si="73"/>
        <v>4.6515520100393068E-3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2.6251552010039307E-2</v>
      </c>
      <c r="AR80" s="9">
        <f t="shared" si="77"/>
        <v>10.950000000000001</v>
      </c>
      <c r="AS80" s="1">
        <f t="shared" si="78"/>
        <v>0.18</v>
      </c>
      <c r="AT80" s="1">
        <f t="shared" si="79"/>
        <v>1096.5833333333333</v>
      </c>
      <c r="AU80" s="1">
        <f t="shared" si="80"/>
        <v>380152.67617224558</v>
      </c>
    </row>
    <row r="81" spans="1:48" x14ac:dyDescent="0.15">
      <c r="C81" s="7">
        <v>8</v>
      </c>
      <c r="D81" s="7">
        <f t="shared" si="81"/>
        <v>16.689835751935501</v>
      </c>
      <c r="E81" s="10">
        <f t="shared" si="82"/>
        <v>16.004171305806501</v>
      </c>
      <c r="F81" s="7" t="s">
        <v>83</v>
      </c>
      <c r="G81" s="1">
        <v>9</v>
      </c>
      <c r="H81" s="9">
        <f t="shared" si="63"/>
        <v>16.689835751935501</v>
      </c>
      <c r="I81" s="9">
        <f t="shared" si="64"/>
        <v>289.83983575193548</v>
      </c>
      <c r="J81" s="9">
        <f t="shared" si="65"/>
        <v>0.1357214749701022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0.46497073975487063</v>
      </c>
      <c r="P81" s="9">
        <f t="shared" si="68"/>
        <v>6.3106514617470577E-2</v>
      </c>
      <c r="Q81" s="12">
        <f t="shared" si="69"/>
        <v>1.1359172631144703E-2</v>
      </c>
      <c r="R81" s="9">
        <f t="shared" si="70"/>
        <v>1.9710000000000002E-2</v>
      </c>
      <c r="S81" s="13">
        <f t="shared" si="71"/>
        <v>0.57631520198603259</v>
      </c>
      <c r="T81" s="2">
        <f t="shared" si="72"/>
        <v>0.01</v>
      </c>
      <c r="U81" s="14">
        <f t="shared" si="73"/>
        <v>5.7631520198603257E-3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2.7363152019860327E-2</v>
      </c>
      <c r="AR81" s="9">
        <f t="shared" si="77"/>
        <v>10.950000000000001</v>
      </c>
      <c r="AS81" s="1">
        <f t="shared" si="78"/>
        <v>0.18</v>
      </c>
      <c r="AT81" s="1">
        <f t="shared" si="79"/>
        <v>1096.5833333333333</v>
      </c>
      <c r="AU81" s="1">
        <f t="shared" si="80"/>
        <v>396249.92323805526</v>
      </c>
    </row>
    <row r="82" spans="1:48" x14ac:dyDescent="0.15">
      <c r="C82" s="7">
        <v>9</v>
      </c>
      <c r="D82" s="7">
        <f t="shared" si="81"/>
        <v>12.6638855168333</v>
      </c>
      <c r="E82" s="10">
        <f t="shared" si="82"/>
        <v>16.689835751935501</v>
      </c>
      <c r="F82" s="7" t="s">
        <v>83</v>
      </c>
      <c r="G82" s="1">
        <v>10</v>
      </c>
      <c r="H82" s="9">
        <f t="shared" si="63"/>
        <v>12.6638855168333</v>
      </c>
      <c r="I82" s="9">
        <f t="shared" si="64"/>
        <v>285.8138855168333</v>
      </c>
      <c r="J82" s="9">
        <f t="shared" si="65"/>
        <v>8.455540094339882E-2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0.51136422513739999</v>
      </c>
      <c r="P82" s="9">
        <f t="shared" si="68"/>
        <v>4.3238607084603316E-2</v>
      </c>
      <c r="Q82" s="12">
        <f t="shared" si="69"/>
        <v>7.7829492752285968E-3</v>
      </c>
      <c r="R82" s="9">
        <f t="shared" si="70"/>
        <v>1.9710000000000002E-2</v>
      </c>
      <c r="S82" s="13">
        <f t="shared" si="71"/>
        <v>0.39487312406030423</v>
      </c>
      <c r="T82" s="2">
        <f t="shared" si="72"/>
        <v>0.01</v>
      </c>
      <c r="U82" s="14">
        <f t="shared" si="73"/>
        <v>3.9487312406030423E-3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2.5548731240603043E-2</v>
      </c>
      <c r="AR82" s="9">
        <f t="shared" si="77"/>
        <v>10.950000000000001</v>
      </c>
      <c r="AS82" s="1">
        <f t="shared" si="78"/>
        <v>0.18</v>
      </c>
      <c r="AT82" s="1">
        <f t="shared" si="79"/>
        <v>1096.5833333333333</v>
      </c>
      <c r="AU82" s="1">
        <f t="shared" si="80"/>
        <v>369975.02281794272</v>
      </c>
    </row>
    <row r="83" spans="1:48" x14ac:dyDescent="0.15">
      <c r="C83" s="7">
        <v>10</v>
      </c>
      <c r="D83" s="7">
        <f t="shared" si="81"/>
        <v>6.3253406431612902</v>
      </c>
      <c r="E83" s="10">
        <f t="shared" si="82"/>
        <v>12.6638855168333</v>
      </c>
      <c r="F83" s="7" t="s">
        <v>83</v>
      </c>
      <c r="G83" s="1">
        <v>11</v>
      </c>
      <c r="H83" s="9">
        <f t="shared" si="63"/>
        <v>6.3253406431612902</v>
      </c>
      <c r="I83" s="9">
        <f t="shared" si="64"/>
        <v>279.47534064316125</v>
      </c>
      <c r="J83" s="9">
        <f t="shared" si="65"/>
        <v>3.9046943047324027E-2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0.44471933715015688</v>
      </c>
      <c r="O83" s="9">
        <f t="shared" si="83"/>
        <v>0.13290628090263978</v>
      </c>
      <c r="P83" s="9">
        <f t="shared" si="68"/>
        <v>5.1895839810370244E-3</v>
      </c>
      <c r="Q83" s="12">
        <f t="shared" si="69"/>
        <v>9.3412511658666432E-4</v>
      </c>
      <c r="R83" s="9">
        <f t="shared" si="70"/>
        <v>1.9710000000000002E-2</v>
      </c>
      <c r="S83" s="13">
        <f t="shared" si="71"/>
        <v>4.7393461014036742E-2</v>
      </c>
      <c r="T83" s="2">
        <f t="shared" si="72"/>
        <v>0.01</v>
      </c>
      <c r="U83" s="14">
        <f t="shared" si="73"/>
        <v>4.7393461014036745E-4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1.3073934610140368E-2</v>
      </c>
      <c r="AR83" s="9">
        <f t="shared" si="77"/>
        <v>10.950000000000001</v>
      </c>
      <c r="AS83" s="1">
        <f t="shared" si="78"/>
        <v>0.18</v>
      </c>
      <c r="AT83" s="1">
        <f t="shared" si="79"/>
        <v>1096.5833333333333</v>
      </c>
      <c r="AU83" s="1">
        <f t="shared" si="80"/>
        <v>189325.61504344988</v>
      </c>
    </row>
    <row r="84" spans="1:48" x14ac:dyDescent="0.15">
      <c r="C84" s="7">
        <v>11</v>
      </c>
      <c r="D84" s="7">
        <f t="shared" si="81"/>
        <v>3.33752519263333</v>
      </c>
      <c r="E84" s="10">
        <f t="shared" si="82"/>
        <v>6.3253406431612902</v>
      </c>
      <c r="F84" s="7" t="s">
        <v>85</v>
      </c>
      <c r="G84" s="1">
        <v>12</v>
      </c>
      <c r="H84" s="9">
        <f t="shared" si="63"/>
        <v>3.33752519263333</v>
      </c>
      <c r="I84" s="9">
        <f t="shared" si="64"/>
        <v>276.48752519263331</v>
      </c>
      <c r="J84" s="9">
        <f t="shared" si="65"/>
        <v>2.679665711682077E-2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0.23721669692160277</v>
      </c>
      <c r="P84" s="9">
        <f t="shared" si="68"/>
        <v>6.3566144897929822E-3</v>
      </c>
      <c r="Q84" s="12">
        <f t="shared" si="69"/>
        <v>1.1441906081627368E-3</v>
      </c>
      <c r="R84" s="9">
        <f t="shared" si="70"/>
        <v>1.9710000000000002E-2</v>
      </c>
      <c r="S84" s="13">
        <f t="shared" si="71"/>
        <v>5.8051273879387959E-2</v>
      </c>
      <c r="T84" s="2">
        <f t="shared" si="72"/>
        <v>0.01</v>
      </c>
      <c r="U84" s="14">
        <f t="shared" si="73"/>
        <v>5.8051273879387963E-4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1.318051273879388E-2</v>
      </c>
      <c r="AR84" s="9">
        <f t="shared" si="77"/>
        <v>10.950000000000001</v>
      </c>
      <c r="AS84" s="1">
        <f t="shared" si="78"/>
        <v>0.18</v>
      </c>
      <c r="AT84" s="1">
        <f t="shared" si="79"/>
        <v>1096.5833333333333</v>
      </c>
      <c r="AU84" s="1">
        <f t="shared" si="80"/>
        <v>190868.9889671542</v>
      </c>
      <c r="AV84" s="1">
        <f>SUM(AU73:AU84)</f>
        <v>3028558.2089584754</v>
      </c>
    </row>
    <row r="85" spans="1:48" x14ac:dyDescent="0.15">
      <c r="C85" s="7">
        <v>12</v>
      </c>
      <c r="D85" s="7">
        <f t="shared" si="81"/>
        <v>1.0618717823225801</v>
      </c>
      <c r="E85" s="10">
        <f t="shared" si="82"/>
        <v>3.33752519263333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1.9923650516451601</v>
      </c>
      <c r="E89" s="7"/>
      <c r="F89" s="7"/>
      <c r="G89" s="1">
        <v>1</v>
      </c>
      <c r="H89" s="9">
        <f t="shared" ref="H89:H100" si="84">E90</f>
        <v>1.9923650516451601</v>
      </c>
      <c r="I89" s="9">
        <f t="shared" ref="I89:I100" si="85">H89+273.15</f>
        <v>275.14236505164513</v>
      </c>
      <c r="J89" s="9">
        <f t="shared" ref="J89:J100" si="86">EXP(($C$15*(I89-$C$13))/($C$16*I89*$C$13))</f>
        <v>2.2558398497360816E-2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0.1196785075880859</v>
      </c>
      <c r="Q89" s="12">
        <f t="shared" ref="Q89:Q100" si="90">P89*$B$91</f>
        <v>5.3855328414638658E-2</v>
      </c>
      <c r="R89" s="9">
        <f t="shared" ref="R89:R100" si="91">L89*$B$91</f>
        <v>2.3873737500000001</v>
      </c>
      <c r="S89" s="13">
        <f t="shared" ref="S89:S100" si="92">Q89/R89</f>
        <v>2.2558398497360816E-2</v>
      </c>
      <c r="T89" s="2">
        <f t="shared" ref="T89:T100" si="93">$B$90/100</f>
        <v>0.51</v>
      </c>
      <c r="U89" s="14">
        <f t="shared" ref="U89:U100" si="94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3.3805692144946685E-2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28032.166666666668</v>
      </c>
      <c r="AN89" s="1">
        <f t="shared" ref="AN89:AN100" si="99">AM89*10000*AK89*AJ89</f>
        <v>98578958.004785866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-3.0268068658709701</v>
      </c>
      <c r="E90" s="10">
        <f t="shared" ref="E90:E101" si="101">D89</f>
        <v>1.9923650516451601</v>
      </c>
      <c r="F90" s="7" t="s">
        <v>83</v>
      </c>
      <c r="G90" s="1">
        <v>2</v>
      </c>
      <c r="H90" s="9">
        <f t="shared" si="84"/>
        <v>-3.0268068658709701</v>
      </c>
      <c r="I90" s="9">
        <f t="shared" si="85"/>
        <v>270.123193134129</v>
      </c>
      <c r="J90" s="9">
        <f t="shared" si="86"/>
        <v>1.1687943846697618E-2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10.490871492411914</v>
      </c>
      <c r="P90" s="9">
        <f t="shared" si="89"/>
        <v>0.12261671690623129</v>
      </c>
      <c r="Q90" s="12">
        <f t="shared" si="90"/>
        <v>5.5177522607804078E-2</v>
      </c>
      <c r="R90" s="9">
        <f t="shared" si="91"/>
        <v>2.3873737500000001</v>
      </c>
      <c r="S90" s="13">
        <f t="shared" si="92"/>
        <v>2.3112226398486653E-2</v>
      </c>
      <c r="T90" s="2">
        <f t="shared" si="93"/>
        <v>0.51</v>
      </c>
      <c r="U90" s="14">
        <f t="shared" si="94"/>
        <v>1.1787235463228194E-2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3.3890851492163303E-2</v>
      </c>
      <c r="AK90" s="9">
        <f t="shared" si="96"/>
        <v>10.4025</v>
      </c>
      <c r="AL90" s="1">
        <f t="shared" si="97"/>
        <v>0.45</v>
      </c>
      <c r="AM90" s="17">
        <f t="shared" si="98"/>
        <v>28032.166666666668</v>
      </c>
      <c r="AN90" s="1">
        <f t="shared" si="99"/>
        <v>98827286.590308905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-2.50306826992857</v>
      </c>
      <c r="E91" s="10">
        <f t="shared" si="101"/>
        <v>-3.0268068658709701</v>
      </c>
      <c r="F91" s="7" t="s">
        <v>83</v>
      </c>
      <c r="G91" s="1">
        <v>3</v>
      </c>
      <c r="H91" s="9">
        <f t="shared" si="84"/>
        <v>-2.50306826992857</v>
      </c>
      <c r="I91" s="9">
        <f t="shared" si="85"/>
        <v>270.6469317300714</v>
      </c>
      <c r="J91" s="9">
        <f t="shared" si="86"/>
        <v>1.2532324505008208E-2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15.673529775505683</v>
      </c>
      <c r="P91" s="9">
        <f t="shared" si="89"/>
        <v>0.19642576128554567</v>
      </c>
      <c r="Q91" s="12">
        <f t="shared" si="90"/>
        <v>8.8391592578495562E-2</v>
      </c>
      <c r="R91" s="9">
        <f t="shared" si="91"/>
        <v>2.3873737500000001</v>
      </c>
      <c r="S91" s="13">
        <f t="shared" si="92"/>
        <v>3.7024614423483364E-2</v>
      </c>
      <c r="T91" s="2">
        <f t="shared" si="93"/>
        <v>0.51</v>
      </c>
      <c r="U91" s="14">
        <f t="shared" si="94"/>
        <v>1.8882553355976515E-2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3.6030089836826922E-2</v>
      </c>
      <c r="AK91" s="9">
        <f t="shared" si="96"/>
        <v>10.4025</v>
      </c>
      <c r="AL91" s="1">
        <f t="shared" si="97"/>
        <v>0.45</v>
      </c>
      <c r="AM91" s="17">
        <f t="shared" si="98"/>
        <v>28032.166666666668</v>
      </c>
      <c r="AN91" s="1">
        <f t="shared" si="99"/>
        <v>105065404.30245715</v>
      </c>
    </row>
    <row r="92" spans="1:48" x14ac:dyDescent="0.15">
      <c r="C92" s="7">
        <v>3</v>
      </c>
      <c r="D92" s="7">
        <f t="shared" si="100"/>
        <v>2.0808344453870999</v>
      </c>
      <c r="E92" s="10">
        <f t="shared" si="101"/>
        <v>-2.50306826992857</v>
      </c>
      <c r="F92" s="7" t="s">
        <v>83</v>
      </c>
      <c r="G92" s="1">
        <v>4</v>
      </c>
      <c r="H92" s="9">
        <f t="shared" si="84"/>
        <v>2.0808344453870999</v>
      </c>
      <c r="I92" s="9">
        <f t="shared" si="85"/>
        <v>275.23083444538707</v>
      </c>
      <c r="J92" s="9">
        <f t="shared" si="86"/>
        <v>2.2816466960004805E-2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20.782379014220137</v>
      </c>
      <c r="P92" s="9">
        <f t="shared" si="89"/>
        <v>0.47418046412825099</v>
      </c>
      <c r="Q92" s="12">
        <f t="shared" si="90"/>
        <v>0.21338120885771295</v>
      </c>
      <c r="R92" s="9">
        <f t="shared" si="91"/>
        <v>2.3873737500000001</v>
      </c>
      <c r="S92" s="13">
        <f t="shared" si="92"/>
        <v>8.9379054644340011E-2</v>
      </c>
      <c r="T92" s="2">
        <f t="shared" si="93"/>
        <v>0.51</v>
      </c>
      <c r="U92" s="14">
        <f t="shared" si="94"/>
        <v>4.5583317868613409E-2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4.4080370337386945E-2</v>
      </c>
      <c r="AK92" s="9">
        <f t="shared" si="96"/>
        <v>10.4025</v>
      </c>
      <c r="AL92" s="1">
        <f t="shared" si="97"/>
        <v>0.45</v>
      </c>
      <c r="AM92" s="17">
        <f t="shared" si="98"/>
        <v>28032.166666666668</v>
      </c>
      <c r="AN92" s="1">
        <f t="shared" si="99"/>
        <v>128540393.66190678</v>
      </c>
    </row>
    <row r="93" spans="1:48" x14ac:dyDescent="0.15">
      <c r="C93" s="7">
        <v>4</v>
      </c>
      <c r="D93" s="7">
        <f t="shared" si="100"/>
        <v>4.0481190149333299</v>
      </c>
      <c r="E93" s="10">
        <f t="shared" si="101"/>
        <v>2.0808344453870999</v>
      </c>
      <c r="F93" s="7" t="s">
        <v>83</v>
      </c>
      <c r="G93" s="1">
        <v>5</v>
      </c>
      <c r="H93" s="9">
        <f t="shared" si="84"/>
        <v>4.0481190149333299</v>
      </c>
      <c r="I93" s="9">
        <f t="shared" si="85"/>
        <v>277.1981190149333</v>
      </c>
      <c r="J93" s="9">
        <f t="shared" si="86"/>
        <v>2.9328300896285214E-2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19.292788622587292</v>
      </c>
      <c r="O93" s="9">
        <f t="shared" si="102"/>
        <v>6.3206849275045904</v>
      </c>
      <c r="P93" s="9">
        <f t="shared" si="89"/>
        <v>0.18537494942446933</v>
      </c>
      <c r="Q93" s="12">
        <f t="shared" si="90"/>
        <v>8.3418727241011195E-2</v>
      </c>
      <c r="R93" s="9">
        <f t="shared" si="91"/>
        <v>2.3873737500000001</v>
      </c>
      <c r="S93" s="13">
        <f t="shared" si="92"/>
        <v>3.4941628742048113E-2</v>
      </c>
      <c r="T93" s="2">
        <f t="shared" si="93"/>
        <v>0.51</v>
      </c>
      <c r="U93" s="14">
        <f t="shared" si="94"/>
        <v>1.7820230658444538E-2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2.8283799543521029E-2</v>
      </c>
      <c r="AK93" s="9">
        <f t="shared" si="96"/>
        <v>10.4025</v>
      </c>
      <c r="AL93" s="1">
        <f t="shared" si="97"/>
        <v>0.45</v>
      </c>
      <c r="AM93" s="17">
        <f t="shared" si="98"/>
        <v>28032.166666666668</v>
      </c>
      <c r="AN93" s="1">
        <f t="shared" si="99"/>
        <v>82476864.412708759</v>
      </c>
    </row>
    <row r="94" spans="1:48" x14ac:dyDescent="0.15">
      <c r="C94" s="7">
        <v>5</v>
      </c>
      <c r="D94" s="7">
        <f t="shared" si="100"/>
        <v>10.6322361825484</v>
      </c>
      <c r="E94" s="10">
        <f t="shared" si="101"/>
        <v>4.0481190149333299</v>
      </c>
      <c r="F94" s="7" t="s">
        <v>85</v>
      </c>
      <c r="G94" s="1">
        <v>6</v>
      </c>
      <c r="H94" s="9">
        <f t="shared" si="84"/>
        <v>10.6322361825484</v>
      </c>
      <c r="I94" s="9">
        <f t="shared" si="85"/>
        <v>283.78223618254839</v>
      </c>
      <c r="J94" s="9">
        <f t="shared" si="86"/>
        <v>6.6255324682942082E-2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11.440584978080121</v>
      </c>
      <c r="P94" s="9">
        <f t="shared" si="89"/>
        <v>0.75799967228548826</v>
      </c>
      <c r="Q94" s="12">
        <f t="shared" si="90"/>
        <v>0.34109985252846975</v>
      </c>
      <c r="R94" s="9">
        <f t="shared" si="91"/>
        <v>2.3873737500000001</v>
      </c>
      <c r="S94" s="13">
        <f t="shared" si="92"/>
        <v>0.14287660343440978</v>
      </c>
      <c r="T94" s="2">
        <f t="shared" si="93"/>
        <v>0.51</v>
      </c>
      <c r="U94" s="14">
        <f t="shared" si="94"/>
        <v>7.2867067751548983E-2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4.8098420927092024E-2</v>
      </c>
      <c r="AK94" s="9">
        <f t="shared" si="96"/>
        <v>10.4025</v>
      </c>
      <c r="AL94" s="1">
        <f t="shared" si="97"/>
        <v>0.45</v>
      </c>
      <c r="AM94" s="17">
        <f t="shared" si="98"/>
        <v>28032.166666666668</v>
      </c>
      <c r="AN94" s="1">
        <f t="shared" si="99"/>
        <v>140257214.56429586</v>
      </c>
    </row>
    <row r="95" spans="1:48" x14ac:dyDescent="0.15">
      <c r="C95" s="7">
        <v>6</v>
      </c>
      <c r="D95" s="7">
        <f t="shared" si="100"/>
        <v>14.099605336</v>
      </c>
      <c r="E95" s="10">
        <f t="shared" si="101"/>
        <v>10.6322361825484</v>
      </c>
      <c r="F95" s="7" t="s">
        <v>83</v>
      </c>
      <c r="G95" s="1">
        <v>7</v>
      </c>
      <c r="H95" s="9">
        <f t="shared" si="84"/>
        <v>14.099605336</v>
      </c>
      <c r="I95" s="9">
        <f t="shared" si="85"/>
        <v>287.249605336</v>
      </c>
      <c r="J95" s="9">
        <f t="shared" si="86"/>
        <v>0.10025117026348489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15.987860305794632</v>
      </c>
      <c r="P95" s="9">
        <f t="shared" si="89"/>
        <v>1.6028017056650292</v>
      </c>
      <c r="Q95" s="12">
        <f t="shared" si="90"/>
        <v>0.72126076754926316</v>
      </c>
      <c r="R95" s="9">
        <f t="shared" si="91"/>
        <v>2.3873737500000001</v>
      </c>
      <c r="S95" s="13">
        <f t="shared" si="92"/>
        <v>0.30211472650617155</v>
      </c>
      <c r="T95" s="2">
        <f t="shared" si="93"/>
        <v>0.51</v>
      </c>
      <c r="U95" s="14">
        <f t="shared" si="94"/>
        <v>0.1540785105181475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9.290967092122146E-2</v>
      </c>
      <c r="AK95" s="9">
        <f t="shared" si="96"/>
        <v>10.4025</v>
      </c>
      <c r="AL95" s="1">
        <f t="shared" si="97"/>
        <v>0.45</v>
      </c>
      <c r="AM95" s="17">
        <f t="shared" si="98"/>
        <v>28032.166666666668</v>
      </c>
      <c r="AN95" s="1">
        <f t="shared" si="99"/>
        <v>270928887.0262239</v>
      </c>
    </row>
    <row r="96" spans="1:48" x14ac:dyDescent="0.15">
      <c r="C96" s="7">
        <v>7</v>
      </c>
      <c r="D96" s="7">
        <f t="shared" si="100"/>
        <v>16.004171305806501</v>
      </c>
      <c r="E96" s="10">
        <f t="shared" si="101"/>
        <v>14.099605336</v>
      </c>
      <c r="F96" s="7" t="s">
        <v>83</v>
      </c>
      <c r="G96" s="1">
        <v>8</v>
      </c>
      <c r="H96" s="9">
        <f t="shared" si="84"/>
        <v>16.004171305806501</v>
      </c>
      <c r="I96" s="9">
        <f t="shared" si="85"/>
        <v>289.15417130580647</v>
      </c>
      <c r="J96" s="9">
        <f t="shared" si="86"/>
        <v>0.12532932702521021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19.690333600129602</v>
      </c>
      <c r="P96" s="9">
        <f t="shared" si="89"/>
        <v>2.4677762590061274</v>
      </c>
      <c r="Q96" s="12">
        <f t="shared" si="90"/>
        <v>1.1104993165527575</v>
      </c>
      <c r="R96" s="9">
        <f t="shared" si="91"/>
        <v>2.3873737500000001</v>
      </c>
      <c r="S96" s="13">
        <f t="shared" si="92"/>
        <v>0.46515520100393054</v>
      </c>
      <c r="T96" s="2">
        <f t="shared" si="93"/>
        <v>0.51</v>
      </c>
      <c r="U96" s="14">
        <f t="shared" si="94"/>
        <v>0.23722915251200458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0.11797958948236939</v>
      </c>
      <c r="AK96" s="9">
        <f t="shared" si="96"/>
        <v>10.4025</v>
      </c>
      <c r="AL96" s="1">
        <f t="shared" si="97"/>
        <v>0.45</v>
      </c>
      <c r="AM96" s="17">
        <f t="shared" si="98"/>
        <v>28032.166666666668</v>
      </c>
      <c r="AN96" s="1">
        <f t="shared" si="99"/>
        <v>344033926.2138989</v>
      </c>
    </row>
    <row r="97" spans="1:50" x14ac:dyDescent="0.15">
      <c r="C97" s="7">
        <v>8</v>
      </c>
      <c r="D97" s="7">
        <f t="shared" si="100"/>
        <v>16.689835751935501</v>
      </c>
      <c r="E97" s="10">
        <f t="shared" si="101"/>
        <v>16.004171305806501</v>
      </c>
      <c r="F97" s="7" t="s">
        <v>83</v>
      </c>
      <c r="G97" s="1">
        <v>9</v>
      </c>
      <c r="H97" s="9">
        <f t="shared" si="84"/>
        <v>16.689835751935501</v>
      </c>
      <c r="I97" s="9">
        <f t="shared" si="85"/>
        <v>289.83983575193548</v>
      </c>
      <c r="J97" s="9">
        <f t="shared" si="86"/>
        <v>0.1357214749701022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22.527832341123471</v>
      </c>
      <c r="P97" s="9">
        <f t="shared" si="89"/>
        <v>3.0575106332164479</v>
      </c>
      <c r="Q97" s="12">
        <f t="shared" si="90"/>
        <v>1.3758797849474016</v>
      </c>
      <c r="R97" s="9">
        <f t="shared" si="91"/>
        <v>2.3873737500000001</v>
      </c>
      <c r="S97" s="13">
        <f t="shared" si="92"/>
        <v>0.57631520198603237</v>
      </c>
      <c r="T97" s="2">
        <f t="shared" si="93"/>
        <v>0.51</v>
      </c>
      <c r="U97" s="14">
        <f t="shared" si="94"/>
        <v>0.29392075301287651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0.13507210703338227</v>
      </c>
      <c r="AK97" s="9">
        <f t="shared" si="96"/>
        <v>10.4025</v>
      </c>
      <c r="AL97" s="1">
        <f t="shared" si="97"/>
        <v>0.45</v>
      </c>
      <c r="AM97" s="17">
        <f t="shared" si="98"/>
        <v>28032.166666666668</v>
      </c>
      <c r="AN97" s="1">
        <f t="shared" si="99"/>
        <v>393876495.99868095</v>
      </c>
    </row>
    <row r="98" spans="1:50" x14ac:dyDescent="0.15">
      <c r="C98" s="7">
        <v>9</v>
      </c>
      <c r="D98" s="7">
        <f t="shared" si="100"/>
        <v>12.6638855168333</v>
      </c>
      <c r="E98" s="10">
        <f t="shared" si="101"/>
        <v>16.689835751935501</v>
      </c>
      <c r="F98" s="7" t="s">
        <v>83</v>
      </c>
      <c r="G98" s="1">
        <v>10</v>
      </c>
      <c r="H98" s="9">
        <f t="shared" si="84"/>
        <v>12.6638855168333</v>
      </c>
      <c r="I98" s="9">
        <f t="shared" si="85"/>
        <v>285.8138855168333</v>
      </c>
      <c r="J98" s="9">
        <f t="shared" si="86"/>
        <v>8.455540094339882E-2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24.775596707907024</v>
      </c>
      <c r="P98" s="9">
        <f t="shared" si="89"/>
        <v>2.0949105132490304</v>
      </c>
      <c r="Q98" s="12">
        <f t="shared" si="90"/>
        <v>0.94270973096206367</v>
      </c>
      <c r="R98" s="9">
        <f t="shared" si="91"/>
        <v>2.3873737500000001</v>
      </c>
      <c r="S98" s="13">
        <f t="shared" si="92"/>
        <v>0.39487312406030417</v>
      </c>
      <c r="T98" s="2">
        <f t="shared" si="93"/>
        <v>0.51</v>
      </c>
      <c r="U98" s="14">
        <f t="shared" si="94"/>
        <v>0.20138529327075513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0.10396666592113267</v>
      </c>
      <c r="AK98" s="9">
        <f t="shared" si="96"/>
        <v>10.4025</v>
      </c>
      <c r="AL98" s="1">
        <f t="shared" si="97"/>
        <v>0.45</v>
      </c>
      <c r="AM98" s="17">
        <f t="shared" si="98"/>
        <v>28032.166666666668</v>
      </c>
      <c r="AN98" s="1">
        <f t="shared" si="99"/>
        <v>303171594.58807182</v>
      </c>
    </row>
    <row r="99" spans="1:50" x14ac:dyDescent="0.15">
      <c r="C99" s="7">
        <v>10</v>
      </c>
      <c r="D99" s="7">
        <f t="shared" si="100"/>
        <v>6.3253406431612902</v>
      </c>
      <c r="E99" s="10">
        <f t="shared" si="101"/>
        <v>12.6638855168333</v>
      </c>
      <c r="F99" s="7" t="s">
        <v>83</v>
      </c>
      <c r="G99" s="1">
        <v>11</v>
      </c>
      <c r="H99" s="9">
        <f t="shared" si="84"/>
        <v>6.3253406431612902</v>
      </c>
      <c r="I99" s="9">
        <f t="shared" si="85"/>
        <v>279.47534064316125</v>
      </c>
      <c r="J99" s="9">
        <f t="shared" si="86"/>
        <v>3.9046943047324027E-2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21.546651884925094</v>
      </c>
      <c r="O99" s="9">
        <f t="shared" si="102"/>
        <v>6.4393093097328986</v>
      </c>
      <c r="P99" s="9">
        <f t="shared" si="89"/>
        <v>0.25143534388124389</v>
      </c>
      <c r="Q99" s="12">
        <f t="shared" si="90"/>
        <v>0.11314590474655975</v>
      </c>
      <c r="R99" s="9">
        <f t="shared" si="91"/>
        <v>2.3873737500000001</v>
      </c>
      <c r="S99" s="13">
        <f t="shared" si="92"/>
        <v>4.7393461014036763E-2</v>
      </c>
      <c r="T99" s="2">
        <f t="shared" si="93"/>
        <v>0.51</v>
      </c>
      <c r="U99" s="14">
        <f t="shared" si="94"/>
        <v>2.4170665117158749E-2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3.7624455532823363E-2</v>
      </c>
      <c r="AK99" s="9">
        <f t="shared" si="96"/>
        <v>10.4025</v>
      </c>
      <c r="AL99" s="1">
        <f t="shared" si="97"/>
        <v>0.45</v>
      </c>
      <c r="AM99" s="17">
        <f t="shared" si="98"/>
        <v>28032.166666666668</v>
      </c>
      <c r="AN99" s="1">
        <f t="shared" si="99"/>
        <v>109714648.23203008</v>
      </c>
    </row>
    <row r="100" spans="1:50" x14ac:dyDescent="0.15">
      <c r="C100" s="7">
        <v>11</v>
      </c>
      <c r="D100" s="7">
        <f t="shared" si="100"/>
        <v>3.33752519263333</v>
      </c>
      <c r="E100" s="10">
        <f t="shared" si="101"/>
        <v>6.3253406431612902</v>
      </c>
      <c r="F100" s="7" t="s">
        <v>85</v>
      </c>
      <c r="G100" s="1">
        <v>12</v>
      </c>
      <c r="H100" s="9">
        <f t="shared" si="84"/>
        <v>3.33752519263333</v>
      </c>
      <c r="I100" s="9">
        <f t="shared" si="85"/>
        <v>276.48752519263331</v>
      </c>
      <c r="J100" s="9">
        <f t="shared" si="86"/>
        <v>2.679665711682077E-2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11.493148965851654</v>
      </c>
      <c r="P100" s="9">
        <f t="shared" si="89"/>
        <v>0.30797797203047</v>
      </c>
      <c r="Q100" s="12">
        <f t="shared" si="90"/>
        <v>0.13859008741371151</v>
      </c>
      <c r="R100" s="9">
        <f t="shared" si="91"/>
        <v>2.3873737500000001</v>
      </c>
      <c r="S100" s="13">
        <f t="shared" si="92"/>
        <v>5.8051273879387973E-2</v>
      </c>
      <c r="T100" s="2">
        <f t="shared" si="93"/>
        <v>0.51</v>
      </c>
      <c r="U100" s="14">
        <f t="shared" si="94"/>
        <v>2.9606149678487865E-2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3.9263254128064091E-2</v>
      </c>
      <c r="AK100" s="9">
        <f t="shared" si="96"/>
        <v>10.4025</v>
      </c>
      <c r="AL100" s="1">
        <f t="shared" si="97"/>
        <v>0.45</v>
      </c>
      <c r="AM100" s="17">
        <f t="shared" si="98"/>
        <v>28032.166666666668</v>
      </c>
      <c r="AN100" s="1">
        <f t="shared" si="99"/>
        <v>114493460.54582222</v>
      </c>
      <c r="AO100" s="1">
        <f>SUM(AN89:AN100)</f>
        <v>2189965134.1411915</v>
      </c>
    </row>
    <row r="101" spans="1:50" x14ac:dyDescent="0.15">
      <c r="C101" s="7">
        <v>12</v>
      </c>
      <c r="D101" s="7">
        <f t="shared" si="100"/>
        <v>1.0618717823225801</v>
      </c>
      <c r="E101" s="10">
        <f t="shared" si="101"/>
        <v>3.33752519263333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1.9923650516451601</v>
      </c>
      <c r="E105" s="7"/>
      <c r="F105" s="7"/>
      <c r="G105" s="1">
        <v>1</v>
      </c>
      <c r="H105" s="9">
        <f t="shared" ref="H105:H116" si="103">E106</f>
        <v>1.9923650516451601</v>
      </c>
      <c r="I105" s="9">
        <f t="shared" ref="I105:I116" si="104">H105+273.15</f>
        <v>275.14236505164513</v>
      </c>
      <c r="J105" s="9">
        <f t="shared" ref="J105:J116" si="105">EXP(($C$15*(I105-$C$13))/($C$16*I105*$C$13))</f>
        <v>2.2558398497360816E-2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1.4615365502121455E-2</v>
      </c>
      <c r="Q105" s="12">
        <f t="shared" ref="Q105:Q116" si="109">P105*$B$107</f>
        <v>4.3846096506364365E-3</v>
      </c>
      <c r="R105" s="9">
        <f t="shared" ref="R105:R116" si="110">L105*$B$107</f>
        <v>0.19436706250000002</v>
      </c>
      <c r="S105" s="13">
        <f t="shared" ref="S105:S116" si="111">Q105/R105</f>
        <v>2.2558398497360816E-2</v>
      </c>
      <c r="T105" s="2">
        <f t="shared" ref="T105:T116" si="112">$B$106/100</f>
        <v>0.01</v>
      </c>
      <c r="U105" s="14">
        <f t="shared" ref="U105:U116" si="113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5.7155839849736085E-3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773.16666666666663</v>
      </c>
      <c r="AX105" s="1">
        <f t="shared" ref="AX105:AX116" si="120">AW105*10000*AV105*0.67*AU105*AT105</f>
        <v>575481.28762988874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-3.0268068658709701</v>
      </c>
      <c r="E106" s="10">
        <f t="shared" ref="E106:E117" si="122">D105</f>
        <v>1.9923650516451601</v>
      </c>
      <c r="F106" s="7" t="s">
        <v>83</v>
      </c>
      <c r="G106" s="1">
        <v>2</v>
      </c>
      <c r="H106" s="9">
        <f t="shared" si="103"/>
        <v>-3.0268068658709701</v>
      </c>
      <c r="I106" s="9">
        <f t="shared" si="104"/>
        <v>270.123193134129</v>
      </c>
      <c r="J106" s="9">
        <f t="shared" si="105"/>
        <v>1.1687943846697618E-2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1.2811650511645454</v>
      </c>
      <c r="P106" s="9">
        <f t="shared" si="108"/>
        <v>1.4974185176362686E-2</v>
      </c>
      <c r="Q106" s="12">
        <f t="shared" si="109"/>
        <v>4.4922555529088052E-3</v>
      </c>
      <c r="R106" s="9">
        <f t="shared" si="110"/>
        <v>0.19436706250000002</v>
      </c>
      <c r="S106" s="13">
        <f t="shared" si="111"/>
        <v>2.311222639848665E-2</v>
      </c>
      <c r="T106" s="2">
        <f t="shared" si="112"/>
        <v>0.01</v>
      </c>
      <c r="U106" s="14">
        <f t="shared" si="113"/>
        <v>2.3112226398486649E-4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5.7211222639848664E-3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773.16666666666663</v>
      </c>
      <c r="AX106" s="1">
        <f t="shared" si="120"/>
        <v>576038.91672693833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-2.50306826992857</v>
      </c>
      <c r="E107" s="10">
        <f t="shared" si="122"/>
        <v>-3.0268068658709701</v>
      </c>
      <c r="F107" s="7" t="s">
        <v>83</v>
      </c>
      <c r="G107" s="1">
        <v>3</v>
      </c>
      <c r="H107" s="9">
        <f t="shared" si="103"/>
        <v>-2.50306826992857</v>
      </c>
      <c r="I107" s="9">
        <f t="shared" si="104"/>
        <v>270.6469317300714</v>
      </c>
      <c r="J107" s="9">
        <f t="shared" si="105"/>
        <v>1.2532324505008208E-2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1.914081074321516</v>
      </c>
      <c r="P107" s="9">
        <f t="shared" si="108"/>
        <v>2.3987885152291971E-2</v>
      </c>
      <c r="Q107" s="12">
        <f t="shared" si="109"/>
        <v>7.1963655456875912E-3</v>
      </c>
      <c r="R107" s="9">
        <f t="shared" si="110"/>
        <v>0.19436706250000002</v>
      </c>
      <c r="S107" s="13">
        <f t="shared" si="111"/>
        <v>3.702461442348335E-2</v>
      </c>
      <c r="T107" s="2">
        <f t="shared" si="112"/>
        <v>0.01</v>
      </c>
      <c r="U107" s="14">
        <f t="shared" si="113"/>
        <v>3.7024614423483351E-4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5.8602461442348337E-3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773.16666666666663</v>
      </c>
      <c r="AX107" s="1">
        <f t="shared" si="120"/>
        <v>590046.79238003097</v>
      </c>
    </row>
    <row r="108" spans="1:50" x14ac:dyDescent="0.15">
      <c r="C108" s="7">
        <v>3</v>
      </c>
      <c r="D108" s="7">
        <f t="shared" si="121"/>
        <v>2.0808344453870999</v>
      </c>
      <c r="E108" s="10">
        <f t="shared" si="122"/>
        <v>-2.50306826992857</v>
      </c>
      <c r="F108" s="7" t="s">
        <v>83</v>
      </c>
      <c r="G108" s="1">
        <v>4</v>
      </c>
      <c r="H108" s="9">
        <f t="shared" si="103"/>
        <v>2.0808344453870999</v>
      </c>
      <c r="I108" s="9">
        <f t="shared" si="104"/>
        <v>275.23083444538707</v>
      </c>
      <c r="J108" s="9">
        <f t="shared" si="105"/>
        <v>2.2816466960004805E-2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2.5379833975025576</v>
      </c>
      <c r="P108" s="9">
        <f t="shared" si="108"/>
        <v>5.7907814334157849E-2</v>
      </c>
      <c r="Q108" s="12">
        <f t="shared" si="109"/>
        <v>1.7372344300247353E-2</v>
      </c>
      <c r="R108" s="9">
        <f t="shared" si="110"/>
        <v>0.19436706250000002</v>
      </c>
      <c r="S108" s="13">
        <f t="shared" si="111"/>
        <v>8.9379054644340011E-2</v>
      </c>
      <c r="T108" s="2">
        <f t="shared" si="112"/>
        <v>0.01</v>
      </c>
      <c r="U108" s="14">
        <f t="shared" si="113"/>
        <v>8.9379054644340018E-4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6.3837905464434004E-3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773.16666666666663</v>
      </c>
      <c r="AX108" s="1">
        <f t="shared" si="120"/>
        <v>642760.56712404732</v>
      </c>
    </row>
    <row r="109" spans="1:50" x14ac:dyDescent="0.15">
      <c r="C109" s="7">
        <v>4</v>
      </c>
      <c r="D109" s="7">
        <f t="shared" si="121"/>
        <v>4.0481190149333299</v>
      </c>
      <c r="E109" s="10">
        <f t="shared" si="122"/>
        <v>2.0808344453870999</v>
      </c>
      <c r="F109" s="7" t="s">
        <v>83</v>
      </c>
      <c r="G109" s="1">
        <v>5</v>
      </c>
      <c r="H109" s="9">
        <f t="shared" si="103"/>
        <v>4.0481190149333299</v>
      </c>
      <c r="I109" s="9">
        <f t="shared" si="104"/>
        <v>277.1981190149333</v>
      </c>
      <c r="J109" s="9">
        <f t="shared" si="105"/>
        <v>2.9328300896285214E-2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2.35607180400998</v>
      </c>
      <c r="O109" s="9">
        <f t="shared" si="123"/>
        <v>0.7718939874917532</v>
      </c>
      <c r="P109" s="9">
        <f t="shared" si="108"/>
        <v>2.2638339125191552E-2</v>
      </c>
      <c r="Q109" s="12">
        <f t="shared" si="109"/>
        <v>6.7915017375574658E-3</v>
      </c>
      <c r="R109" s="9">
        <f t="shared" si="110"/>
        <v>0.19436706250000002</v>
      </c>
      <c r="S109" s="13">
        <f t="shared" si="111"/>
        <v>3.4941628742048127E-2</v>
      </c>
      <c r="T109" s="2">
        <f t="shared" si="112"/>
        <v>0.01</v>
      </c>
      <c r="U109" s="14">
        <f t="shared" si="113"/>
        <v>3.4941628742048126E-4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5.8394162874204816E-3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773.16666666666663</v>
      </c>
      <c r="AX109" s="1">
        <f t="shared" si="120"/>
        <v>587949.51013342512</v>
      </c>
    </row>
    <row r="110" spans="1:50" x14ac:dyDescent="0.15">
      <c r="C110" s="7">
        <v>5</v>
      </c>
      <c r="D110" s="7">
        <f t="shared" si="121"/>
        <v>10.6322361825484</v>
      </c>
      <c r="E110" s="10">
        <f t="shared" si="122"/>
        <v>4.0481190149333299</v>
      </c>
      <c r="F110" s="7" t="s">
        <v>85</v>
      </c>
      <c r="G110" s="1">
        <v>6</v>
      </c>
      <c r="H110" s="9">
        <f t="shared" si="103"/>
        <v>10.6322361825484</v>
      </c>
      <c r="I110" s="9">
        <f t="shared" si="104"/>
        <v>283.78223618254839</v>
      </c>
      <c r="J110" s="9">
        <f t="shared" si="105"/>
        <v>6.6255324682942082E-2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1.3971458566998951</v>
      </c>
      <c r="P110" s="9">
        <f t="shared" si="108"/>
        <v>9.2568352365078821E-2</v>
      </c>
      <c r="Q110" s="12">
        <f t="shared" si="109"/>
        <v>2.7770505709523646E-2</v>
      </c>
      <c r="R110" s="9">
        <f t="shared" si="110"/>
        <v>0.19436706250000002</v>
      </c>
      <c r="S110" s="13">
        <f t="shared" si="111"/>
        <v>0.1428766034344098</v>
      </c>
      <c r="T110" s="2">
        <f t="shared" si="112"/>
        <v>0.01</v>
      </c>
      <c r="U110" s="14">
        <f t="shared" si="113"/>
        <v>1.428766034344098E-3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6.9187660343440977E-3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773.16666666666663</v>
      </c>
      <c r="AX110" s="1">
        <f t="shared" si="120"/>
        <v>696625.29615907045</v>
      </c>
    </row>
    <row r="111" spans="1:50" x14ac:dyDescent="0.15">
      <c r="C111" s="7">
        <v>6</v>
      </c>
      <c r="D111" s="7">
        <f t="shared" si="121"/>
        <v>14.099605336</v>
      </c>
      <c r="E111" s="10">
        <f t="shared" si="122"/>
        <v>10.6322361825484</v>
      </c>
      <c r="F111" s="7" t="s">
        <v>83</v>
      </c>
      <c r="G111" s="1">
        <v>7</v>
      </c>
      <c r="H111" s="9">
        <f t="shared" si="103"/>
        <v>14.099605336</v>
      </c>
      <c r="I111" s="9">
        <f t="shared" si="104"/>
        <v>287.249605336</v>
      </c>
      <c r="J111" s="9">
        <f t="shared" si="105"/>
        <v>0.10025117026348489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1.9524677126681498</v>
      </c>
      <c r="P111" s="9">
        <f t="shared" si="108"/>
        <v>0.19573717309665156</v>
      </c>
      <c r="Q111" s="12">
        <f t="shared" si="109"/>
        <v>5.8721151928995463E-2</v>
      </c>
      <c r="R111" s="9">
        <f t="shared" si="110"/>
        <v>0.19436706250000002</v>
      </c>
      <c r="S111" s="13">
        <f t="shared" si="111"/>
        <v>0.30211472650617155</v>
      </c>
      <c r="T111" s="2">
        <f t="shared" si="112"/>
        <v>0.01</v>
      </c>
      <c r="U111" s="14">
        <f t="shared" si="113"/>
        <v>3.0211472650617157E-3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1.2971147265061714E-2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773.16666666666663</v>
      </c>
      <c r="AX111" s="1">
        <f t="shared" si="120"/>
        <v>1306017.4690389214</v>
      </c>
    </row>
    <row r="112" spans="1:50" x14ac:dyDescent="0.15">
      <c r="C112" s="7">
        <v>7</v>
      </c>
      <c r="D112" s="7">
        <f t="shared" si="121"/>
        <v>16.004171305806501</v>
      </c>
      <c r="E112" s="10">
        <f t="shared" si="122"/>
        <v>14.099605336</v>
      </c>
      <c r="F112" s="7" t="s">
        <v>83</v>
      </c>
      <c r="G112" s="1">
        <v>8</v>
      </c>
      <c r="H112" s="9">
        <f t="shared" si="103"/>
        <v>16.004171305806501</v>
      </c>
      <c r="I112" s="9">
        <f t="shared" si="104"/>
        <v>289.15417130580647</v>
      </c>
      <c r="J112" s="9">
        <f t="shared" si="105"/>
        <v>0.12532932702521021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2.4046207479048318</v>
      </c>
      <c r="P112" s="9">
        <f t="shared" si="108"/>
        <v>0.30136950008577024</v>
      </c>
      <c r="Q112" s="12">
        <f t="shared" si="109"/>
        <v>9.0410850025731071E-2</v>
      </c>
      <c r="R112" s="9">
        <f t="shared" si="110"/>
        <v>0.19436706250000002</v>
      </c>
      <c r="S112" s="13">
        <f t="shared" si="111"/>
        <v>0.46515520100393071</v>
      </c>
      <c r="T112" s="2">
        <f t="shared" si="112"/>
        <v>0.01</v>
      </c>
      <c r="U112" s="14">
        <f t="shared" si="113"/>
        <v>4.6515520100393068E-3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1.4601552010039306E-2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773.16666666666663</v>
      </c>
      <c r="AX112" s="1">
        <f t="shared" si="120"/>
        <v>1470176.9712812663</v>
      </c>
    </row>
    <row r="113" spans="1:53" x14ac:dyDescent="0.15">
      <c r="C113" s="7">
        <v>8</v>
      </c>
      <c r="D113" s="7">
        <f t="shared" si="121"/>
        <v>16.689835751935501</v>
      </c>
      <c r="E113" s="10">
        <f t="shared" si="122"/>
        <v>16.004171305806501</v>
      </c>
      <c r="F113" s="7" t="s">
        <v>83</v>
      </c>
      <c r="G113" s="1">
        <v>9</v>
      </c>
      <c r="H113" s="9">
        <f t="shared" si="103"/>
        <v>16.689835751935501</v>
      </c>
      <c r="I113" s="9">
        <f t="shared" si="104"/>
        <v>289.83983575193548</v>
      </c>
      <c r="J113" s="9">
        <f t="shared" si="105"/>
        <v>0.1357214749701022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2.751141456152395</v>
      </c>
      <c r="P113" s="9">
        <f t="shared" si="108"/>
        <v>0.3733889762803978</v>
      </c>
      <c r="Q113" s="12">
        <f t="shared" si="109"/>
        <v>0.11201669288411933</v>
      </c>
      <c r="R113" s="9">
        <f t="shared" si="110"/>
        <v>0.19436706250000002</v>
      </c>
      <c r="S113" s="13">
        <f t="shared" si="111"/>
        <v>0.57631520198603259</v>
      </c>
      <c r="T113" s="2">
        <f t="shared" si="112"/>
        <v>0.01</v>
      </c>
      <c r="U113" s="14">
        <f t="shared" si="113"/>
        <v>5.7631520198603257E-3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1.5713152019860326E-2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773.16666666666663</v>
      </c>
      <c r="AX113" s="1">
        <f t="shared" si="120"/>
        <v>1582099.9185536702</v>
      </c>
    </row>
    <row r="114" spans="1:53" x14ac:dyDescent="0.15">
      <c r="C114" s="7">
        <v>9</v>
      </c>
      <c r="D114" s="7">
        <f t="shared" si="121"/>
        <v>12.6638855168333</v>
      </c>
      <c r="E114" s="10">
        <f t="shared" si="122"/>
        <v>16.689835751935501</v>
      </c>
      <c r="F114" s="7" t="s">
        <v>83</v>
      </c>
      <c r="G114" s="1">
        <v>10</v>
      </c>
      <c r="H114" s="9">
        <f t="shared" si="103"/>
        <v>12.6638855168333</v>
      </c>
      <c r="I114" s="9">
        <f t="shared" si="104"/>
        <v>285.8138855168333</v>
      </c>
      <c r="J114" s="9">
        <f t="shared" si="105"/>
        <v>8.455540094339882E-2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3.0256426882053309</v>
      </c>
      <c r="P114" s="9">
        <f t="shared" si="108"/>
        <v>0.25583443061266475</v>
      </c>
      <c r="Q114" s="12">
        <f t="shared" si="109"/>
        <v>7.6750329183799426E-2</v>
      </c>
      <c r="R114" s="9">
        <f t="shared" si="110"/>
        <v>0.19436706250000002</v>
      </c>
      <c r="S114" s="13">
        <f t="shared" si="111"/>
        <v>0.39487312406030428</v>
      </c>
      <c r="T114" s="2">
        <f t="shared" si="112"/>
        <v>0.01</v>
      </c>
      <c r="U114" s="14">
        <f t="shared" si="113"/>
        <v>3.9487312406030432E-3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1.3898731240603042E-2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773.16666666666663</v>
      </c>
      <c r="AX114" s="1">
        <f t="shared" si="120"/>
        <v>1399412.5135405445</v>
      </c>
    </row>
    <row r="115" spans="1:53" x14ac:dyDescent="0.15">
      <c r="C115" s="7">
        <v>10</v>
      </c>
      <c r="D115" s="7">
        <f t="shared" si="121"/>
        <v>6.3253406431612902</v>
      </c>
      <c r="E115" s="10">
        <f t="shared" si="122"/>
        <v>12.6638855168333</v>
      </c>
      <c r="F115" s="7" t="s">
        <v>83</v>
      </c>
      <c r="G115" s="1">
        <v>11</v>
      </c>
      <c r="H115" s="9">
        <f t="shared" si="103"/>
        <v>6.3253406431612902</v>
      </c>
      <c r="I115" s="9">
        <f t="shared" si="104"/>
        <v>279.47534064316125</v>
      </c>
      <c r="J115" s="9">
        <f t="shared" si="105"/>
        <v>3.9046943047324027E-2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2.6313178447130325</v>
      </c>
      <c r="O115" s="9">
        <f t="shared" si="123"/>
        <v>0.78638062121296715</v>
      </c>
      <c r="P115" s="9">
        <f t="shared" si="108"/>
        <v>3.0705759330022016E-2</v>
      </c>
      <c r="Q115" s="12">
        <f t="shared" si="109"/>
        <v>9.2117277990066051E-3</v>
      </c>
      <c r="R115" s="9">
        <f t="shared" si="110"/>
        <v>0.19436706250000002</v>
      </c>
      <c r="S115" s="13">
        <f t="shared" si="111"/>
        <v>4.7393461014036797E-2</v>
      </c>
      <c r="T115" s="2">
        <f t="shared" si="112"/>
        <v>0.01</v>
      </c>
      <c r="U115" s="14">
        <f t="shared" si="113"/>
        <v>4.7393461014036799E-4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5.9639346101403685E-3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773.16666666666663</v>
      </c>
      <c r="AX115" s="1">
        <f t="shared" si="120"/>
        <v>600486.80551404506</v>
      </c>
    </row>
    <row r="116" spans="1:53" x14ac:dyDescent="0.15">
      <c r="C116" s="7">
        <v>11</v>
      </c>
      <c r="D116" s="7">
        <f t="shared" si="121"/>
        <v>3.33752519263333</v>
      </c>
      <c r="E116" s="10">
        <f t="shared" si="122"/>
        <v>6.3253406431612902</v>
      </c>
      <c r="F116" s="7" t="s">
        <v>85</v>
      </c>
      <c r="G116" s="1">
        <v>12</v>
      </c>
      <c r="H116" s="9">
        <f t="shared" si="103"/>
        <v>3.33752519263333</v>
      </c>
      <c r="I116" s="9">
        <f t="shared" si="104"/>
        <v>276.48752519263331</v>
      </c>
      <c r="J116" s="9">
        <f t="shared" si="105"/>
        <v>2.679665711682077E-2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1.4035650702162787</v>
      </c>
      <c r="P116" s="9">
        <f t="shared" si="108"/>
        <v>3.7610851927732086E-2</v>
      </c>
      <c r="Q116" s="12">
        <f t="shared" si="109"/>
        <v>1.1283255578319626E-2</v>
      </c>
      <c r="R116" s="9">
        <f t="shared" si="110"/>
        <v>0.19436706250000002</v>
      </c>
      <c r="S116" s="13">
        <f t="shared" si="111"/>
        <v>5.8051273879388E-2</v>
      </c>
      <c r="T116" s="2">
        <f t="shared" si="112"/>
        <v>0.01</v>
      </c>
      <c r="U116" s="14">
        <f t="shared" si="113"/>
        <v>5.8051273879388006E-4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6.0705127387938804E-3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773.16666666666663</v>
      </c>
      <c r="AX116" s="1">
        <f t="shared" si="120"/>
        <v>611217.76824190526</v>
      </c>
      <c r="AY116" s="1">
        <f>SUM(AX105:AX116)</f>
        <v>10638313.816323753</v>
      </c>
    </row>
    <row r="117" spans="1:53" x14ac:dyDescent="0.15">
      <c r="C117" s="7">
        <v>12</v>
      </c>
      <c r="D117" s="7">
        <f t="shared" si="121"/>
        <v>1.0618717823225801</v>
      </c>
      <c r="E117" s="10">
        <f t="shared" si="122"/>
        <v>3.33752519263333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1.9923650516451601</v>
      </c>
      <c r="E121" s="7"/>
      <c r="F121" s="7"/>
      <c r="G121" s="1">
        <v>1</v>
      </c>
      <c r="H121" s="9">
        <f t="shared" ref="H121:H132" si="124">E122</f>
        <v>1.9923650516451601</v>
      </c>
      <c r="I121" s="9">
        <f t="shared" ref="I121:I132" si="125">H121+273.15</f>
        <v>275.14236505164513</v>
      </c>
      <c r="J121" s="9">
        <f t="shared" ref="J121:J132" si="126">EXP(($C$15*(I121-$C$13))/($C$16*I121*$C$13))</f>
        <v>2.2558398497360816E-2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6.4223760521986244E-3</v>
      </c>
      <c r="Q121" s="12">
        <f t="shared" ref="Q121:Q132" si="130">P121*$B$123</f>
        <v>2.119384097225546E-3</v>
      </c>
      <c r="R121" s="9">
        <f t="shared" ref="R121:R132" si="131">L121*$B$123</f>
        <v>9.3951000000000007E-2</v>
      </c>
      <c r="S121" s="13">
        <f t="shared" ref="S121:S132" si="132">Q121/R121</f>
        <v>2.2558398497360813E-2</v>
      </c>
      <c r="T121" s="2">
        <f t="shared" ref="T121:T132" si="133">$B$122/100</f>
        <v>0.01</v>
      </c>
      <c r="U121" s="14">
        <f t="shared" ref="U121:U132" si="134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5.7155839849736085E-3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-3.0268068658709701</v>
      </c>
      <c r="E122" s="10">
        <f t="shared" ref="E122:E133" si="145">D121</f>
        <v>1.9923650516451601</v>
      </c>
      <c r="F122" s="7" t="s">
        <v>83</v>
      </c>
      <c r="G122" s="1">
        <v>2</v>
      </c>
      <c r="H122" s="9">
        <f t="shared" si="124"/>
        <v>-3.0268068658709701</v>
      </c>
      <c r="I122" s="9">
        <f t="shared" si="125"/>
        <v>270.123193134129</v>
      </c>
      <c r="J122" s="9">
        <f t="shared" si="126"/>
        <v>1.1687943846697618E-2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0.56297762394780138</v>
      </c>
      <c r="P122" s="9">
        <f t="shared" si="129"/>
        <v>6.5800508556491501E-3</v>
      </c>
      <c r="Q122" s="12">
        <f t="shared" si="130"/>
        <v>2.1714167823642196E-3</v>
      </c>
      <c r="R122" s="9">
        <f t="shared" si="131"/>
        <v>9.3951000000000007E-2</v>
      </c>
      <c r="S122" s="13">
        <f t="shared" si="132"/>
        <v>2.3112226398486653E-2</v>
      </c>
      <c r="T122" s="2">
        <f t="shared" si="133"/>
        <v>0.01</v>
      </c>
      <c r="U122" s="14">
        <f t="shared" si="134"/>
        <v>2.3112226398486655E-4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5.7211222639848664E-3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-2.50306826992857</v>
      </c>
      <c r="E123" s="10">
        <f t="shared" si="145"/>
        <v>-3.0268068658709701</v>
      </c>
      <c r="F123" s="7" t="s">
        <v>83</v>
      </c>
      <c r="G123" s="1">
        <v>3</v>
      </c>
      <c r="H123" s="9">
        <f t="shared" si="124"/>
        <v>-2.50306826992857</v>
      </c>
      <c r="I123" s="9">
        <f t="shared" si="125"/>
        <v>270.6469317300714</v>
      </c>
      <c r="J123" s="9">
        <f t="shared" si="126"/>
        <v>1.2532324505008208E-2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0.84109757309215227</v>
      </c>
      <c r="P123" s="9">
        <f t="shared" si="129"/>
        <v>1.0540907726365713E-2</v>
      </c>
      <c r="Q123" s="12">
        <f t="shared" si="130"/>
        <v>3.4784995497006855E-3</v>
      </c>
      <c r="R123" s="9">
        <f t="shared" si="131"/>
        <v>9.3951000000000007E-2</v>
      </c>
      <c r="S123" s="13">
        <f t="shared" si="132"/>
        <v>3.7024614423483364E-2</v>
      </c>
      <c r="T123" s="2">
        <f t="shared" si="133"/>
        <v>0.01</v>
      </c>
      <c r="U123" s="14">
        <f t="shared" si="134"/>
        <v>3.7024614423483362E-4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5.8602461442348337E-3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2.0808344453870999</v>
      </c>
      <c r="E124" s="10">
        <f t="shared" si="145"/>
        <v>-2.50306826992857</v>
      </c>
      <c r="F124" s="7" t="s">
        <v>83</v>
      </c>
      <c r="G124" s="1">
        <v>4</v>
      </c>
      <c r="H124" s="9">
        <f t="shared" si="124"/>
        <v>2.0808344453870999</v>
      </c>
      <c r="I124" s="9">
        <f t="shared" si="125"/>
        <v>275.23083444538707</v>
      </c>
      <c r="J124" s="9">
        <f t="shared" si="126"/>
        <v>2.2816466960004805E-2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1.1152566653657867</v>
      </c>
      <c r="P124" s="9">
        <f t="shared" si="129"/>
        <v>2.5446216857243607E-2</v>
      </c>
      <c r="Q124" s="12">
        <f t="shared" si="130"/>
        <v>8.3972515628903902E-3</v>
      </c>
      <c r="R124" s="9">
        <f t="shared" si="131"/>
        <v>9.3951000000000007E-2</v>
      </c>
      <c r="S124" s="13">
        <f t="shared" si="132"/>
        <v>8.9379054644340025E-2</v>
      </c>
      <c r="T124" s="2">
        <f t="shared" si="133"/>
        <v>0.01</v>
      </c>
      <c r="U124" s="14">
        <f t="shared" si="134"/>
        <v>8.9379054644340029E-4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6.3837905464434004E-3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4.0481190149333299</v>
      </c>
      <c r="E125" s="10">
        <f t="shared" si="145"/>
        <v>2.0808344453870999</v>
      </c>
      <c r="F125" s="7" t="s">
        <v>83</v>
      </c>
      <c r="G125" s="1">
        <v>5</v>
      </c>
      <c r="H125" s="9">
        <f t="shared" si="124"/>
        <v>4.0481190149333299</v>
      </c>
      <c r="I125" s="9">
        <f t="shared" si="125"/>
        <v>277.1981190149333</v>
      </c>
      <c r="J125" s="9">
        <f t="shared" si="126"/>
        <v>2.9328300896285214E-2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1.0353199260831161</v>
      </c>
      <c r="O125" s="9">
        <f t="shared" si="146"/>
        <v>0.33919052242542702</v>
      </c>
      <c r="P125" s="9">
        <f t="shared" si="129"/>
        <v>9.9478817028611013E-3</v>
      </c>
      <c r="Q125" s="12">
        <f t="shared" si="130"/>
        <v>3.2828009619441634E-3</v>
      </c>
      <c r="R125" s="9">
        <f t="shared" si="131"/>
        <v>9.3951000000000007E-2</v>
      </c>
      <c r="S125" s="13">
        <f t="shared" si="132"/>
        <v>3.494162874204812E-2</v>
      </c>
      <c r="T125" s="2">
        <f t="shared" si="133"/>
        <v>0.01</v>
      </c>
      <c r="U125" s="14">
        <f t="shared" si="134"/>
        <v>3.494162874204812E-4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5.8394162874204816E-3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10.6322361825484</v>
      </c>
      <c r="E126" s="10">
        <f t="shared" si="145"/>
        <v>4.0481190149333299</v>
      </c>
      <c r="F126" s="7" t="s">
        <v>85</v>
      </c>
      <c r="G126" s="1">
        <v>6</v>
      </c>
      <c r="H126" s="9">
        <f t="shared" si="124"/>
        <v>10.6322361825484</v>
      </c>
      <c r="I126" s="9">
        <f t="shared" si="125"/>
        <v>283.78223618254839</v>
      </c>
      <c r="J126" s="9">
        <f t="shared" si="126"/>
        <v>6.6255324682942082E-2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0.61394264072256588</v>
      </c>
      <c r="P126" s="9">
        <f t="shared" si="129"/>
        <v>4.067696899777646E-2</v>
      </c>
      <c r="Q126" s="12">
        <f t="shared" si="130"/>
        <v>1.3423399769266233E-2</v>
      </c>
      <c r="R126" s="9">
        <f t="shared" si="131"/>
        <v>9.3951000000000007E-2</v>
      </c>
      <c r="S126" s="13">
        <f t="shared" si="132"/>
        <v>0.14287660343440978</v>
      </c>
      <c r="T126" s="2">
        <f t="shared" si="133"/>
        <v>0.01</v>
      </c>
      <c r="U126" s="14">
        <f t="shared" si="134"/>
        <v>1.4287660343440978E-3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6.9187660343440977E-3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14.099605336</v>
      </c>
      <c r="E127" s="10">
        <f t="shared" si="145"/>
        <v>10.6322361825484</v>
      </c>
      <c r="F127" s="7" t="s">
        <v>83</v>
      </c>
      <c r="G127" s="1">
        <v>7</v>
      </c>
      <c r="H127" s="9">
        <f t="shared" si="124"/>
        <v>14.099605336</v>
      </c>
      <c r="I127" s="9">
        <f t="shared" si="125"/>
        <v>287.249605336</v>
      </c>
      <c r="J127" s="9">
        <f t="shared" si="126"/>
        <v>0.10025117026348489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0.85796567172478932</v>
      </c>
      <c r="P127" s="9">
        <f t="shared" si="129"/>
        <v>8.6012062636307035E-2</v>
      </c>
      <c r="Q127" s="12">
        <f t="shared" si="130"/>
        <v>2.8383980669981324E-2</v>
      </c>
      <c r="R127" s="9">
        <f t="shared" si="131"/>
        <v>9.3951000000000007E-2</v>
      </c>
      <c r="S127" s="13">
        <f t="shared" si="132"/>
        <v>0.30211472650617155</v>
      </c>
      <c r="T127" s="2">
        <f t="shared" si="133"/>
        <v>0.01</v>
      </c>
      <c r="U127" s="14">
        <f t="shared" si="134"/>
        <v>3.0211472650617157E-3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1.2971147265061714E-2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16.004171305806501</v>
      </c>
      <c r="E128" s="10">
        <f t="shared" si="145"/>
        <v>14.099605336</v>
      </c>
      <c r="F128" s="7" t="s">
        <v>83</v>
      </c>
      <c r="G128" s="1">
        <v>8</v>
      </c>
      <c r="H128" s="9">
        <f t="shared" si="124"/>
        <v>16.004171305806501</v>
      </c>
      <c r="I128" s="9">
        <f t="shared" si="125"/>
        <v>289.15417130580647</v>
      </c>
      <c r="J128" s="9">
        <f t="shared" si="126"/>
        <v>0.12532932702521021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1.0566536090884824</v>
      </c>
      <c r="P128" s="9">
        <f t="shared" si="129"/>
        <v>0.13242968572581904</v>
      </c>
      <c r="Q128" s="12">
        <f t="shared" si="130"/>
        <v>4.3701796289520284E-2</v>
      </c>
      <c r="R128" s="9">
        <f t="shared" si="131"/>
        <v>9.3951000000000007E-2</v>
      </c>
      <c r="S128" s="13">
        <f t="shared" si="132"/>
        <v>0.46515520100393054</v>
      </c>
      <c r="T128" s="2">
        <f t="shared" si="133"/>
        <v>0.01</v>
      </c>
      <c r="U128" s="14">
        <f t="shared" si="134"/>
        <v>4.6515520100393051E-3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1.4601552010039306E-2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16.689835751935501</v>
      </c>
      <c r="E129" s="10">
        <f t="shared" si="145"/>
        <v>16.004171305806501</v>
      </c>
      <c r="F129" s="7" t="s">
        <v>83</v>
      </c>
      <c r="G129" s="1">
        <v>9</v>
      </c>
      <c r="H129" s="9">
        <f t="shared" si="124"/>
        <v>16.689835751935501</v>
      </c>
      <c r="I129" s="9">
        <f t="shared" si="125"/>
        <v>289.83983575193548</v>
      </c>
      <c r="J129" s="9">
        <f t="shared" si="126"/>
        <v>0.1357214749701022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1.2089239233626632</v>
      </c>
      <c r="P129" s="9">
        <f t="shared" si="129"/>
        <v>0.16407693800542344</v>
      </c>
      <c r="Q129" s="12">
        <f t="shared" si="130"/>
        <v>5.414538954178974E-2</v>
      </c>
      <c r="R129" s="9">
        <f t="shared" si="131"/>
        <v>9.3951000000000007E-2</v>
      </c>
      <c r="S129" s="13">
        <f t="shared" si="132"/>
        <v>0.57631520198603248</v>
      </c>
      <c r="T129" s="2">
        <f t="shared" si="133"/>
        <v>0.01</v>
      </c>
      <c r="U129" s="14">
        <f t="shared" si="134"/>
        <v>5.7631520198603249E-3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1.5713152019860326E-2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12.6638855168333</v>
      </c>
      <c r="E130" s="10">
        <f t="shared" si="145"/>
        <v>16.689835751935501</v>
      </c>
      <c r="F130" s="7" t="s">
        <v>83</v>
      </c>
      <c r="G130" s="1">
        <v>10</v>
      </c>
      <c r="H130" s="9">
        <f t="shared" si="124"/>
        <v>12.6638855168333</v>
      </c>
      <c r="I130" s="9">
        <f t="shared" si="125"/>
        <v>285.8138855168333</v>
      </c>
      <c r="J130" s="9">
        <f t="shared" si="126"/>
        <v>8.455540094339882E-2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1.3295469853572397</v>
      </c>
      <c r="P130" s="9">
        <f t="shared" si="129"/>
        <v>0.1124203784199686</v>
      </c>
      <c r="Q130" s="12">
        <f t="shared" si="130"/>
        <v>3.7098724878589638E-2</v>
      </c>
      <c r="R130" s="9">
        <f t="shared" si="131"/>
        <v>9.3951000000000007E-2</v>
      </c>
      <c r="S130" s="13">
        <f t="shared" si="132"/>
        <v>0.39487312406030417</v>
      </c>
      <c r="T130" s="2">
        <f t="shared" si="133"/>
        <v>0.01</v>
      </c>
      <c r="U130" s="14">
        <f t="shared" si="134"/>
        <v>3.9487312406030414E-3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1.3898731240603042E-2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6.3253406431612902</v>
      </c>
      <c r="E131" s="10">
        <f t="shared" si="145"/>
        <v>12.6638855168333</v>
      </c>
      <c r="F131" s="7" t="s">
        <v>83</v>
      </c>
      <c r="G131" s="1">
        <v>11</v>
      </c>
      <c r="H131" s="9">
        <f t="shared" si="124"/>
        <v>6.3253406431612902</v>
      </c>
      <c r="I131" s="9">
        <f t="shared" si="125"/>
        <v>279.47534064316125</v>
      </c>
      <c r="J131" s="9">
        <f t="shared" si="126"/>
        <v>3.9046943047324027E-2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1.1562702765904076</v>
      </c>
      <c r="O131" s="9">
        <f t="shared" si="146"/>
        <v>0.34555633034686339</v>
      </c>
      <c r="P131" s="9">
        <f t="shared" si="129"/>
        <v>1.3492918350696262E-2</v>
      </c>
      <c r="Q131" s="12">
        <f t="shared" si="130"/>
        <v>4.4526630557297662E-3</v>
      </c>
      <c r="R131" s="9">
        <f t="shared" si="131"/>
        <v>9.3951000000000007E-2</v>
      </c>
      <c r="S131" s="13">
        <f t="shared" si="132"/>
        <v>4.7393461014036742E-2</v>
      </c>
      <c r="T131" s="2">
        <f t="shared" si="133"/>
        <v>0.01</v>
      </c>
      <c r="U131" s="14">
        <f t="shared" si="134"/>
        <v>4.7393461014036745E-4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5.9639346101403676E-3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3.33752519263333</v>
      </c>
      <c r="E132" s="10">
        <f t="shared" si="145"/>
        <v>6.3253406431612902</v>
      </c>
      <c r="F132" s="7" t="s">
        <v>85</v>
      </c>
      <c r="G132" s="1">
        <v>12</v>
      </c>
      <c r="H132" s="9">
        <f t="shared" si="124"/>
        <v>3.33752519263333</v>
      </c>
      <c r="I132" s="9">
        <f t="shared" si="125"/>
        <v>276.48752519263331</v>
      </c>
      <c r="J132" s="9">
        <f t="shared" si="126"/>
        <v>2.679665711682077E-2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0.61676341199616713</v>
      </c>
      <c r="P132" s="9">
        <f t="shared" si="129"/>
        <v>1.6527197673461752E-2</v>
      </c>
      <c r="Q132" s="12">
        <f t="shared" si="130"/>
        <v>5.4539752322423788E-3</v>
      </c>
      <c r="R132" s="9">
        <f t="shared" si="131"/>
        <v>9.3951000000000007E-2</v>
      </c>
      <c r="S132" s="13">
        <f t="shared" si="132"/>
        <v>5.8051273879387959E-2</v>
      </c>
      <c r="T132" s="2">
        <f t="shared" si="133"/>
        <v>0.01</v>
      </c>
      <c r="U132" s="14">
        <f t="shared" si="134"/>
        <v>5.8051273879387963E-4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6.0705127387938795E-3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1.0618717823225801</v>
      </c>
      <c r="E133" s="10">
        <f t="shared" si="145"/>
        <v>3.33752519263333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1.9923650516451601</v>
      </c>
      <c r="E136" s="7"/>
      <c r="F136" s="7"/>
      <c r="G136" s="1">
        <v>1</v>
      </c>
      <c r="H136" s="9">
        <f t="shared" ref="H136:H147" si="147">E137</f>
        <v>1.9923650516451601</v>
      </c>
      <c r="I136" s="9">
        <f t="shared" ref="I136:I147" si="148">H136+273.15</f>
        <v>275.14236505164513</v>
      </c>
      <c r="J136" s="9">
        <f t="shared" ref="J136:J147" si="149">EXP(($C$15*(I136-$C$13))/($C$16*I136*$C$13))</f>
        <v>2.2558398497360816E-2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1.7122905382758194E-2</v>
      </c>
      <c r="Q136" s="12">
        <f t="shared" ref="Q136:Q147" si="153">P136*$B$138</f>
        <v>4.4519553995171308E-3</v>
      </c>
      <c r="R136" s="9">
        <f t="shared" ref="R136:R147" si="154">L136*$B$138</f>
        <v>0.19735245833333334</v>
      </c>
      <c r="S136" s="13">
        <f t="shared" ref="S136:S147" si="155">Q136/R136</f>
        <v>2.255839849736082E-2</v>
      </c>
      <c r="T136" s="2">
        <f t="shared" ref="T136:T147" si="156">$B$137/100</f>
        <v>0.01</v>
      </c>
      <c r="U136" s="14">
        <f t="shared" ref="U136:U147" si="157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5.7155839849736085E-3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-3.0268068658709701</v>
      </c>
      <c r="E137" s="10">
        <f t="shared" ref="E137:E148" si="166">D136</f>
        <v>1.9923650516451601</v>
      </c>
      <c r="F137" s="7" t="s">
        <v>83</v>
      </c>
      <c r="G137" s="1">
        <v>2</v>
      </c>
      <c r="H137" s="9">
        <f t="shared" si="147"/>
        <v>-3.0268068658709701</v>
      </c>
      <c r="I137" s="9">
        <f t="shared" si="148"/>
        <v>270.123193134129</v>
      </c>
      <c r="J137" s="9">
        <f t="shared" si="149"/>
        <v>1.1687943846697618E-2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1.5009729279505752</v>
      </c>
      <c r="P137" s="9">
        <f t="shared" si="152"/>
        <v>1.7543287297299634E-2</v>
      </c>
      <c r="Q137" s="12">
        <f t="shared" si="153"/>
        <v>4.561254697297905E-3</v>
      </c>
      <c r="R137" s="9">
        <f t="shared" si="154"/>
        <v>0.19735245833333334</v>
      </c>
      <c r="S137" s="13">
        <f t="shared" si="155"/>
        <v>2.3112226398486656E-2</v>
      </c>
      <c r="T137" s="2">
        <f t="shared" si="156"/>
        <v>0.01</v>
      </c>
      <c r="U137" s="14">
        <f t="shared" si="157"/>
        <v>2.3112226398486657E-4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5.7211222639848664E-3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-2.50306826992857</v>
      </c>
      <c r="E138" s="10">
        <f t="shared" si="166"/>
        <v>-3.0268068658709701</v>
      </c>
      <c r="F138" s="7" t="s">
        <v>83</v>
      </c>
      <c r="G138" s="1">
        <v>3</v>
      </c>
      <c r="H138" s="9">
        <f t="shared" si="147"/>
        <v>-2.50306826992857</v>
      </c>
      <c r="I138" s="9">
        <f t="shared" si="148"/>
        <v>270.6469317300714</v>
      </c>
      <c r="J138" s="9">
        <f t="shared" si="149"/>
        <v>1.2532324505008208E-2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2.2424775573199422</v>
      </c>
      <c r="P138" s="9">
        <f t="shared" si="152"/>
        <v>2.8103456443531662E-2</v>
      </c>
      <c r="Q138" s="12">
        <f t="shared" si="153"/>
        <v>7.3068986753182319E-3</v>
      </c>
      <c r="R138" s="9">
        <f t="shared" si="154"/>
        <v>0.19735245833333334</v>
      </c>
      <c r="S138" s="13">
        <f t="shared" si="155"/>
        <v>3.7024614423483357E-2</v>
      </c>
      <c r="T138" s="2">
        <f t="shared" si="156"/>
        <v>0.01</v>
      </c>
      <c r="U138" s="14">
        <f t="shared" si="157"/>
        <v>3.7024614423483357E-4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5.8602461442348337E-3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2.0808344453870999</v>
      </c>
      <c r="E139" s="10">
        <f t="shared" si="166"/>
        <v>-2.50306826992857</v>
      </c>
      <c r="F139" s="7" t="s">
        <v>83</v>
      </c>
      <c r="G139" s="1">
        <v>4</v>
      </c>
      <c r="H139" s="9">
        <f t="shared" si="147"/>
        <v>2.0808344453870999</v>
      </c>
      <c r="I139" s="9">
        <f t="shared" si="148"/>
        <v>275.23083444538707</v>
      </c>
      <c r="J139" s="9">
        <f t="shared" si="149"/>
        <v>2.2816466960004805E-2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2.9734220175430774</v>
      </c>
      <c r="P139" s="9">
        <f t="shared" si="152"/>
        <v>6.7842985221422458E-2</v>
      </c>
      <c r="Q139" s="12">
        <f t="shared" si="153"/>
        <v>1.7639176157569839E-2</v>
      </c>
      <c r="R139" s="9">
        <f t="shared" si="154"/>
        <v>0.19735245833333334</v>
      </c>
      <c r="S139" s="13">
        <f t="shared" si="155"/>
        <v>8.9379054644340025E-2</v>
      </c>
      <c r="T139" s="2">
        <f t="shared" si="156"/>
        <v>0.01</v>
      </c>
      <c r="U139" s="14">
        <f t="shared" si="157"/>
        <v>8.9379054644340029E-4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6.3837905464434004E-3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4.0481190149333299</v>
      </c>
      <c r="E140" s="10">
        <f t="shared" si="166"/>
        <v>2.0808344453870999</v>
      </c>
      <c r="F140" s="7" t="s">
        <v>83</v>
      </c>
      <c r="G140" s="1">
        <v>5</v>
      </c>
      <c r="H140" s="9">
        <f t="shared" si="147"/>
        <v>4.0481190149333299</v>
      </c>
      <c r="I140" s="9">
        <f t="shared" si="148"/>
        <v>277.1981190149333</v>
      </c>
      <c r="J140" s="9">
        <f t="shared" si="149"/>
        <v>2.9328300896285214E-2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3.6646269489883219</v>
      </c>
      <c r="P140" s="9">
        <f t="shared" si="152"/>
        <v>0.10747728183256515</v>
      </c>
      <c r="Q140" s="12">
        <f t="shared" si="153"/>
        <v>2.7944093276466939E-2</v>
      </c>
      <c r="R140" s="9">
        <f t="shared" si="154"/>
        <v>0.19735245833333334</v>
      </c>
      <c r="S140" s="13">
        <f t="shared" si="155"/>
        <v>0.14159485781154371</v>
      </c>
      <c r="T140" s="2">
        <f t="shared" si="156"/>
        <v>0.01</v>
      </c>
      <c r="U140" s="14">
        <f t="shared" si="157"/>
        <v>1.4159485781154372E-3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6.9059485781154369E-3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10.6322361825484</v>
      </c>
      <c r="E141" s="10">
        <f t="shared" si="166"/>
        <v>4.0481190149333299</v>
      </c>
      <c r="F141" s="7" t="s">
        <v>85</v>
      </c>
      <c r="G141" s="1">
        <v>6</v>
      </c>
      <c r="H141" s="9">
        <f t="shared" si="147"/>
        <v>10.6322361825484</v>
      </c>
      <c r="I141" s="9">
        <f t="shared" si="148"/>
        <v>283.78223618254839</v>
      </c>
      <c r="J141" s="9">
        <f t="shared" si="149"/>
        <v>6.6255324682942082E-2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4.3161975838224231</v>
      </c>
      <c r="P141" s="9">
        <f t="shared" si="152"/>
        <v>0.28597107231188479</v>
      </c>
      <c r="Q141" s="12">
        <f t="shared" si="153"/>
        <v>7.4352478801090041E-2</v>
      </c>
      <c r="R141" s="9">
        <f t="shared" si="154"/>
        <v>0.19735245833333334</v>
      </c>
      <c r="S141" s="13">
        <f t="shared" si="155"/>
        <v>0.37674969660376262</v>
      </c>
      <c r="T141" s="2">
        <f t="shared" si="156"/>
        <v>0.01</v>
      </c>
      <c r="U141" s="14">
        <f t="shared" si="157"/>
        <v>3.7674969660376261E-3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9.2574969660376254E-3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14.099605336</v>
      </c>
      <c r="E142" s="10">
        <f t="shared" si="166"/>
        <v>10.6322361825484</v>
      </c>
      <c r="F142" s="7" t="s">
        <v>83</v>
      </c>
      <c r="G142" s="1">
        <v>7</v>
      </c>
      <c r="H142" s="9">
        <f t="shared" si="147"/>
        <v>14.099605336</v>
      </c>
      <c r="I142" s="9">
        <f t="shared" si="148"/>
        <v>287.249605336</v>
      </c>
      <c r="J142" s="9">
        <f t="shared" si="149"/>
        <v>0.10025117026348489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4.7892744281772055</v>
      </c>
      <c r="P142" s="9">
        <f t="shared" si="152"/>
        <v>0.48013036613774723</v>
      </c>
      <c r="Q142" s="12">
        <f t="shared" si="153"/>
        <v>0.12483389519581428</v>
      </c>
      <c r="R142" s="9">
        <f t="shared" si="154"/>
        <v>0.19735245833333334</v>
      </c>
      <c r="S142" s="13">
        <f t="shared" si="155"/>
        <v>0.63254289432243427</v>
      </c>
      <c r="T142" s="2">
        <f t="shared" si="156"/>
        <v>0.01</v>
      </c>
      <c r="U142" s="14">
        <f t="shared" si="157"/>
        <v>6.3254289432243425E-3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1.6275428943224344E-2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16.004171305806501</v>
      </c>
      <c r="E143" s="10">
        <f t="shared" si="166"/>
        <v>14.099605336</v>
      </c>
      <c r="F143" s="7" t="s">
        <v>83</v>
      </c>
      <c r="G143" s="1">
        <v>8</v>
      </c>
      <c r="H143" s="9">
        <f t="shared" si="147"/>
        <v>16.004171305806501</v>
      </c>
      <c r="I143" s="9">
        <f t="shared" si="148"/>
        <v>289.15417130580647</v>
      </c>
      <c r="J143" s="9">
        <f t="shared" si="149"/>
        <v>0.12532932702521021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5.0681919787061247</v>
      </c>
      <c r="P143" s="9">
        <f t="shared" si="152"/>
        <v>0.63519308992580714</v>
      </c>
      <c r="Q143" s="12">
        <f t="shared" si="153"/>
        <v>0.16515020338070988</v>
      </c>
      <c r="R143" s="9">
        <f t="shared" si="154"/>
        <v>0.19735245833333334</v>
      </c>
      <c r="S143" s="13">
        <f t="shared" si="155"/>
        <v>0.83682871130881464</v>
      </c>
      <c r="T143" s="2">
        <f t="shared" si="156"/>
        <v>0.01</v>
      </c>
      <c r="U143" s="14">
        <f t="shared" si="157"/>
        <v>8.3682871130881468E-3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1.8318287113088146E-2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16.689835751935501</v>
      </c>
      <c r="E144" s="10">
        <f t="shared" si="166"/>
        <v>16.004171305806501</v>
      </c>
      <c r="F144" s="7" t="s">
        <v>83</v>
      </c>
      <c r="G144" s="1">
        <v>9</v>
      </c>
      <c r="H144" s="9">
        <f t="shared" si="147"/>
        <v>16.689835751935501</v>
      </c>
      <c r="I144" s="9">
        <f t="shared" si="148"/>
        <v>289.83983575193548</v>
      </c>
      <c r="J144" s="9">
        <f t="shared" si="149"/>
        <v>0.1357214749701022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5.1920468054469842</v>
      </c>
      <c r="P144" s="9">
        <f t="shared" si="152"/>
        <v>0.70467225054907201</v>
      </c>
      <c r="Q144" s="12">
        <f t="shared" si="153"/>
        <v>0.18321478514275874</v>
      </c>
      <c r="R144" s="9">
        <f t="shared" si="154"/>
        <v>0.19735245833333334</v>
      </c>
      <c r="S144" s="13">
        <f t="shared" si="155"/>
        <v>0.92836332868630544</v>
      </c>
      <c r="T144" s="2">
        <f t="shared" si="156"/>
        <v>0.01</v>
      </c>
      <c r="U144" s="14">
        <f t="shared" si="157"/>
        <v>9.2836332868630553E-3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1.9233633286863054E-2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12.6638855168333</v>
      </c>
      <c r="E145" s="10">
        <f t="shared" si="166"/>
        <v>16.689835751935501</v>
      </c>
      <c r="F145" s="7" t="s">
        <v>83</v>
      </c>
      <c r="G145" s="1">
        <v>10</v>
      </c>
      <c r="H145" s="9">
        <f t="shared" si="147"/>
        <v>12.6638855168333</v>
      </c>
      <c r="I145" s="9">
        <f t="shared" si="148"/>
        <v>285.8138855168333</v>
      </c>
      <c r="J145" s="9">
        <f t="shared" si="149"/>
        <v>8.455540094339882E-2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5.2464224715645793</v>
      </c>
      <c r="P145" s="9">
        <f t="shared" si="152"/>
        <v>0.44361335560160042</v>
      </c>
      <c r="Q145" s="12">
        <f t="shared" si="153"/>
        <v>0.11533947245641611</v>
      </c>
      <c r="R145" s="9">
        <f t="shared" si="154"/>
        <v>0.19735245833333334</v>
      </c>
      <c r="S145" s="13">
        <f t="shared" si="155"/>
        <v>0.58443392816320938</v>
      </c>
      <c r="T145" s="2">
        <f t="shared" si="156"/>
        <v>0.01</v>
      </c>
      <c r="U145" s="14">
        <f t="shared" si="157"/>
        <v>5.844339281632094E-3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1.5794339281632094E-2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6.3253406431612902</v>
      </c>
      <c r="E146" s="10">
        <f t="shared" si="166"/>
        <v>12.6638855168333</v>
      </c>
      <c r="F146" s="7" t="s">
        <v>83</v>
      </c>
      <c r="G146" s="1">
        <v>11</v>
      </c>
      <c r="H146" s="9">
        <f t="shared" si="147"/>
        <v>6.3253406431612902</v>
      </c>
      <c r="I146" s="9">
        <f t="shared" si="148"/>
        <v>279.47534064316125</v>
      </c>
      <c r="J146" s="9">
        <f t="shared" si="149"/>
        <v>3.9046943047324027E-2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5.5618570326296455</v>
      </c>
      <c r="P146" s="9">
        <f t="shared" si="152"/>
        <v>0.21717351479044839</v>
      </c>
      <c r="Q146" s="12">
        <f t="shared" si="153"/>
        <v>5.6465113845516585E-2</v>
      </c>
      <c r="R146" s="9">
        <f t="shared" si="154"/>
        <v>0.19735245833333334</v>
      </c>
      <c r="S146" s="13">
        <f t="shared" si="155"/>
        <v>0.28611305033832196</v>
      </c>
      <c r="T146" s="2">
        <f t="shared" si="156"/>
        <v>0.01</v>
      </c>
      <c r="U146" s="14">
        <f t="shared" si="157"/>
        <v>2.8611305033832196E-3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8.3511305033832188E-3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3.33752519263333</v>
      </c>
      <c r="E147" s="10">
        <f t="shared" si="166"/>
        <v>6.3253406431612902</v>
      </c>
      <c r="F147" s="7" t="s">
        <v>85</v>
      </c>
      <c r="G147" s="1">
        <v>12</v>
      </c>
      <c r="H147" s="9">
        <f t="shared" si="147"/>
        <v>3.33752519263333</v>
      </c>
      <c r="I147" s="9">
        <f t="shared" si="148"/>
        <v>276.48752519263331</v>
      </c>
      <c r="J147" s="9">
        <f t="shared" si="149"/>
        <v>2.679665711682077E-2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6.103731434505864</v>
      </c>
      <c r="P147" s="9">
        <f t="shared" si="152"/>
        <v>0.1635595983836142</v>
      </c>
      <c r="Q147" s="12">
        <f t="shared" si="153"/>
        <v>4.252549557973969E-2</v>
      </c>
      <c r="R147" s="9">
        <f t="shared" si="154"/>
        <v>0.19735245833333334</v>
      </c>
      <c r="S147" s="13">
        <f t="shared" si="155"/>
        <v>0.21547993847592739</v>
      </c>
      <c r="T147" s="2">
        <f t="shared" si="156"/>
        <v>0.01</v>
      </c>
      <c r="U147" s="14">
        <f t="shared" si="157"/>
        <v>2.1547993847592741E-3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7.6447993847592747E-3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1.0618717823225801</v>
      </c>
      <c r="E148" s="10">
        <f t="shared" si="166"/>
        <v>3.33752519263333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14184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5160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11739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34011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1070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483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294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121634.60059023881</v>
      </c>
      <c r="J13" s="6" t="s">
        <v>37</v>
      </c>
      <c r="K13" s="6">
        <f>I13/(10000*1000)</f>
        <v>1.216346005902388E-2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13.068816204129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13.068816204129</v>
      </c>
      <c r="I27" s="9">
        <f t="shared" si="1"/>
        <v>286.21881620412898</v>
      </c>
      <c r="J27" s="9">
        <f t="shared" si="2"/>
        <v>8.8730473817602198E-2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6.7484758320168545</v>
      </c>
      <c r="Q27" s="12">
        <f t="shared" si="6"/>
        <v>0.67484758320168547</v>
      </c>
      <c r="R27" s="9">
        <f t="shared" si="7"/>
        <v>4.0532094166666672</v>
      </c>
      <c r="S27" s="13">
        <f t="shared" si="8"/>
        <v>0.16649709250815756</v>
      </c>
      <c r="T27" s="2">
        <f t="shared" si="9"/>
        <v>0.34</v>
      </c>
      <c r="U27" s="14">
        <f t="shared" si="10"/>
        <v>5.6609011452773576E-2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8.2259011452773576E-2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14.523766345</v>
      </c>
      <c r="E28" s="10">
        <f t="shared" si="18"/>
        <v>13.068816204129</v>
      </c>
      <c r="F28" s="7" t="s">
        <v>83</v>
      </c>
      <c r="G28" s="1">
        <v>3</v>
      </c>
      <c r="H28" s="9">
        <f t="shared" si="0"/>
        <v>14.523766345</v>
      </c>
      <c r="I28" s="9">
        <f t="shared" si="1"/>
        <v>287.67376634499999</v>
      </c>
      <c r="J28" s="9">
        <f t="shared" si="2"/>
        <v>0.1053889353363449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109.83951594981733</v>
      </c>
      <c r="P28" s="9">
        <f t="shared" si="5"/>
        <v>11.575869643810723</v>
      </c>
      <c r="Q28" s="12">
        <f t="shared" si="6"/>
        <v>1.1575869643810723</v>
      </c>
      <c r="R28" s="9">
        <f t="shared" si="7"/>
        <v>4.0532094166666672</v>
      </c>
      <c r="S28" s="13">
        <f t="shared" si="8"/>
        <v>0.28559762039955594</v>
      </c>
      <c r="T28" s="2">
        <f t="shared" si="9"/>
        <v>0.34</v>
      </c>
      <c r="U28" s="14">
        <f t="shared" si="10"/>
        <v>9.7103190935849029E-2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0.12275319093584902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14.978322438064501</v>
      </c>
      <c r="E29" s="10">
        <f t="shared" si="18"/>
        <v>14.523766345</v>
      </c>
      <c r="F29" s="7" t="s">
        <v>83</v>
      </c>
      <c r="G29" s="1">
        <v>4</v>
      </c>
      <c r="H29" s="9">
        <f t="shared" si="0"/>
        <v>14.978322438064501</v>
      </c>
      <c r="I29" s="9">
        <f t="shared" si="1"/>
        <v>288.12832243806446</v>
      </c>
      <c r="J29" s="9">
        <f t="shared" si="2"/>
        <v>0.11116934562135589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138.79574047267326</v>
      </c>
      <c r="P29" s="9">
        <f t="shared" si="5"/>
        <v>15.429831643378627</v>
      </c>
      <c r="Q29" s="12">
        <f t="shared" si="6"/>
        <v>1.5429831643378629</v>
      </c>
      <c r="R29" s="9">
        <f t="shared" si="7"/>
        <v>4.0532094166666672</v>
      </c>
      <c r="S29" s="13">
        <f t="shared" si="8"/>
        <v>0.38068182660218974</v>
      </c>
      <c r="T29" s="2">
        <f t="shared" si="9"/>
        <v>0.34</v>
      </c>
      <c r="U29" s="14">
        <f t="shared" si="10"/>
        <v>0.12943182104474452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0.15508182104474452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15.885162278333301</v>
      </c>
      <c r="E30" s="10">
        <f t="shared" si="18"/>
        <v>14.978322438064501</v>
      </c>
      <c r="F30" s="7" t="s">
        <v>83</v>
      </c>
      <c r="G30" s="1">
        <v>5</v>
      </c>
      <c r="H30" s="9">
        <f t="shared" si="0"/>
        <v>15.885162278333301</v>
      </c>
      <c r="I30" s="9">
        <f t="shared" si="1"/>
        <v>289.0351622783333</v>
      </c>
      <c r="J30" s="9">
        <f t="shared" si="2"/>
        <v>0.12360364411092399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117.1976133878299</v>
      </c>
      <c r="O30" s="9">
        <f t="shared" si="19"/>
        <v>46.700389608131388</v>
      </c>
      <c r="P30" s="9">
        <f t="shared" si="5"/>
        <v>5.7723383369649648</v>
      </c>
      <c r="Q30" s="12">
        <f t="shared" si="6"/>
        <v>0.5772338336964965</v>
      </c>
      <c r="R30" s="9">
        <f t="shared" si="7"/>
        <v>4.0532094166666672</v>
      </c>
      <c r="S30" s="13">
        <f t="shared" si="8"/>
        <v>0.1424140167352147</v>
      </c>
      <c r="T30" s="2">
        <f t="shared" si="9"/>
        <v>0.34</v>
      </c>
      <c r="U30" s="14">
        <f t="shared" si="10"/>
        <v>4.8420765689973E-2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8.0520765689973003E-2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19.025454918064501</v>
      </c>
      <c r="E31" s="10">
        <f t="shared" si="18"/>
        <v>15.885162278333301</v>
      </c>
      <c r="F31" s="7" t="s">
        <v>85</v>
      </c>
      <c r="G31" s="1">
        <v>6</v>
      </c>
      <c r="H31" s="9">
        <f t="shared" si="0"/>
        <v>19.025454918064501</v>
      </c>
      <c r="I31" s="9">
        <f t="shared" si="1"/>
        <v>292.17545491806447</v>
      </c>
      <c r="J31" s="9">
        <f t="shared" si="2"/>
        <v>0.17753169210429529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81.460145437833091</v>
      </c>
      <c r="P31" s="9">
        <f t="shared" si="5"/>
        <v>14.461757458640498</v>
      </c>
      <c r="Q31" s="12">
        <f t="shared" si="6"/>
        <v>1.4461757458640498</v>
      </c>
      <c r="R31" s="9">
        <f t="shared" si="7"/>
        <v>4.0532094166666672</v>
      </c>
      <c r="S31" s="13">
        <f t="shared" si="8"/>
        <v>0.35679768726417677</v>
      </c>
      <c r="T31" s="2">
        <f t="shared" si="9"/>
        <v>0.34</v>
      </c>
      <c r="U31" s="14">
        <f t="shared" si="10"/>
        <v>0.1213112136698201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0.15341121366982011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23.400270699333301</v>
      </c>
      <c r="E32" s="10">
        <f t="shared" si="18"/>
        <v>19.025454918064501</v>
      </c>
      <c r="F32" s="7" t="s">
        <v>83</v>
      </c>
      <c r="G32" s="1">
        <v>7</v>
      </c>
      <c r="H32" s="9">
        <f t="shared" si="0"/>
        <v>23.400270699333301</v>
      </c>
      <c r="I32" s="9">
        <f t="shared" si="1"/>
        <v>296.55027069933328</v>
      </c>
      <c r="J32" s="9">
        <f t="shared" si="2"/>
        <v>0.29025899144217548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107.53048214585925</v>
      </c>
      <c r="P32" s="9">
        <f t="shared" si="5"/>
        <v>31.211689296947963</v>
      </c>
      <c r="Q32" s="12">
        <f t="shared" si="6"/>
        <v>3.1211689296947966</v>
      </c>
      <c r="R32" s="9">
        <f t="shared" si="7"/>
        <v>4.0532094166666672</v>
      </c>
      <c r="S32" s="13">
        <f t="shared" si="8"/>
        <v>0.77004877094695623</v>
      </c>
      <c r="T32" s="2">
        <f t="shared" si="9"/>
        <v>0.34</v>
      </c>
      <c r="U32" s="14">
        <f t="shared" si="10"/>
        <v>0.26181658212196512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0.29391658212196514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25.666656746774201</v>
      </c>
      <c r="E33" s="10">
        <f t="shared" si="18"/>
        <v>23.400270699333301</v>
      </c>
      <c r="F33" s="7" t="s">
        <v>83</v>
      </c>
      <c r="G33" s="1">
        <v>8</v>
      </c>
      <c r="H33" s="9">
        <f t="shared" si="0"/>
        <v>25.666656746774201</v>
      </c>
      <c r="I33" s="9">
        <f t="shared" si="1"/>
        <v>298.81665674677419</v>
      </c>
      <c r="J33" s="9">
        <f t="shared" si="2"/>
        <v>0.3723374806654417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116.85088701557795</v>
      </c>
      <c r="P33" s="9">
        <f t="shared" si="5"/>
        <v>43.507964884902471</v>
      </c>
      <c r="Q33" s="12">
        <f t="shared" si="6"/>
        <v>4.3507964884902472</v>
      </c>
      <c r="R33" s="9">
        <f t="shared" si="7"/>
        <v>4.0532094166666672</v>
      </c>
      <c r="S33" s="13">
        <f t="shared" si="8"/>
        <v>1.0734201076805732</v>
      </c>
      <c r="T33" s="2">
        <f t="shared" si="9"/>
        <v>0.34</v>
      </c>
      <c r="U33" s="14">
        <f t="shared" si="10"/>
        <v>0.36496283661139489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0.39706283661139491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26.900631199354802</v>
      </c>
      <c r="E34" s="10">
        <f t="shared" si="18"/>
        <v>25.666656746774201</v>
      </c>
      <c r="F34" s="7" t="s">
        <v>83</v>
      </c>
      <c r="G34" s="1">
        <v>9</v>
      </c>
      <c r="H34" s="9">
        <f t="shared" si="0"/>
        <v>26.900631199354802</v>
      </c>
      <c r="I34" s="9">
        <f t="shared" si="1"/>
        <v>300.05063119935477</v>
      </c>
      <c r="J34" s="9">
        <f t="shared" si="2"/>
        <v>0.42573033844080815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113.87501629734217</v>
      </c>
      <c r="P34" s="9">
        <f t="shared" si="5"/>
        <v>48.480049228220025</v>
      </c>
      <c r="Q34" s="12">
        <f t="shared" si="6"/>
        <v>4.8480049228220032</v>
      </c>
      <c r="R34" s="9">
        <f t="shared" si="7"/>
        <v>4.0532094166666672</v>
      </c>
      <c r="S34" s="13">
        <f t="shared" si="8"/>
        <v>1.1960904124240812</v>
      </c>
      <c r="T34" s="2">
        <f t="shared" si="9"/>
        <v>0.34</v>
      </c>
      <c r="U34" s="14">
        <f t="shared" si="10"/>
        <v>0.40667074022418764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0.43877074022418766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24.447367398000001</v>
      </c>
      <c r="E35" s="10">
        <f t="shared" si="18"/>
        <v>26.900631199354802</v>
      </c>
      <c r="F35" s="7" t="s">
        <v>83</v>
      </c>
      <c r="G35" s="1">
        <v>10</v>
      </c>
      <c r="H35" s="9">
        <f t="shared" si="0"/>
        <v>24.447367398000001</v>
      </c>
      <c r="I35" s="9">
        <f t="shared" si="1"/>
        <v>297.59736739799996</v>
      </c>
      <c r="J35" s="9">
        <f t="shared" si="2"/>
        <v>0.32580478305231275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105.92706123578881</v>
      </c>
      <c r="P35" s="9">
        <f t="shared" si="5"/>
        <v>34.511543205295219</v>
      </c>
      <c r="Q35" s="12">
        <f t="shared" si="6"/>
        <v>3.4511543205295219</v>
      </c>
      <c r="R35" s="9">
        <f t="shared" si="7"/>
        <v>4.0532094166666672</v>
      </c>
      <c r="S35" s="13">
        <f t="shared" si="8"/>
        <v>0.85146212932854781</v>
      </c>
      <c r="T35" s="2">
        <f t="shared" si="9"/>
        <v>0.34</v>
      </c>
      <c r="U35" s="14">
        <f t="shared" si="10"/>
        <v>0.28949712397170629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0.32159712397170631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21.630756638709698</v>
      </c>
      <c r="E36" s="10">
        <f t="shared" si="18"/>
        <v>24.447367398000001</v>
      </c>
      <c r="F36" s="7" t="s">
        <v>83</v>
      </c>
      <c r="G36" s="1">
        <v>11</v>
      </c>
      <c r="H36" s="9">
        <f t="shared" si="0"/>
        <v>21.630756638709698</v>
      </c>
      <c r="I36" s="9">
        <f t="shared" si="1"/>
        <v>294.7807566387097</v>
      </c>
      <c r="J36" s="9">
        <f t="shared" si="2"/>
        <v>0.23833567670336475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67.844742128968903</v>
      </c>
      <c r="O36" s="9">
        <f t="shared" si="19"/>
        <v>44.102870068191351</v>
      </c>
      <c r="P36" s="9">
        <f t="shared" si="5"/>
        <v>10.511287382262957</v>
      </c>
      <c r="Q36" s="12">
        <f t="shared" si="6"/>
        <v>1.0511287382262957</v>
      </c>
      <c r="R36" s="9">
        <f t="shared" si="7"/>
        <v>4.0532094166666672</v>
      </c>
      <c r="S36" s="13">
        <f t="shared" si="8"/>
        <v>0.25933245242747338</v>
      </c>
      <c r="T36" s="2">
        <f t="shared" si="9"/>
        <v>0.34</v>
      </c>
      <c r="U36" s="14">
        <f t="shared" si="10"/>
        <v>8.817303382534096E-2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0.12027303382534096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18.459834381666699</v>
      </c>
      <c r="E37" s="10">
        <f t="shared" si="18"/>
        <v>21.630756638709698</v>
      </c>
      <c r="F37" s="7" t="s">
        <v>85</v>
      </c>
      <c r="G37" s="1">
        <v>12</v>
      </c>
      <c r="H37" s="9">
        <f t="shared" si="0"/>
        <v>18.459834381666699</v>
      </c>
      <c r="I37" s="9">
        <f t="shared" si="1"/>
        <v>291.6098343816667</v>
      </c>
      <c r="J37" s="9">
        <f t="shared" si="2"/>
        <v>0.16641922874454043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74.123676852595054</v>
      </c>
      <c r="P37" s="9">
        <f t="shared" si="5"/>
        <v>12.335605133518413</v>
      </c>
      <c r="Q37" s="12">
        <f t="shared" si="6"/>
        <v>1.2335605133518415</v>
      </c>
      <c r="R37" s="9">
        <f t="shared" si="7"/>
        <v>4.0532094166666672</v>
      </c>
      <c r="S37" s="13">
        <f t="shared" si="8"/>
        <v>0.30434166768671761</v>
      </c>
      <c r="T37" s="2">
        <f t="shared" si="9"/>
        <v>0.34</v>
      </c>
      <c r="U37" s="14">
        <f t="shared" si="10"/>
        <v>0.103476167013484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0.13557616701348402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15.167097264193499</v>
      </c>
      <c r="E38" s="10">
        <f t="shared" si="18"/>
        <v>18.459834381666699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1182</v>
      </c>
      <c r="AU42" s="1">
        <f t="shared" ref="AU42:AU53" si="38">AT42*10000*AS42*0.67*AR42*AQ42</f>
        <v>17880875.652140409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13.068816204129</v>
      </c>
      <c r="E43" s="10">
        <f t="shared" ref="E43:E54" si="40">D42</f>
        <v>15.8823808970968</v>
      </c>
      <c r="F43" s="7" t="s">
        <v>83</v>
      </c>
      <c r="G43" s="1">
        <v>2</v>
      </c>
      <c r="H43" s="9">
        <f t="shared" si="20"/>
        <v>13.068816204129</v>
      </c>
      <c r="I43" s="9">
        <f t="shared" si="21"/>
        <v>286.21881620412898</v>
      </c>
      <c r="J43" s="9">
        <f t="shared" si="22"/>
        <v>8.8730473817602198E-2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110.44001096035242</v>
      </c>
      <c r="P43" s="9">
        <f t="shared" si="25"/>
        <v>9.7993945009332499</v>
      </c>
      <c r="Q43" s="12">
        <f t="shared" si="26"/>
        <v>2.3518546802239797</v>
      </c>
      <c r="R43" s="9">
        <f t="shared" si="27"/>
        <v>14.125500000000001</v>
      </c>
      <c r="S43" s="13">
        <f t="shared" si="28"/>
        <v>0.16649709250815756</v>
      </c>
      <c r="T43" s="2">
        <f t="shared" si="29"/>
        <v>0.43</v>
      </c>
      <c r="U43" s="14">
        <f t="shared" si="30"/>
        <v>7.1593749778507743E-2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8.7193749778507745E-2</v>
      </c>
      <c r="AR43" s="9">
        <f t="shared" si="35"/>
        <v>136.875</v>
      </c>
      <c r="AS43" s="1">
        <f t="shared" si="36"/>
        <v>0.24</v>
      </c>
      <c r="AT43" s="1">
        <f t="shared" si="37"/>
        <v>1182</v>
      </c>
      <c r="AU43" s="1">
        <f t="shared" si="38"/>
        <v>22683653.678565782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14.523766345</v>
      </c>
      <c r="E44" s="10">
        <f t="shared" si="40"/>
        <v>13.068816204129</v>
      </c>
      <c r="F44" s="7" t="s">
        <v>83</v>
      </c>
      <c r="G44" s="1">
        <v>3</v>
      </c>
      <c r="H44" s="9">
        <f t="shared" si="20"/>
        <v>14.523766345</v>
      </c>
      <c r="I44" s="9">
        <f t="shared" si="21"/>
        <v>287.67376634499999</v>
      </c>
      <c r="J44" s="9">
        <f t="shared" si="22"/>
        <v>0.1053889353363449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159.49686645941915</v>
      </c>
      <c r="P44" s="9">
        <f t="shared" si="25"/>
        <v>16.809204945641362</v>
      </c>
      <c r="Q44" s="12">
        <f t="shared" si="26"/>
        <v>4.0342091869539267</v>
      </c>
      <c r="R44" s="9">
        <f t="shared" si="27"/>
        <v>14.125500000000001</v>
      </c>
      <c r="S44" s="13">
        <f t="shared" si="28"/>
        <v>0.28559762039955588</v>
      </c>
      <c r="T44" s="2">
        <f t="shared" si="29"/>
        <v>0.43</v>
      </c>
      <c r="U44" s="14">
        <f t="shared" si="30"/>
        <v>0.12280697677180903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0.13840697677180902</v>
      </c>
      <c r="AR44" s="9">
        <f t="shared" si="35"/>
        <v>136.875</v>
      </c>
      <c r="AS44" s="1">
        <f t="shared" si="36"/>
        <v>0.24</v>
      </c>
      <c r="AT44" s="1">
        <f t="shared" si="37"/>
        <v>1182</v>
      </c>
      <c r="AU44" s="1">
        <f t="shared" si="38"/>
        <v>36006891.959162921</v>
      </c>
    </row>
    <row r="45" spans="1:48" x14ac:dyDescent="0.15">
      <c r="C45" s="7">
        <v>3</v>
      </c>
      <c r="D45" s="7">
        <f t="shared" si="39"/>
        <v>14.978322438064501</v>
      </c>
      <c r="E45" s="10">
        <f t="shared" si="40"/>
        <v>14.523766345</v>
      </c>
      <c r="F45" s="7" t="s">
        <v>83</v>
      </c>
      <c r="G45" s="1">
        <v>4</v>
      </c>
      <c r="H45" s="9">
        <f t="shared" si="20"/>
        <v>14.978322438064501</v>
      </c>
      <c r="I45" s="9">
        <f t="shared" si="21"/>
        <v>288.12832243806446</v>
      </c>
      <c r="J45" s="9">
        <f t="shared" si="22"/>
        <v>0.11116934562135589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201.54391151377777</v>
      </c>
      <c r="P45" s="9">
        <f t="shared" si="25"/>
        <v>22.405504756955128</v>
      </c>
      <c r="Q45" s="12">
        <f t="shared" si="26"/>
        <v>5.3773211416692304</v>
      </c>
      <c r="R45" s="9">
        <f t="shared" si="27"/>
        <v>14.125500000000001</v>
      </c>
      <c r="S45" s="13">
        <f t="shared" si="28"/>
        <v>0.38068182660218969</v>
      </c>
      <c r="T45" s="2">
        <f t="shared" si="29"/>
        <v>0.43</v>
      </c>
      <c r="U45" s="14">
        <f t="shared" si="30"/>
        <v>0.16369318543894157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0.17929318543894157</v>
      </c>
      <c r="AR45" s="9">
        <f t="shared" si="35"/>
        <v>136.875</v>
      </c>
      <c r="AS45" s="1">
        <f t="shared" si="36"/>
        <v>0.24</v>
      </c>
      <c r="AT45" s="1">
        <f t="shared" si="37"/>
        <v>1182</v>
      </c>
      <c r="AU45" s="1">
        <f t="shared" si="38"/>
        <v>46643532.773335308</v>
      </c>
    </row>
    <row r="46" spans="1:48" x14ac:dyDescent="0.15">
      <c r="C46" s="7">
        <v>4</v>
      </c>
      <c r="D46" s="7">
        <f t="shared" si="39"/>
        <v>15.885162278333301</v>
      </c>
      <c r="E46" s="10">
        <f t="shared" si="40"/>
        <v>14.978322438064501</v>
      </c>
      <c r="F46" s="7" t="s">
        <v>83</v>
      </c>
      <c r="G46" s="1">
        <v>5</v>
      </c>
      <c r="H46" s="9">
        <f t="shared" si="20"/>
        <v>15.885162278333301</v>
      </c>
      <c r="I46" s="9">
        <f t="shared" si="21"/>
        <v>289.0351622783333</v>
      </c>
      <c r="J46" s="9">
        <f t="shared" si="22"/>
        <v>0.12360364411092399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170.18148641898151</v>
      </c>
      <c r="O46" s="9">
        <f t="shared" si="41"/>
        <v>67.813170337841143</v>
      </c>
      <c r="P46" s="9">
        <f t="shared" si="25"/>
        <v>8.3819549724719842</v>
      </c>
      <c r="Q46" s="12">
        <f t="shared" si="26"/>
        <v>2.011669193393276</v>
      </c>
      <c r="R46" s="9">
        <f t="shared" si="27"/>
        <v>14.125500000000001</v>
      </c>
      <c r="S46" s="13">
        <f t="shared" si="28"/>
        <v>0.14241401673521475</v>
      </c>
      <c r="T46" s="2">
        <f t="shared" si="29"/>
        <v>0.43</v>
      </c>
      <c r="U46" s="14">
        <f t="shared" si="30"/>
        <v>6.1238027196142346E-2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8.1138027196142354E-2</v>
      </c>
      <c r="AR46" s="9">
        <f t="shared" si="35"/>
        <v>136.875</v>
      </c>
      <c r="AS46" s="1">
        <f t="shared" si="36"/>
        <v>0.24</v>
      </c>
      <c r="AT46" s="1">
        <f t="shared" si="37"/>
        <v>1182</v>
      </c>
      <c r="AU46" s="1">
        <f t="shared" si="38"/>
        <v>21108243.581158713</v>
      </c>
    </row>
    <row r="47" spans="1:48" x14ac:dyDescent="0.15">
      <c r="C47" s="7">
        <v>5</v>
      </c>
      <c r="D47" s="7">
        <f t="shared" si="39"/>
        <v>19.025454918064501</v>
      </c>
      <c r="E47" s="10">
        <f t="shared" si="40"/>
        <v>15.885162278333301</v>
      </c>
      <c r="F47" s="7" t="s">
        <v>85</v>
      </c>
      <c r="G47" s="1">
        <v>6</v>
      </c>
      <c r="H47" s="9">
        <f t="shared" si="20"/>
        <v>19.025454918064501</v>
      </c>
      <c r="I47" s="9">
        <f t="shared" si="21"/>
        <v>292.17545491806447</v>
      </c>
      <c r="J47" s="9">
        <f t="shared" si="22"/>
        <v>0.17753169210429529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118.28746536536916</v>
      </c>
      <c r="P47" s="9">
        <f t="shared" si="25"/>
        <v>20.999773881042209</v>
      </c>
      <c r="Q47" s="12">
        <f t="shared" si="26"/>
        <v>5.0399457314501301</v>
      </c>
      <c r="R47" s="9">
        <f t="shared" si="27"/>
        <v>14.125500000000001</v>
      </c>
      <c r="S47" s="13">
        <f t="shared" si="28"/>
        <v>0.35679768726417682</v>
      </c>
      <c r="T47" s="2">
        <f t="shared" si="29"/>
        <v>0.43</v>
      </c>
      <c r="U47" s="14">
        <f t="shared" si="30"/>
        <v>0.15342300552359603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0.17332300552359603</v>
      </c>
      <c r="AR47" s="9">
        <f t="shared" si="35"/>
        <v>136.875</v>
      </c>
      <c r="AS47" s="1">
        <f t="shared" si="36"/>
        <v>0.24</v>
      </c>
      <c r="AT47" s="1">
        <f t="shared" si="37"/>
        <v>1182</v>
      </c>
      <c r="AU47" s="1">
        <f t="shared" si="38"/>
        <v>45090376.796646155</v>
      </c>
    </row>
    <row r="48" spans="1:48" x14ac:dyDescent="0.15">
      <c r="C48" s="7">
        <v>6</v>
      </c>
      <c r="D48" s="7">
        <f t="shared" si="39"/>
        <v>23.400270699333301</v>
      </c>
      <c r="E48" s="10">
        <f t="shared" si="40"/>
        <v>19.025454918064501</v>
      </c>
      <c r="F48" s="7" t="s">
        <v>83</v>
      </c>
      <c r="G48" s="1">
        <v>7</v>
      </c>
      <c r="H48" s="9">
        <f t="shared" si="20"/>
        <v>23.400270699333301</v>
      </c>
      <c r="I48" s="9">
        <f t="shared" si="21"/>
        <v>296.55027069933328</v>
      </c>
      <c r="J48" s="9">
        <f t="shared" si="22"/>
        <v>0.29025899144217548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156.14394148432694</v>
      </c>
      <c r="P48" s="9">
        <f t="shared" si="25"/>
        <v>45.322182975046807</v>
      </c>
      <c r="Q48" s="12">
        <f t="shared" si="26"/>
        <v>10.877323914011233</v>
      </c>
      <c r="R48" s="9">
        <f t="shared" si="27"/>
        <v>14.125500000000001</v>
      </c>
      <c r="S48" s="13">
        <f t="shared" si="28"/>
        <v>0.77004877094695645</v>
      </c>
      <c r="T48" s="2">
        <f t="shared" si="29"/>
        <v>0.43</v>
      </c>
      <c r="U48" s="14">
        <f t="shared" si="30"/>
        <v>0.33112097150719128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0.35102097150719125</v>
      </c>
      <c r="AR48" s="9">
        <f t="shared" si="35"/>
        <v>136.875</v>
      </c>
      <c r="AS48" s="1">
        <f t="shared" si="36"/>
        <v>0.24</v>
      </c>
      <c r="AT48" s="1">
        <f t="shared" si="37"/>
        <v>1182</v>
      </c>
      <c r="AU48" s="1">
        <f t="shared" si="38"/>
        <v>91318909.575620562</v>
      </c>
    </row>
    <row r="49" spans="1:48" x14ac:dyDescent="0.15">
      <c r="C49" s="7">
        <v>7</v>
      </c>
      <c r="D49" s="7">
        <f t="shared" si="39"/>
        <v>25.666656746774201</v>
      </c>
      <c r="E49" s="10">
        <f t="shared" si="40"/>
        <v>23.400270699333301</v>
      </c>
      <c r="F49" s="7" t="s">
        <v>83</v>
      </c>
      <c r="G49" s="1">
        <v>8</v>
      </c>
      <c r="H49" s="9">
        <f t="shared" si="20"/>
        <v>25.666656746774201</v>
      </c>
      <c r="I49" s="9">
        <f t="shared" si="21"/>
        <v>298.81665674677419</v>
      </c>
      <c r="J49" s="9">
        <f t="shared" si="22"/>
        <v>0.3723374806654417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169.67800850928012</v>
      </c>
      <c r="P49" s="9">
        <f t="shared" si="25"/>
        <v>63.17748221267474</v>
      </c>
      <c r="Q49" s="12">
        <f t="shared" si="26"/>
        <v>15.162595731041938</v>
      </c>
      <c r="R49" s="9">
        <f t="shared" si="27"/>
        <v>14.125500000000001</v>
      </c>
      <c r="S49" s="13">
        <f t="shared" si="28"/>
        <v>1.0734201076805732</v>
      </c>
      <c r="T49" s="2">
        <f t="shared" si="29"/>
        <v>0.43</v>
      </c>
      <c r="U49" s="14">
        <f t="shared" si="30"/>
        <v>0.46157064630264644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0.48147064630264641</v>
      </c>
      <c r="AR49" s="9">
        <f t="shared" si="35"/>
        <v>136.875</v>
      </c>
      <c r="AS49" s="1">
        <f t="shared" si="36"/>
        <v>0.24</v>
      </c>
      <c r="AT49" s="1">
        <f t="shared" si="37"/>
        <v>1182</v>
      </c>
      <c r="AU49" s="1">
        <f t="shared" si="38"/>
        <v>125255691.2034135</v>
      </c>
    </row>
    <row r="50" spans="1:48" x14ac:dyDescent="0.15">
      <c r="C50" s="7">
        <v>8</v>
      </c>
      <c r="D50" s="7">
        <f t="shared" si="39"/>
        <v>26.900631199354802</v>
      </c>
      <c r="E50" s="10">
        <f t="shared" si="40"/>
        <v>25.666656746774201</v>
      </c>
      <c r="F50" s="7" t="s">
        <v>83</v>
      </c>
      <c r="G50" s="1">
        <v>9</v>
      </c>
      <c r="H50" s="9">
        <f t="shared" si="20"/>
        <v>26.900631199354802</v>
      </c>
      <c r="I50" s="9">
        <f t="shared" si="21"/>
        <v>300.05063119935477</v>
      </c>
      <c r="J50" s="9">
        <f t="shared" si="22"/>
        <v>0.42573033844080815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165.35677629660537</v>
      </c>
      <c r="P50" s="9">
        <f t="shared" si="25"/>
        <v>70.397396336234806</v>
      </c>
      <c r="Q50" s="12">
        <f t="shared" si="26"/>
        <v>16.895375120696354</v>
      </c>
      <c r="R50" s="9">
        <f t="shared" si="27"/>
        <v>14.125500000000001</v>
      </c>
      <c r="S50" s="13">
        <f t="shared" si="28"/>
        <v>1.1960904124240808</v>
      </c>
      <c r="T50" s="2">
        <f t="shared" si="29"/>
        <v>0.43</v>
      </c>
      <c r="U50" s="14">
        <f t="shared" si="30"/>
        <v>0.51431887734235471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0.53421887734235474</v>
      </c>
      <c r="AR50" s="9">
        <f t="shared" si="35"/>
        <v>136.875</v>
      </c>
      <c r="AS50" s="1">
        <f t="shared" si="36"/>
        <v>0.24</v>
      </c>
      <c r="AT50" s="1">
        <f t="shared" si="37"/>
        <v>1182</v>
      </c>
      <c r="AU50" s="1">
        <f t="shared" si="38"/>
        <v>138978264.30184269</v>
      </c>
    </row>
    <row r="51" spans="1:48" x14ac:dyDescent="0.15">
      <c r="C51" s="7">
        <v>9</v>
      </c>
      <c r="D51" s="7">
        <f t="shared" si="39"/>
        <v>24.447367398000001</v>
      </c>
      <c r="E51" s="10">
        <f t="shared" si="40"/>
        <v>26.900631199354802</v>
      </c>
      <c r="F51" s="7" t="s">
        <v>83</v>
      </c>
      <c r="G51" s="1">
        <v>10</v>
      </c>
      <c r="H51" s="9">
        <f t="shared" si="20"/>
        <v>24.447367398000001</v>
      </c>
      <c r="I51" s="9">
        <f t="shared" si="21"/>
        <v>297.59736739799996</v>
      </c>
      <c r="J51" s="9">
        <f t="shared" si="22"/>
        <v>0.32580478305231275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153.81562996037059</v>
      </c>
      <c r="P51" s="9">
        <f t="shared" si="25"/>
        <v>50.113867949293358</v>
      </c>
      <c r="Q51" s="12">
        <f t="shared" si="26"/>
        <v>12.027328307830405</v>
      </c>
      <c r="R51" s="9">
        <f t="shared" si="27"/>
        <v>14.125500000000001</v>
      </c>
      <c r="S51" s="13">
        <f t="shared" si="28"/>
        <v>0.85146212932854803</v>
      </c>
      <c r="T51" s="2">
        <f t="shared" si="29"/>
        <v>0.43</v>
      </c>
      <c r="U51" s="14">
        <f t="shared" si="30"/>
        <v>0.36612871561127563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0.38602871561127561</v>
      </c>
      <c r="AR51" s="9">
        <f t="shared" si="35"/>
        <v>136.875</v>
      </c>
      <c r="AS51" s="1">
        <f t="shared" si="36"/>
        <v>0.24</v>
      </c>
      <c r="AT51" s="1">
        <f t="shared" si="37"/>
        <v>1182</v>
      </c>
      <c r="AU51" s="1">
        <f t="shared" si="38"/>
        <v>100426254.37203211</v>
      </c>
    </row>
    <row r="52" spans="1:48" x14ac:dyDescent="0.15">
      <c r="C52" s="7">
        <v>10</v>
      </c>
      <c r="D52" s="7">
        <f t="shared" si="39"/>
        <v>21.630756638709698</v>
      </c>
      <c r="E52" s="10">
        <f t="shared" si="40"/>
        <v>24.447367398000001</v>
      </c>
      <c r="F52" s="7" t="s">
        <v>83</v>
      </c>
      <c r="G52" s="1">
        <v>11</v>
      </c>
      <c r="H52" s="9">
        <f t="shared" si="20"/>
        <v>21.630756638709698</v>
      </c>
      <c r="I52" s="9">
        <f t="shared" si="21"/>
        <v>294.7807566387097</v>
      </c>
      <c r="J52" s="9">
        <f t="shared" si="22"/>
        <v>0.23833567670336475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98.516673910523366</v>
      </c>
      <c r="O52" s="9">
        <f t="shared" si="41"/>
        <v>64.041338100553844</v>
      </c>
      <c r="P52" s="9">
        <f t="shared" si="25"/>
        <v>15.263335653184477</v>
      </c>
      <c r="Q52" s="12">
        <f t="shared" si="26"/>
        <v>3.6632005567642745</v>
      </c>
      <c r="R52" s="9">
        <f t="shared" si="27"/>
        <v>14.125500000000001</v>
      </c>
      <c r="S52" s="13">
        <f t="shared" si="28"/>
        <v>0.25933245242747333</v>
      </c>
      <c r="T52" s="2">
        <f t="shared" si="29"/>
        <v>0.43</v>
      </c>
      <c r="U52" s="14">
        <f t="shared" si="30"/>
        <v>0.11151295454381353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0.13141295454381355</v>
      </c>
      <c r="AR52" s="9">
        <f t="shared" si="35"/>
        <v>136.875</v>
      </c>
      <c r="AS52" s="1">
        <f t="shared" si="36"/>
        <v>0.24</v>
      </c>
      <c r="AT52" s="1">
        <f t="shared" si="37"/>
        <v>1182</v>
      </c>
      <c r="AU52" s="1">
        <f t="shared" si="38"/>
        <v>34187381.060239002</v>
      </c>
    </row>
    <row r="53" spans="1:48" x14ac:dyDescent="0.15">
      <c r="C53" s="7">
        <v>11</v>
      </c>
      <c r="D53" s="7">
        <f t="shared" si="39"/>
        <v>18.459834381666699</v>
      </c>
      <c r="E53" s="10">
        <f t="shared" si="40"/>
        <v>21.630756638709698</v>
      </c>
      <c r="F53" s="7" t="s">
        <v>85</v>
      </c>
      <c r="G53" s="1">
        <v>12</v>
      </c>
      <c r="H53" s="9">
        <f t="shared" si="20"/>
        <v>18.459834381666699</v>
      </c>
      <c r="I53" s="9">
        <f t="shared" si="21"/>
        <v>291.6098343816667</v>
      </c>
      <c r="J53" s="9">
        <f t="shared" si="22"/>
        <v>0.16641922874454043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107.63425244736936</v>
      </c>
      <c r="P53" s="9">
        <f t="shared" si="25"/>
        <v>17.912409278786374</v>
      </c>
      <c r="Q53" s="12">
        <f t="shared" si="26"/>
        <v>4.29897822690873</v>
      </c>
      <c r="R53" s="9">
        <f t="shared" si="27"/>
        <v>14.125500000000001</v>
      </c>
      <c r="S53" s="13">
        <f t="shared" si="28"/>
        <v>0.30434166768671761</v>
      </c>
      <c r="T53" s="2">
        <f t="shared" si="29"/>
        <v>0.43</v>
      </c>
      <c r="U53" s="14">
        <f t="shared" si="30"/>
        <v>0.13086691710528858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0.15076691710528858</v>
      </c>
      <c r="AR53" s="9">
        <f t="shared" si="35"/>
        <v>136.875</v>
      </c>
      <c r="AS53" s="1">
        <f t="shared" si="36"/>
        <v>0.24</v>
      </c>
      <c r="AT53" s="1">
        <f t="shared" si="37"/>
        <v>1182</v>
      </c>
      <c r="AU53" s="1">
        <f t="shared" si="38"/>
        <v>39222358.741180994</v>
      </c>
      <c r="AV53" s="1">
        <f>SUM(AU42:AU53)</f>
        <v>718802433.69533801</v>
      </c>
    </row>
    <row r="54" spans="1:48" x14ac:dyDescent="0.15">
      <c r="C54" s="7">
        <v>12</v>
      </c>
      <c r="D54" s="7">
        <f t="shared" si="39"/>
        <v>15.167097264193499</v>
      </c>
      <c r="E54" s="10">
        <f t="shared" si="40"/>
        <v>18.459834381666699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15.8823808970968</v>
      </c>
      <c r="E58" s="7"/>
      <c r="F58" s="7"/>
      <c r="G58" s="1">
        <v>1</v>
      </c>
      <c r="H58" s="9">
        <f t="shared" ref="H58:H69" si="42">E59</f>
        <v>15.8823808970968</v>
      </c>
      <c r="I58" s="9">
        <f t="shared" ref="I58:I69" si="43">H58+273.15</f>
        <v>289.0323808970968</v>
      </c>
      <c r="J58" s="9">
        <f t="shared" ref="J58:J69" si="44">EXP(($C$15*(I58-$C$13))/($C$16*I58*$C$13))</f>
        <v>0.1235635814318374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1.2327526640849646E-2</v>
      </c>
      <c r="Q58" s="12">
        <f t="shared" ref="Q58:Q69" si="48">P58*$B$60</f>
        <v>2.3422300617614326E-3</v>
      </c>
      <c r="R58" s="9">
        <f t="shared" ref="R58:R69" si="49">L58*$B$60</f>
        <v>1.8955666666666669E-2</v>
      </c>
      <c r="S58" s="13">
        <f t="shared" ref="S58:S69" si="50">Q58/R58</f>
        <v>0.12356358143183739</v>
      </c>
      <c r="T58" s="2">
        <f t="shared" ref="T58:T69" si="51">$B$59/100</f>
        <v>0.01</v>
      </c>
      <c r="U58" s="14">
        <f t="shared" ref="U58:U69" si="52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2.1335635814318375E-2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978.25</v>
      </c>
      <c r="AU58" s="1">
        <f t="shared" ref="AU58:AU69" si="59">AT58*10000*AS58*0.67*AR58*AQ58</f>
        <v>265075.33074280142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13.068816204129</v>
      </c>
      <c r="E59" s="10">
        <f t="shared" ref="E59:E70" si="61">D58</f>
        <v>15.8823808970968</v>
      </c>
      <c r="F59" s="7" t="s">
        <v>83</v>
      </c>
      <c r="G59" s="1">
        <v>2</v>
      </c>
      <c r="H59" s="9">
        <f t="shared" si="42"/>
        <v>13.068816204129</v>
      </c>
      <c r="I59" s="9">
        <f t="shared" si="43"/>
        <v>286.21881620412898</v>
      </c>
      <c r="J59" s="9">
        <f t="shared" si="44"/>
        <v>8.8730473817602198E-2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0.18720580669248368</v>
      </c>
      <c r="P59" s="9">
        <f t="shared" si="47"/>
        <v>1.6610859929230521E-2</v>
      </c>
      <c r="Q59" s="12">
        <f t="shared" si="48"/>
        <v>3.1560633865537991E-3</v>
      </c>
      <c r="R59" s="9">
        <f t="shared" si="49"/>
        <v>1.8955666666666669E-2</v>
      </c>
      <c r="S59" s="13">
        <f t="shared" si="50"/>
        <v>0.16649709250815756</v>
      </c>
      <c r="T59" s="2">
        <f t="shared" si="51"/>
        <v>0.01</v>
      </c>
      <c r="U59" s="14">
        <f t="shared" si="52"/>
        <v>1.6649709250815756E-3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2.1764970925081575E-2</v>
      </c>
      <c r="AR59" s="9">
        <f t="shared" si="56"/>
        <v>9.9766666666666666</v>
      </c>
      <c r="AS59" s="1">
        <f t="shared" si="57"/>
        <v>0.19</v>
      </c>
      <c r="AT59" s="1">
        <f t="shared" si="58"/>
        <v>978.25</v>
      </c>
      <c r="AU59" s="1">
        <f t="shared" si="59"/>
        <v>270409.41815765493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14.523766345</v>
      </c>
      <c r="E60" s="10">
        <f t="shared" si="61"/>
        <v>13.068816204129</v>
      </c>
      <c r="F60" s="7" t="s">
        <v>83</v>
      </c>
      <c r="G60" s="1">
        <v>3</v>
      </c>
      <c r="H60" s="9">
        <f t="shared" si="42"/>
        <v>14.523766345</v>
      </c>
      <c r="I60" s="9">
        <f t="shared" si="43"/>
        <v>287.67376634499999</v>
      </c>
      <c r="J60" s="9">
        <f t="shared" si="44"/>
        <v>0.1053889353363449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0.27036161342991982</v>
      </c>
      <c r="P60" s="9">
        <f t="shared" si="47"/>
        <v>2.8493122595195697E-2</v>
      </c>
      <c r="Q60" s="12">
        <f t="shared" si="48"/>
        <v>5.4136932930871828E-3</v>
      </c>
      <c r="R60" s="9">
        <f t="shared" si="49"/>
        <v>1.8955666666666669E-2</v>
      </c>
      <c r="S60" s="13">
        <f t="shared" si="50"/>
        <v>0.28559762039955594</v>
      </c>
      <c r="T60" s="2">
        <f t="shared" si="51"/>
        <v>0.01</v>
      </c>
      <c r="U60" s="14">
        <f t="shared" si="52"/>
        <v>2.8559762039955592E-3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2.2955976203995559E-2</v>
      </c>
      <c r="AR60" s="9">
        <f t="shared" si="56"/>
        <v>9.9766666666666666</v>
      </c>
      <c r="AS60" s="1">
        <f t="shared" si="57"/>
        <v>0.19</v>
      </c>
      <c r="AT60" s="1">
        <f t="shared" si="58"/>
        <v>978.25</v>
      </c>
      <c r="AU60" s="1">
        <f t="shared" si="59"/>
        <v>285206.545413299</v>
      </c>
    </row>
    <row r="61" spans="1:48" x14ac:dyDescent="0.15">
      <c r="C61" s="7">
        <v>3</v>
      </c>
      <c r="D61" s="7">
        <f t="shared" si="60"/>
        <v>14.978322438064501</v>
      </c>
      <c r="E61" s="10">
        <f t="shared" si="61"/>
        <v>14.523766345</v>
      </c>
      <c r="F61" s="7" t="s">
        <v>83</v>
      </c>
      <c r="G61" s="1">
        <v>4</v>
      </c>
      <c r="H61" s="9">
        <f t="shared" si="42"/>
        <v>14.978322438064501</v>
      </c>
      <c r="I61" s="9">
        <f t="shared" si="43"/>
        <v>288.12832243806446</v>
      </c>
      <c r="J61" s="9">
        <f t="shared" si="44"/>
        <v>0.11116934562135589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0.34163515750139078</v>
      </c>
      <c r="P61" s="9">
        <f t="shared" si="47"/>
        <v>3.7979356900678468E-2</v>
      </c>
      <c r="Q61" s="12">
        <f t="shared" si="48"/>
        <v>7.2160778111289093E-3</v>
      </c>
      <c r="R61" s="9">
        <f t="shared" si="49"/>
        <v>1.8955666666666669E-2</v>
      </c>
      <c r="S61" s="13">
        <f t="shared" si="50"/>
        <v>0.38068182660218974</v>
      </c>
      <c r="T61" s="2">
        <f t="shared" si="51"/>
        <v>0.01</v>
      </c>
      <c r="U61" s="14">
        <f t="shared" si="52"/>
        <v>3.8068182660218977E-3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2.3906818266021899E-2</v>
      </c>
      <c r="AR61" s="9">
        <f t="shared" si="56"/>
        <v>9.9766666666666666</v>
      </c>
      <c r="AS61" s="1">
        <f t="shared" si="57"/>
        <v>0.19</v>
      </c>
      <c r="AT61" s="1">
        <f t="shared" si="58"/>
        <v>978.25</v>
      </c>
      <c r="AU61" s="1">
        <f t="shared" si="59"/>
        <v>297019.86920028698</v>
      </c>
    </row>
    <row r="62" spans="1:48" x14ac:dyDescent="0.15">
      <c r="C62" s="7">
        <v>4</v>
      </c>
      <c r="D62" s="7">
        <f t="shared" si="60"/>
        <v>15.885162278333301</v>
      </c>
      <c r="E62" s="10">
        <f t="shared" si="61"/>
        <v>14.978322438064501</v>
      </c>
      <c r="F62" s="7" t="s">
        <v>83</v>
      </c>
      <c r="G62" s="1">
        <v>5</v>
      </c>
      <c r="H62" s="9">
        <f t="shared" si="42"/>
        <v>15.885162278333301</v>
      </c>
      <c r="I62" s="9">
        <f t="shared" si="43"/>
        <v>289.0351622783333</v>
      </c>
      <c r="J62" s="9">
        <f t="shared" si="44"/>
        <v>0.12360364411092399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0.2884730105706767</v>
      </c>
      <c r="O62" s="9">
        <f t="shared" si="62"/>
        <v>0.11494945669670226</v>
      </c>
      <c r="P62" s="9">
        <f t="shared" si="47"/>
        <v>1.4208171736283253E-2</v>
      </c>
      <c r="Q62" s="12">
        <f t="shared" si="48"/>
        <v>2.6995526298938181E-3</v>
      </c>
      <c r="R62" s="9">
        <f t="shared" si="49"/>
        <v>1.8955666666666669E-2</v>
      </c>
      <c r="S62" s="13">
        <f t="shared" si="50"/>
        <v>0.14241401673521467</v>
      </c>
      <c r="T62" s="2">
        <f t="shared" si="51"/>
        <v>0.01</v>
      </c>
      <c r="U62" s="14">
        <f t="shared" si="52"/>
        <v>1.4241401673521466E-3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2.7524140167352149E-2</v>
      </c>
      <c r="AR62" s="9">
        <f t="shared" si="56"/>
        <v>9.9766666666666666</v>
      </c>
      <c r="AS62" s="1">
        <f t="shared" si="57"/>
        <v>0.19</v>
      </c>
      <c r="AT62" s="1">
        <f t="shared" si="58"/>
        <v>978.25</v>
      </c>
      <c r="AU62" s="1">
        <f t="shared" si="59"/>
        <v>341961.71240304736</v>
      </c>
    </row>
    <row r="63" spans="1:48" x14ac:dyDescent="0.15">
      <c r="C63" s="7">
        <v>5</v>
      </c>
      <c r="D63" s="7">
        <f t="shared" si="60"/>
        <v>19.025454918064501</v>
      </c>
      <c r="E63" s="10">
        <f t="shared" si="61"/>
        <v>15.885162278333301</v>
      </c>
      <c r="F63" s="7" t="s">
        <v>85</v>
      </c>
      <c r="G63" s="1">
        <v>6</v>
      </c>
      <c r="H63" s="9">
        <f t="shared" si="42"/>
        <v>19.025454918064501</v>
      </c>
      <c r="I63" s="9">
        <f t="shared" si="43"/>
        <v>292.17545491806447</v>
      </c>
      <c r="J63" s="9">
        <f t="shared" si="44"/>
        <v>0.17753169210429529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0.20050795162708568</v>
      </c>
      <c r="P63" s="9">
        <f t="shared" si="47"/>
        <v>3.5596515932722707E-2</v>
      </c>
      <c r="Q63" s="12">
        <f t="shared" si="48"/>
        <v>6.7633380272173142E-3</v>
      </c>
      <c r="R63" s="9">
        <f t="shared" si="49"/>
        <v>1.8955666666666669E-2</v>
      </c>
      <c r="S63" s="13">
        <f t="shared" si="50"/>
        <v>0.35679768726417677</v>
      </c>
      <c r="T63" s="2">
        <f t="shared" si="51"/>
        <v>0.01</v>
      </c>
      <c r="U63" s="14">
        <f t="shared" si="52"/>
        <v>3.5679768726417679E-3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2.966797687264177E-2</v>
      </c>
      <c r="AR63" s="9">
        <f t="shared" si="56"/>
        <v>9.9766666666666666</v>
      </c>
      <c r="AS63" s="1">
        <f t="shared" si="57"/>
        <v>0.19</v>
      </c>
      <c r="AT63" s="1">
        <f t="shared" si="58"/>
        <v>978.25</v>
      </c>
      <c r="AU63" s="1">
        <f t="shared" si="59"/>
        <v>368596.87943808979</v>
      </c>
    </row>
    <row r="64" spans="1:48" x14ac:dyDescent="0.15">
      <c r="C64" s="7">
        <v>6</v>
      </c>
      <c r="D64" s="7">
        <f t="shared" si="60"/>
        <v>23.400270699333301</v>
      </c>
      <c r="E64" s="10">
        <f t="shared" si="61"/>
        <v>19.025454918064501</v>
      </c>
      <c r="F64" s="7" t="s">
        <v>83</v>
      </c>
      <c r="G64" s="1">
        <v>7</v>
      </c>
      <c r="H64" s="9">
        <f t="shared" si="42"/>
        <v>23.400270699333301</v>
      </c>
      <c r="I64" s="9">
        <f t="shared" si="43"/>
        <v>296.55027069933328</v>
      </c>
      <c r="J64" s="9">
        <f t="shared" si="44"/>
        <v>0.29025899144217548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0.26467810236102962</v>
      </c>
      <c r="P64" s="9">
        <f t="shared" si="47"/>
        <v>7.6825199048141349E-2</v>
      </c>
      <c r="Q64" s="12">
        <f t="shared" si="48"/>
        <v>1.4596787819146856E-2</v>
      </c>
      <c r="R64" s="9">
        <f t="shared" si="49"/>
        <v>1.8955666666666669E-2</v>
      </c>
      <c r="S64" s="13">
        <f t="shared" si="50"/>
        <v>0.77004877094695623</v>
      </c>
      <c r="T64" s="2">
        <f t="shared" si="51"/>
        <v>0.01</v>
      </c>
      <c r="U64" s="14">
        <f t="shared" si="52"/>
        <v>7.7004877094695627E-3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3.3800487709469564E-2</v>
      </c>
      <c r="AR64" s="9">
        <f t="shared" si="56"/>
        <v>9.9766666666666666</v>
      </c>
      <c r="AS64" s="1">
        <f t="shared" si="57"/>
        <v>0.19</v>
      </c>
      <c r="AT64" s="1">
        <f t="shared" si="58"/>
        <v>978.25</v>
      </c>
      <c r="AU64" s="1">
        <f t="shared" si="59"/>
        <v>419939.46357308875</v>
      </c>
    </row>
    <row r="65" spans="1:48" x14ac:dyDescent="0.15">
      <c r="C65" s="7">
        <v>7</v>
      </c>
      <c r="D65" s="7">
        <f t="shared" si="60"/>
        <v>25.666656746774201</v>
      </c>
      <c r="E65" s="10">
        <f t="shared" si="61"/>
        <v>23.400270699333301</v>
      </c>
      <c r="F65" s="7" t="s">
        <v>83</v>
      </c>
      <c r="G65" s="1">
        <v>8</v>
      </c>
      <c r="H65" s="9">
        <f t="shared" si="42"/>
        <v>25.666656746774201</v>
      </c>
      <c r="I65" s="9">
        <f t="shared" si="43"/>
        <v>298.81665674677419</v>
      </c>
      <c r="J65" s="9">
        <f t="shared" si="44"/>
        <v>0.3723374806654417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0.28761956997955496</v>
      </c>
      <c r="P65" s="9">
        <f t="shared" si="47"/>
        <v>0.1070915460762652</v>
      </c>
      <c r="Q65" s="12">
        <f t="shared" si="48"/>
        <v>2.0347393754490389E-2</v>
      </c>
      <c r="R65" s="9">
        <f t="shared" si="49"/>
        <v>1.8955666666666669E-2</v>
      </c>
      <c r="S65" s="13">
        <f t="shared" si="50"/>
        <v>1.0734201076805732</v>
      </c>
      <c r="T65" s="2">
        <f t="shared" si="51"/>
        <v>0.01</v>
      </c>
      <c r="U65" s="14">
        <f t="shared" si="52"/>
        <v>1.0734201076805732E-2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3.6834201076805732E-2</v>
      </c>
      <c r="AR65" s="9">
        <f t="shared" si="56"/>
        <v>9.9766666666666666</v>
      </c>
      <c r="AS65" s="1">
        <f t="shared" si="57"/>
        <v>0.19</v>
      </c>
      <c r="AT65" s="1">
        <f t="shared" si="58"/>
        <v>978.25</v>
      </c>
      <c r="AU65" s="1">
        <f t="shared" si="59"/>
        <v>457630.51628996251</v>
      </c>
    </row>
    <row r="66" spans="1:48" x14ac:dyDescent="0.15">
      <c r="C66" s="7">
        <v>8</v>
      </c>
      <c r="D66" s="7">
        <f t="shared" si="60"/>
        <v>26.900631199354802</v>
      </c>
      <c r="E66" s="10">
        <f t="shared" si="61"/>
        <v>25.666656746774201</v>
      </c>
      <c r="F66" s="7" t="s">
        <v>83</v>
      </c>
      <c r="G66" s="1">
        <v>9</v>
      </c>
      <c r="H66" s="9">
        <f t="shared" si="42"/>
        <v>26.900631199354802</v>
      </c>
      <c r="I66" s="9">
        <f t="shared" si="43"/>
        <v>300.05063119935477</v>
      </c>
      <c r="J66" s="9">
        <f t="shared" si="44"/>
        <v>0.42573033844080815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0.28029469056995643</v>
      </c>
      <c r="P66" s="9">
        <f t="shared" si="47"/>
        <v>0.11932995347950914</v>
      </c>
      <c r="Q66" s="12">
        <f t="shared" si="48"/>
        <v>2.2672691161106737E-2</v>
      </c>
      <c r="R66" s="9">
        <f t="shared" si="49"/>
        <v>1.8955666666666669E-2</v>
      </c>
      <c r="S66" s="13">
        <f t="shared" si="50"/>
        <v>1.1960904124240808</v>
      </c>
      <c r="T66" s="2">
        <f t="shared" si="51"/>
        <v>0.01</v>
      </c>
      <c r="U66" s="14">
        <f t="shared" si="52"/>
        <v>1.1960904124240808E-2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3.8060904124240812E-2</v>
      </c>
      <c r="AR66" s="9">
        <f t="shared" si="56"/>
        <v>9.9766666666666666</v>
      </c>
      <c r="AS66" s="1">
        <f t="shared" si="57"/>
        <v>0.19</v>
      </c>
      <c r="AT66" s="1">
        <f t="shared" si="58"/>
        <v>978.25</v>
      </c>
      <c r="AU66" s="1">
        <f t="shared" si="59"/>
        <v>472871.15494971292</v>
      </c>
    </row>
    <row r="67" spans="1:48" x14ac:dyDescent="0.15">
      <c r="C67" s="7">
        <v>9</v>
      </c>
      <c r="D67" s="7">
        <f t="shared" si="60"/>
        <v>24.447367398000001</v>
      </c>
      <c r="E67" s="10">
        <f t="shared" si="61"/>
        <v>26.900631199354802</v>
      </c>
      <c r="F67" s="7" t="s">
        <v>83</v>
      </c>
      <c r="G67" s="1">
        <v>10</v>
      </c>
      <c r="H67" s="9">
        <f t="shared" si="42"/>
        <v>24.447367398000001</v>
      </c>
      <c r="I67" s="9">
        <f t="shared" si="43"/>
        <v>297.59736739799996</v>
      </c>
      <c r="J67" s="9">
        <f t="shared" si="44"/>
        <v>0.32580478305231275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0.26073140375711396</v>
      </c>
      <c r="P67" s="9">
        <f t="shared" si="47"/>
        <v>8.494753843601148E-2</v>
      </c>
      <c r="Q67" s="12">
        <f t="shared" si="48"/>
        <v>1.614003230284218E-2</v>
      </c>
      <c r="R67" s="9">
        <f t="shared" si="49"/>
        <v>1.8955666666666669E-2</v>
      </c>
      <c r="S67" s="13">
        <f t="shared" si="50"/>
        <v>0.85146212932854792</v>
      </c>
      <c r="T67" s="2">
        <f t="shared" si="51"/>
        <v>0.01</v>
      </c>
      <c r="U67" s="14">
        <f t="shared" si="52"/>
        <v>8.5146212932854792E-3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3.4614621293285477E-2</v>
      </c>
      <c r="AR67" s="9">
        <f t="shared" si="56"/>
        <v>9.9766666666666666</v>
      </c>
      <c r="AS67" s="1">
        <f t="shared" si="57"/>
        <v>0.19</v>
      </c>
      <c r="AT67" s="1">
        <f t="shared" si="58"/>
        <v>978.25</v>
      </c>
      <c r="AU67" s="1">
        <f t="shared" si="59"/>
        <v>430054.3123114609</v>
      </c>
    </row>
    <row r="68" spans="1:48" x14ac:dyDescent="0.15">
      <c r="C68" s="7">
        <v>10</v>
      </c>
      <c r="D68" s="7">
        <f t="shared" si="60"/>
        <v>21.630756638709698</v>
      </c>
      <c r="E68" s="10">
        <f t="shared" si="61"/>
        <v>24.447367398000001</v>
      </c>
      <c r="F68" s="7" t="s">
        <v>83</v>
      </c>
      <c r="G68" s="1">
        <v>11</v>
      </c>
      <c r="H68" s="9">
        <f t="shared" si="42"/>
        <v>21.630756638709698</v>
      </c>
      <c r="I68" s="9">
        <f t="shared" si="43"/>
        <v>294.7807566387097</v>
      </c>
      <c r="J68" s="9">
        <f t="shared" si="44"/>
        <v>0.23833567670336475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0.16699467205504737</v>
      </c>
      <c r="O68" s="9">
        <f t="shared" si="62"/>
        <v>0.10855585993272177</v>
      </c>
      <c r="P68" s="9">
        <f t="shared" si="47"/>
        <v>2.5872734337180923E-2</v>
      </c>
      <c r="Q68" s="12">
        <f t="shared" si="48"/>
        <v>4.9158195240643753E-3</v>
      </c>
      <c r="R68" s="9">
        <f t="shared" si="49"/>
        <v>1.8955666666666669E-2</v>
      </c>
      <c r="S68" s="13">
        <f t="shared" si="50"/>
        <v>0.25933245242747327</v>
      </c>
      <c r="T68" s="2">
        <f t="shared" si="51"/>
        <v>0.01</v>
      </c>
      <c r="U68" s="14">
        <f t="shared" si="52"/>
        <v>2.5933245242747327E-3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2.8693324524274734E-2</v>
      </c>
      <c r="AR68" s="9">
        <f t="shared" si="56"/>
        <v>9.9766666666666666</v>
      </c>
      <c r="AS68" s="1">
        <f t="shared" si="57"/>
        <v>0.19</v>
      </c>
      <c r="AT68" s="1">
        <f t="shared" si="58"/>
        <v>978.25</v>
      </c>
      <c r="AU68" s="1">
        <f t="shared" si="59"/>
        <v>356487.73510083708</v>
      </c>
    </row>
    <row r="69" spans="1:48" x14ac:dyDescent="0.15">
      <c r="C69" s="7">
        <v>11</v>
      </c>
      <c r="D69" s="7">
        <f t="shared" si="60"/>
        <v>18.459834381666699</v>
      </c>
      <c r="E69" s="10">
        <f t="shared" si="61"/>
        <v>21.630756638709698</v>
      </c>
      <c r="F69" s="7" t="s">
        <v>85</v>
      </c>
      <c r="G69" s="1">
        <v>12</v>
      </c>
      <c r="H69" s="9">
        <f t="shared" si="42"/>
        <v>18.459834381666699</v>
      </c>
      <c r="I69" s="9">
        <f t="shared" si="43"/>
        <v>291.6098343816667</v>
      </c>
      <c r="J69" s="9">
        <f t="shared" si="44"/>
        <v>0.16641922874454043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0.18244979226220751</v>
      </c>
      <c r="P69" s="9">
        <f t="shared" si="47"/>
        <v>3.0363153712878194E-2</v>
      </c>
      <c r="Q69" s="12">
        <f t="shared" si="48"/>
        <v>5.7689992054468569E-3</v>
      </c>
      <c r="R69" s="9">
        <f t="shared" si="49"/>
        <v>1.8955666666666669E-2</v>
      </c>
      <c r="S69" s="13">
        <f t="shared" si="50"/>
        <v>0.30434166768671755</v>
      </c>
      <c r="T69" s="2">
        <f t="shared" si="51"/>
        <v>0.01</v>
      </c>
      <c r="U69" s="14">
        <f t="shared" si="52"/>
        <v>3.0434166768671758E-3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2.9143416676867179E-2</v>
      </c>
      <c r="AR69" s="9">
        <f t="shared" si="56"/>
        <v>9.9766666666666666</v>
      </c>
      <c r="AS69" s="1">
        <f t="shared" si="57"/>
        <v>0.19</v>
      </c>
      <c r="AT69" s="1">
        <f t="shared" si="58"/>
        <v>978.25</v>
      </c>
      <c r="AU69" s="1">
        <f t="shared" si="59"/>
        <v>362079.70935703022</v>
      </c>
      <c r="AV69" s="1">
        <f>SUM(AU58:AU69)</f>
        <v>4327332.6469372716</v>
      </c>
    </row>
    <row r="70" spans="1:48" x14ac:dyDescent="0.15">
      <c r="C70" s="7">
        <v>12</v>
      </c>
      <c r="D70" s="7">
        <f t="shared" si="60"/>
        <v>15.167097264193499</v>
      </c>
      <c r="E70" s="10">
        <f t="shared" si="61"/>
        <v>18.459834381666699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15.8823808970968</v>
      </c>
      <c r="E73" s="7"/>
      <c r="F73" s="7"/>
      <c r="G73" s="1">
        <v>1</v>
      </c>
      <c r="H73" s="9">
        <f t="shared" ref="H73:H84" si="63">E74</f>
        <v>15.8823808970968</v>
      </c>
      <c r="I73" s="9">
        <f t="shared" ref="I73:I84" si="64">H73+273.15</f>
        <v>289.0323808970968</v>
      </c>
      <c r="J73" s="9">
        <f t="shared" ref="J73:J84" si="65">EXP(($C$15*(I73-$C$13))/($C$16*I73*$C$13))</f>
        <v>0.1235635814318374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1.3530212166786197E-2</v>
      </c>
      <c r="Q73" s="12">
        <f t="shared" ref="Q73:Q84" si="69">P73*$B$75</f>
        <v>2.4354381900215153E-3</v>
      </c>
      <c r="R73" s="9">
        <f t="shared" ref="R73:R84" si="70">L73*$B$75</f>
        <v>1.9710000000000002E-2</v>
      </c>
      <c r="S73" s="13">
        <f t="shared" ref="S73:S84" si="71">Q73/R73</f>
        <v>0.12356358143183739</v>
      </c>
      <c r="T73" s="2">
        <f t="shared" ref="T73:T84" si="72">$B$74/100</f>
        <v>0.01</v>
      </c>
      <c r="U73" s="14">
        <f t="shared" ref="U73:U84" si="73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2.2835635814318377E-2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430</v>
      </c>
      <c r="AU73" s="1">
        <f t="shared" ref="AU73:AU84" si="80">AT73*10000*AS73*0.67*AR73*AQ73</f>
        <v>129671.03902545202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13.068816204129</v>
      </c>
      <c r="E74" s="10">
        <f t="shared" ref="E74:E85" si="82">D73</f>
        <v>15.8823808970968</v>
      </c>
      <c r="F74" s="7" t="s">
        <v>83</v>
      </c>
      <c r="G74" s="1">
        <v>2</v>
      </c>
      <c r="H74" s="9">
        <f t="shared" si="63"/>
        <v>13.068816204129</v>
      </c>
      <c r="I74" s="9">
        <f t="shared" si="64"/>
        <v>286.21881620412898</v>
      </c>
      <c r="J74" s="9">
        <f t="shared" si="65"/>
        <v>8.8730473817602198E-2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0.20546978783321382</v>
      </c>
      <c r="P74" s="9">
        <f t="shared" si="68"/>
        <v>1.8231431629643257E-2</v>
      </c>
      <c r="Q74" s="12">
        <f t="shared" si="69"/>
        <v>3.2816576933357862E-3</v>
      </c>
      <c r="R74" s="9">
        <f t="shared" si="70"/>
        <v>1.9710000000000002E-2</v>
      </c>
      <c r="S74" s="13">
        <f t="shared" si="71"/>
        <v>0.16649709250815758</v>
      </c>
      <c r="T74" s="2">
        <f t="shared" si="72"/>
        <v>0.01</v>
      </c>
      <c r="U74" s="14">
        <f t="shared" si="73"/>
        <v>1.6649709250815758E-3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2.3264970925081577E-2</v>
      </c>
      <c r="AR74" s="9">
        <f t="shared" si="77"/>
        <v>10.950000000000001</v>
      </c>
      <c r="AS74" s="1">
        <f t="shared" si="78"/>
        <v>0.18</v>
      </c>
      <c r="AT74" s="1">
        <f t="shared" si="79"/>
        <v>430</v>
      </c>
      <c r="AU74" s="1">
        <f t="shared" si="80"/>
        <v>132108.99741450042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14.523766345</v>
      </c>
      <c r="E75" s="10">
        <f t="shared" si="82"/>
        <v>13.068816204129</v>
      </c>
      <c r="F75" s="7" t="s">
        <v>83</v>
      </c>
      <c r="G75" s="1">
        <v>3</v>
      </c>
      <c r="H75" s="9">
        <f t="shared" si="63"/>
        <v>14.523766345</v>
      </c>
      <c r="I75" s="9">
        <f t="shared" si="64"/>
        <v>287.67376634499999</v>
      </c>
      <c r="J75" s="9">
        <f t="shared" si="65"/>
        <v>0.1053889353363449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0.29673835620357059</v>
      </c>
      <c r="P75" s="9">
        <f t="shared" si="68"/>
        <v>3.1272939433751382E-2</v>
      </c>
      <c r="Q75" s="12">
        <f t="shared" si="69"/>
        <v>5.6291290980752485E-3</v>
      </c>
      <c r="R75" s="9">
        <f t="shared" si="70"/>
        <v>1.9710000000000002E-2</v>
      </c>
      <c r="S75" s="13">
        <f t="shared" si="71"/>
        <v>0.28559762039955594</v>
      </c>
      <c r="T75" s="2">
        <f t="shared" si="72"/>
        <v>0.01</v>
      </c>
      <c r="U75" s="14">
        <f t="shared" si="73"/>
        <v>2.8559762039955592E-3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2.4455976203995561E-2</v>
      </c>
      <c r="AR75" s="9">
        <f t="shared" si="77"/>
        <v>10.950000000000001</v>
      </c>
      <c r="AS75" s="1">
        <f t="shared" si="78"/>
        <v>0.18</v>
      </c>
      <c r="AT75" s="1">
        <f t="shared" si="79"/>
        <v>430</v>
      </c>
      <c r="AU75" s="1">
        <f t="shared" si="80"/>
        <v>138872.06253155481</v>
      </c>
    </row>
    <row r="76" spans="1:48" x14ac:dyDescent="0.15">
      <c r="C76" s="7">
        <v>3</v>
      </c>
      <c r="D76" s="7">
        <f t="shared" si="81"/>
        <v>14.978322438064501</v>
      </c>
      <c r="E76" s="10">
        <f t="shared" si="82"/>
        <v>14.523766345</v>
      </c>
      <c r="F76" s="7" t="s">
        <v>83</v>
      </c>
      <c r="G76" s="1">
        <v>4</v>
      </c>
      <c r="H76" s="9">
        <f t="shared" si="63"/>
        <v>14.978322438064501</v>
      </c>
      <c r="I76" s="9">
        <f t="shared" si="64"/>
        <v>288.12832243806446</v>
      </c>
      <c r="J76" s="9">
        <f t="shared" si="65"/>
        <v>0.11116934562135589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0.37496541676981926</v>
      </c>
      <c r="P76" s="9">
        <f t="shared" si="68"/>
        <v>4.1684660012939793E-2</v>
      </c>
      <c r="Q76" s="12">
        <f t="shared" si="69"/>
        <v>7.5032388023291629E-3</v>
      </c>
      <c r="R76" s="9">
        <f t="shared" si="70"/>
        <v>1.9710000000000002E-2</v>
      </c>
      <c r="S76" s="13">
        <f t="shared" si="71"/>
        <v>0.38068182660218985</v>
      </c>
      <c r="T76" s="2">
        <f t="shared" si="72"/>
        <v>0.01</v>
      </c>
      <c r="U76" s="14">
        <f t="shared" si="73"/>
        <v>3.8068182660218985E-3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2.54068182660219E-2</v>
      </c>
      <c r="AR76" s="9">
        <f t="shared" si="77"/>
        <v>10.950000000000001</v>
      </c>
      <c r="AS76" s="1">
        <f t="shared" si="78"/>
        <v>0.18</v>
      </c>
      <c r="AT76" s="1">
        <f t="shared" si="79"/>
        <v>430</v>
      </c>
      <c r="AU76" s="1">
        <f t="shared" si="80"/>
        <v>144271.37258951034</v>
      </c>
    </row>
    <row r="77" spans="1:48" x14ac:dyDescent="0.15">
      <c r="C77" s="7">
        <v>4</v>
      </c>
      <c r="D77" s="7">
        <f t="shared" si="81"/>
        <v>15.885162278333301</v>
      </c>
      <c r="E77" s="10">
        <f t="shared" si="82"/>
        <v>14.978322438064501</v>
      </c>
      <c r="F77" s="7" t="s">
        <v>83</v>
      </c>
      <c r="G77" s="1">
        <v>5</v>
      </c>
      <c r="H77" s="9">
        <f t="shared" si="63"/>
        <v>15.885162278333301</v>
      </c>
      <c r="I77" s="9">
        <f t="shared" si="64"/>
        <v>289.0351622783333</v>
      </c>
      <c r="J77" s="9">
        <f t="shared" si="65"/>
        <v>0.12360364411092399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0.31661671891903548</v>
      </c>
      <c r="O77" s="9">
        <f t="shared" si="83"/>
        <v>0.12616403783784397</v>
      </c>
      <c r="P77" s="9">
        <f t="shared" si="68"/>
        <v>1.5594334832506013E-2</v>
      </c>
      <c r="Q77" s="12">
        <f t="shared" si="69"/>
        <v>2.8069802698510822E-3</v>
      </c>
      <c r="R77" s="9">
        <f t="shared" si="70"/>
        <v>1.9710000000000002E-2</v>
      </c>
      <c r="S77" s="13">
        <f t="shared" si="71"/>
        <v>0.1424140167352147</v>
      </c>
      <c r="T77" s="2">
        <f t="shared" si="72"/>
        <v>0.01</v>
      </c>
      <c r="U77" s="14">
        <f t="shared" si="73"/>
        <v>1.4241401673521471E-3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2.9324140167352148E-2</v>
      </c>
      <c r="AR77" s="9">
        <f t="shared" si="77"/>
        <v>10.950000000000001</v>
      </c>
      <c r="AS77" s="1">
        <f t="shared" si="78"/>
        <v>0.18</v>
      </c>
      <c r="AT77" s="1">
        <f t="shared" si="79"/>
        <v>430</v>
      </c>
      <c r="AU77" s="1">
        <f t="shared" si="80"/>
        <v>166515.69305744101</v>
      </c>
    </row>
    <row r="78" spans="1:48" x14ac:dyDescent="0.15">
      <c r="C78" s="7">
        <v>5</v>
      </c>
      <c r="D78" s="7">
        <f t="shared" si="81"/>
        <v>19.025454918064501</v>
      </c>
      <c r="E78" s="10">
        <f t="shared" si="82"/>
        <v>15.885162278333301</v>
      </c>
      <c r="F78" s="7" t="s">
        <v>85</v>
      </c>
      <c r="G78" s="1">
        <v>6</v>
      </c>
      <c r="H78" s="9">
        <f t="shared" si="63"/>
        <v>19.025454918064501</v>
      </c>
      <c r="I78" s="9">
        <f t="shared" si="64"/>
        <v>292.17545491806447</v>
      </c>
      <c r="J78" s="9">
        <f t="shared" si="65"/>
        <v>0.17753169210429529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0.22006970300533796</v>
      </c>
      <c r="P78" s="9">
        <f t="shared" si="68"/>
        <v>3.9069346755427364E-2</v>
      </c>
      <c r="Q78" s="12">
        <f t="shared" si="69"/>
        <v>7.0324824159769253E-3</v>
      </c>
      <c r="R78" s="9">
        <f t="shared" si="70"/>
        <v>1.9710000000000002E-2</v>
      </c>
      <c r="S78" s="13">
        <f t="shared" si="71"/>
        <v>0.35679768726417682</v>
      </c>
      <c r="T78" s="2">
        <f t="shared" si="72"/>
        <v>0.01</v>
      </c>
      <c r="U78" s="14">
        <f t="shared" si="73"/>
        <v>3.5679768726417684E-3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3.1467976872641773E-2</v>
      </c>
      <c r="AR78" s="9">
        <f t="shared" si="77"/>
        <v>10.950000000000001</v>
      </c>
      <c r="AS78" s="1">
        <f t="shared" si="78"/>
        <v>0.18</v>
      </c>
      <c r="AT78" s="1">
        <f t="shared" si="79"/>
        <v>430</v>
      </c>
      <c r="AU78" s="1">
        <f t="shared" si="80"/>
        <v>178689.36474042959</v>
      </c>
    </row>
    <row r="79" spans="1:48" x14ac:dyDescent="0.15">
      <c r="C79" s="7">
        <v>6</v>
      </c>
      <c r="D79" s="7">
        <f t="shared" si="81"/>
        <v>23.400270699333301</v>
      </c>
      <c r="E79" s="10">
        <f t="shared" si="82"/>
        <v>19.025454918064501</v>
      </c>
      <c r="F79" s="7" t="s">
        <v>83</v>
      </c>
      <c r="G79" s="1">
        <v>7</v>
      </c>
      <c r="H79" s="9">
        <f t="shared" si="63"/>
        <v>23.400270699333301</v>
      </c>
      <c r="I79" s="9">
        <f t="shared" si="64"/>
        <v>296.55027069933328</v>
      </c>
      <c r="J79" s="9">
        <f t="shared" si="65"/>
        <v>0.29025899144217548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0.29050035624991055</v>
      </c>
      <c r="P79" s="9">
        <f t="shared" si="68"/>
        <v>8.4320340418691714E-2</v>
      </c>
      <c r="Q79" s="12">
        <f t="shared" si="69"/>
        <v>1.5177661275364508E-2</v>
      </c>
      <c r="R79" s="9">
        <f t="shared" si="70"/>
        <v>1.9710000000000002E-2</v>
      </c>
      <c r="S79" s="13">
        <f t="shared" si="71"/>
        <v>0.77004877094695612</v>
      </c>
      <c r="T79" s="2">
        <f t="shared" si="72"/>
        <v>0.01</v>
      </c>
      <c r="U79" s="14">
        <f t="shared" si="73"/>
        <v>7.700487709469561E-3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3.560048770946956E-2</v>
      </c>
      <c r="AR79" s="9">
        <f t="shared" si="77"/>
        <v>10.950000000000001</v>
      </c>
      <c r="AS79" s="1">
        <f t="shared" si="78"/>
        <v>0.18</v>
      </c>
      <c r="AT79" s="1">
        <f t="shared" si="79"/>
        <v>430</v>
      </c>
      <c r="AU79" s="1">
        <f t="shared" si="80"/>
        <v>202155.62503432517</v>
      </c>
    </row>
    <row r="80" spans="1:48" x14ac:dyDescent="0.15">
      <c r="C80" s="7">
        <v>7</v>
      </c>
      <c r="D80" s="7">
        <f t="shared" si="81"/>
        <v>25.666656746774201</v>
      </c>
      <c r="E80" s="10">
        <f t="shared" si="82"/>
        <v>23.400270699333301</v>
      </c>
      <c r="F80" s="7" t="s">
        <v>83</v>
      </c>
      <c r="G80" s="1">
        <v>8</v>
      </c>
      <c r="H80" s="9">
        <f t="shared" si="63"/>
        <v>25.666656746774201</v>
      </c>
      <c r="I80" s="9">
        <f t="shared" si="64"/>
        <v>298.81665674677419</v>
      </c>
      <c r="J80" s="9">
        <f t="shared" si="65"/>
        <v>0.3723374806654417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0.31568001583121885</v>
      </c>
      <c r="P80" s="9">
        <f t="shared" si="68"/>
        <v>0.11753950179102278</v>
      </c>
      <c r="Q80" s="12">
        <f t="shared" si="69"/>
        <v>2.1157110322384098E-2</v>
      </c>
      <c r="R80" s="9">
        <f t="shared" si="70"/>
        <v>1.9710000000000002E-2</v>
      </c>
      <c r="S80" s="13">
        <f t="shared" si="71"/>
        <v>1.0734201076805732</v>
      </c>
      <c r="T80" s="2">
        <f t="shared" si="72"/>
        <v>0.01</v>
      </c>
      <c r="U80" s="14">
        <f t="shared" si="73"/>
        <v>1.0734201076805732E-2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3.8634201076805735E-2</v>
      </c>
      <c r="AR80" s="9">
        <f t="shared" si="77"/>
        <v>10.950000000000001</v>
      </c>
      <c r="AS80" s="1">
        <f t="shared" si="78"/>
        <v>0.18</v>
      </c>
      <c r="AT80" s="1">
        <f t="shared" si="79"/>
        <v>430</v>
      </c>
      <c r="AU80" s="1">
        <f t="shared" si="80"/>
        <v>219382.41773878864</v>
      </c>
    </row>
    <row r="81" spans="1:48" x14ac:dyDescent="0.15">
      <c r="C81" s="7">
        <v>8</v>
      </c>
      <c r="D81" s="7">
        <f t="shared" si="81"/>
        <v>26.900631199354802</v>
      </c>
      <c r="E81" s="10">
        <f t="shared" si="82"/>
        <v>25.666656746774201</v>
      </c>
      <c r="F81" s="7" t="s">
        <v>83</v>
      </c>
      <c r="G81" s="1">
        <v>9</v>
      </c>
      <c r="H81" s="9">
        <f t="shared" si="63"/>
        <v>26.900631199354802</v>
      </c>
      <c r="I81" s="9">
        <f t="shared" si="64"/>
        <v>300.05063119935477</v>
      </c>
      <c r="J81" s="9">
        <f t="shared" si="65"/>
        <v>0.42573033844080815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0.3076405140401961</v>
      </c>
      <c r="P81" s="9">
        <f t="shared" si="68"/>
        <v>0.13097190016043689</v>
      </c>
      <c r="Q81" s="12">
        <f t="shared" si="69"/>
        <v>2.3574942028878641E-2</v>
      </c>
      <c r="R81" s="9">
        <f t="shared" si="70"/>
        <v>1.9710000000000002E-2</v>
      </c>
      <c r="S81" s="13">
        <f t="shared" si="71"/>
        <v>1.196090412424081</v>
      </c>
      <c r="T81" s="2">
        <f t="shared" si="72"/>
        <v>0.01</v>
      </c>
      <c r="U81" s="14">
        <f t="shared" si="73"/>
        <v>1.196090412424081E-2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3.9860904124240815E-2</v>
      </c>
      <c r="AR81" s="9">
        <f t="shared" si="77"/>
        <v>10.950000000000001</v>
      </c>
      <c r="AS81" s="1">
        <f t="shared" si="78"/>
        <v>0.18</v>
      </c>
      <c r="AT81" s="1">
        <f t="shared" si="79"/>
        <v>430</v>
      </c>
      <c r="AU81" s="1">
        <f t="shared" si="80"/>
        <v>226348.19088519941</v>
      </c>
    </row>
    <row r="82" spans="1:48" x14ac:dyDescent="0.15">
      <c r="C82" s="7">
        <v>9</v>
      </c>
      <c r="D82" s="7">
        <f t="shared" si="81"/>
        <v>24.447367398000001</v>
      </c>
      <c r="E82" s="10">
        <f t="shared" si="82"/>
        <v>26.900631199354802</v>
      </c>
      <c r="F82" s="7" t="s">
        <v>83</v>
      </c>
      <c r="G82" s="1">
        <v>10</v>
      </c>
      <c r="H82" s="9">
        <f t="shared" si="63"/>
        <v>24.447367398000001</v>
      </c>
      <c r="I82" s="9">
        <f t="shared" si="64"/>
        <v>297.59736739799996</v>
      </c>
      <c r="J82" s="9">
        <f t="shared" si="65"/>
        <v>0.32580478305231275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0.28616861387975923</v>
      </c>
      <c r="P82" s="9">
        <f t="shared" si="68"/>
        <v>9.3235103161476013E-2</v>
      </c>
      <c r="Q82" s="12">
        <f t="shared" si="69"/>
        <v>1.6782318569065681E-2</v>
      </c>
      <c r="R82" s="9">
        <f t="shared" si="70"/>
        <v>1.9710000000000002E-2</v>
      </c>
      <c r="S82" s="13">
        <f t="shared" si="71"/>
        <v>0.85146212932854792</v>
      </c>
      <c r="T82" s="2">
        <f t="shared" si="72"/>
        <v>0.01</v>
      </c>
      <c r="U82" s="14">
        <f t="shared" si="73"/>
        <v>8.5146212932854792E-3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3.641462129328548E-2</v>
      </c>
      <c r="AR82" s="9">
        <f t="shared" si="77"/>
        <v>10.950000000000001</v>
      </c>
      <c r="AS82" s="1">
        <f t="shared" si="78"/>
        <v>0.18</v>
      </c>
      <c r="AT82" s="1">
        <f t="shared" si="79"/>
        <v>430</v>
      </c>
      <c r="AU82" s="1">
        <f t="shared" si="80"/>
        <v>206778.64269747827</v>
      </c>
    </row>
    <row r="83" spans="1:48" x14ac:dyDescent="0.15">
      <c r="C83" s="7">
        <v>10</v>
      </c>
      <c r="D83" s="7">
        <f t="shared" si="81"/>
        <v>21.630756638709698</v>
      </c>
      <c r="E83" s="10">
        <f t="shared" si="82"/>
        <v>24.447367398000001</v>
      </c>
      <c r="F83" s="7" t="s">
        <v>83</v>
      </c>
      <c r="G83" s="1">
        <v>11</v>
      </c>
      <c r="H83" s="9">
        <f t="shared" si="63"/>
        <v>21.630756638709698</v>
      </c>
      <c r="I83" s="9">
        <f t="shared" si="64"/>
        <v>294.7807566387097</v>
      </c>
      <c r="J83" s="9">
        <f t="shared" si="65"/>
        <v>0.23833567670336475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0.18328683518236905</v>
      </c>
      <c r="O83" s="9">
        <f t="shared" si="83"/>
        <v>0.11914667553591424</v>
      </c>
      <c r="P83" s="9">
        <f t="shared" si="68"/>
        <v>2.8396903540808354E-2</v>
      </c>
      <c r="Q83" s="12">
        <f t="shared" si="69"/>
        <v>5.1114426373455035E-3</v>
      </c>
      <c r="R83" s="9">
        <f t="shared" si="70"/>
        <v>1.9710000000000002E-2</v>
      </c>
      <c r="S83" s="13">
        <f t="shared" si="71"/>
        <v>0.25933245242747349</v>
      </c>
      <c r="T83" s="2">
        <f t="shared" si="72"/>
        <v>0.01</v>
      </c>
      <c r="U83" s="14">
        <f t="shared" si="73"/>
        <v>2.5933245242747349E-3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3.0493324524274737E-2</v>
      </c>
      <c r="AR83" s="9">
        <f t="shared" si="77"/>
        <v>10.950000000000001</v>
      </c>
      <c r="AS83" s="1">
        <f t="shared" si="78"/>
        <v>0.18</v>
      </c>
      <c r="AT83" s="1">
        <f t="shared" si="79"/>
        <v>430</v>
      </c>
      <c r="AU83" s="1">
        <f t="shared" si="80"/>
        <v>173154.84913819243</v>
      </c>
    </row>
    <row r="84" spans="1:48" x14ac:dyDescent="0.15">
      <c r="C84" s="7">
        <v>11</v>
      </c>
      <c r="D84" s="7">
        <f t="shared" si="81"/>
        <v>18.459834381666699</v>
      </c>
      <c r="E84" s="10">
        <f t="shared" si="82"/>
        <v>21.630756638709698</v>
      </c>
      <c r="F84" s="7" t="s">
        <v>85</v>
      </c>
      <c r="G84" s="1">
        <v>12</v>
      </c>
      <c r="H84" s="9">
        <f t="shared" si="63"/>
        <v>18.459834381666699</v>
      </c>
      <c r="I84" s="9">
        <f t="shared" si="64"/>
        <v>291.6098343816667</v>
      </c>
      <c r="J84" s="9">
        <f t="shared" si="65"/>
        <v>0.16641922874454043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0.20024977199510591</v>
      </c>
      <c r="P84" s="9">
        <f t="shared" si="68"/>
        <v>3.3325412611695596E-2</v>
      </c>
      <c r="Q84" s="12">
        <f t="shared" si="69"/>
        <v>5.9985742701052069E-3</v>
      </c>
      <c r="R84" s="9">
        <f t="shared" si="70"/>
        <v>1.9710000000000002E-2</v>
      </c>
      <c r="S84" s="13">
        <f t="shared" si="71"/>
        <v>0.30434166768671772</v>
      </c>
      <c r="T84" s="2">
        <f t="shared" si="72"/>
        <v>0.01</v>
      </c>
      <c r="U84" s="14">
        <f t="shared" si="73"/>
        <v>3.0434166768671771E-3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3.0943416676867178E-2</v>
      </c>
      <c r="AR84" s="9">
        <f t="shared" si="77"/>
        <v>10.950000000000001</v>
      </c>
      <c r="AS84" s="1">
        <f t="shared" si="78"/>
        <v>0.18</v>
      </c>
      <c r="AT84" s="1">
        <f t="shared" si="79"/>
        <v>430</v>
      </c>
      <c r="AU84" s="1">
        <f t="shared" si="80"/>
        <v>175710.67537217314</v>
      </c>
      <c r="AV84" s="1">
        <f>SUM(AU73:AU84)</f>
        <v>2093658.9302250452</v>
      </c>
    </row>
    <row r="85" spans="1:48" x14ac:dyDescent="0.15">
      <c r="C85" s="7">
        <v>12</v>
      </c>
      <c r="D85" s="7">
        <f t="shared" si="81"/>
        <v>15.167097264193499</v>
      </c>
      <c r="E85" s="10">
        <f t="shared" si="82"/>
        <v>18.459834381666699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15.8823808970968</v>
      </c>
      <c r="E89" s="7"/>
      <c r="F89" s="7"/>
      <c r="G89" s="1">
        <v>1</v>
      </c>
      <c r="H89" s="9">
        <f t="shared" ref="H89:H100" si="84">E90</f>
        <v>15.8823808970968</v>
      </c>
      <c r="I89" s="9">
        <f t="shared" ref="I89:I100" si="85">H89+273.15</f>
        <v>289.0323808970968</v>
      </c>
      <c r="J89" s="9">
        <f t="shared" ref="J89:J100" si="86">EXP(($C$15*(I89-$C$13))/($C$16*I89*$C$13))</f>
        <v>0.1235635814318374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0.6555387794807912</v>
      </c>
      <c r="Q89" s="12">
        <f t="shared" ref="Q89:Q100" si="90">P89*$B$91</f>
        <v>0.29499245076635605</v>
      </c>
      <c r="R89" s="9">
        <f t="shared" ref="R89:R100" si="91">L89*$B$91</f>
        <v>2.3873737500000001</v>
      </c>
      <c r="S89" s="13">
        <f t="shared" ref="S89:S100" si="92">Q89/R89</f>
        <v>0.1235635814318374</v>
      </c>
      <c r="T89" s="2">
        <f t="shared" ref="T89:T100" si="93">$B$90/100</f>
        <v>0.51</v>
      </c>
      <c r="U89" s="14">
        <f t="shared" ref="U89:U100" si="94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6.5454754098866474E-2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2834.25</v>
      </c>
      <c r="AN89" s="1">
        <f t="shared" ref="AN89:AN100" si="99">AM89*10000*AK89*AJ89</f>
        <v>19298212.106110197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13.068816204129</v>
      </c>
      <c r="E90" s="10">
        <f t="shared" ref="E90:E101" si="101">D89</f>
        <v>15.8823808970968</v>
      </c>
      <c r="F90" s="7" t="s">
        <v>83</v>
      </c>
      <c r="G90" s="1">
        <v>2</v>
      </c>
      <c r="H90" s="9">
        <f t="shared" si="84"/>
        <v>13.068816204129</v>
      </c>
      <c r="I90" s="9">
        <f t="shared" si="85"/>
        <v>286.21881620412898</v>
      </c>
      <c r="J90" s="9">
        <f t="shared" si="86"/>
        <v>8.8730473817602198E-2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9.9550112205192089</v>
      </c>
      <c r="P90" s="9">
        <f t="shared" si="89"/>
        <v>0.88331286245621576</v>
      </c>
      <c r="Q90" s="12">
        <f t="shared" si="90"/>
        <v>0.39749078810529709</v>
      </c>
      <c r="R90" s="9">
        <f t="shared" si="91"/>
        <v>2.3873737500000001</v>
      </c>
      <c r="S90" s="13">
        <f t="shared" si="92"/>
        <v>0.16649709250815758</v>
      </c>
      <c r="T90" s="2">
        <f t="shared" si="93"/>
        <v>0.51</v>
      </c>
      <c r="U90" s="14">
        <f t="shared" si="94"/>
        <v>8.4913517179160375E-2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7.2056425429516846E-2</v>
      </c>
      <c r="AK90" s="9">
        <f t="shared" si="96"/>
        <v>10.4025</v>
      </c>
      <c r="AL90" s="1">
        <f t="shared" si="97"/>
        <v>0.45</v>
      </c>
      <c r="AM90" s="17">
        <f t="shared" si="98"/>
        <v>2834.25</v>
      </c>
      <c r="AN90" s="1">
        <f t="shared" si="99"/>
        <v>21244601.720549583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14.523766345</v>
      </c>
      <c r="E91" s="10">
        <f t="shared" si="101"/>
        <v>13.068816204129</v>
      </c>
      <c r="F91" s="7" t="s">
        <v>83</v>
      </c>
      <c r="G91" s="1">
        <v>3</v>
      </c>
      <c r="H91" s="9">
        <f t="shared" si="84"/>
        <v>14.523766345</v>
      </c>
      <c r="I91" s="9">
        <f t="shared" si="85"/>
        <v>287.67376634499999</v>
      </c>
      <c r="J91" s="9">
        <f t="shared" si="86"/>
        <v>0.1053889353363449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14.376973358062994</v>
      </c>
      <c r="P91" s="9">
        <f t="shared" si="89"/>
        <v>1.5151739155652542</v>
      </c>
      <c r="Q91" s="12">
        <f t="shared" si="90"/>
        <v>0.68182826200436442</v>
      </c>
      <c r="R91" s="9">
        <f t="shared" si="91"/>
        <v>2.3873737500000001</v>
      </c>
      <c r="S91" s="13">
        <f t="shared" si="92"/>
        <v>0.28559762039955594</v>
      </c>
      <c r="T91" s="2">
        <f t="shared" si="93"/>
        <v>0.51</v>
      </c>
      <c r="U91" s="14">
        <f t="shared" si="94"/>
        <v>0.14565478640377352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9.0369918100737717E-2</v>
      </c>
      <c r="AK91" s="9">
        <f t="shared" si="96"/>
        <v>10.4025</v>
      </c>
      <c r="AL91" s="1">
        <f t="shared" si="97"/>
        <v>0.45</v>
      </c>
      <c r="AM91" s="17">
        <f t="shared" si="98"/>
        <v>2834.25</v>
      </c>
      <c r="AN91" s="1">
        <f t="shared" si="99"/>
        <v>26644021.072719075</v>
      </c>
    </row>
    <row r="92" spans="1:48" x14ac:dyDescent="0.15">
      <c r="C92" s="7">
        <v>3</v>
      </c>
      <c r="D92" s="7">
        <f t="shared" si="100"/>
        <v>14.978322438064501</v>
      </c>
      <c r="E92" s="10">
        <f t="shared" si="101"/>
        <v>14.523766345</v>
      </c>
      <c r="F92" s="7" t="s">
        <v>83</v>
      </c>
      <c r="G92" s="1">
        <v>4</v>
      </c>
      <c r="H92" s="9">
        <f t="shared" si="84"/>
        <v>14.978322438064501</v>
      </c>
      <c r="I92" s="9">
        <f t="shared" si="85"/>
        <v>288.12832243806446</v>
      </c>
      <c r="J92" s="9">
        <f t="shared" si="86"/>
        <v>0.11116934562135589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18.167074442497739</v>
      </c>
      <c r="P92" s="9">
        <f t="shared" si="89"/>
        <v>2.0196217776269325</v>
      </c>
      <c r="Q92" s="12">
        <f t="shared" si="90"/>
        <v>0.90882979993211965</v>
      </c>
      <c r="R92" s="9">
        <f t="shared" si="91"/>
        <v>2.3873737500000001</v>
      </c>
      <c r="S92" s="13">
        <f t="shared" si="92"/>
        <v>0.3806818266021898</v>
      </c>
      <c r="T92" s="2">
        <f t="shared" si="93"/>
        <v>0.51</v>
      </c>
      <c r="U92" s="14">
        <f t="shared" si="94"/>
        <v>0.19414773156711679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0.1049905410674857</v>
      </c>
      <c r="AK92" s="9">
        <f t="shared" si="96"/>
        <v>10.4025</v>
      </c>
      <c r="AL92" s="1">
        <f t="shared" si="97"/>
        <v>0.45</v>
      </c>
      <c r="AM92" s="17">
        <f t="shared" si="98"/>
        <v>2834.25</v>
      </c>
      <c r="AN92" s="1">
        <f t="shared" si="99"/>
        <v>30954661.102159735</v>
      </c>
    </row>
    <row r="93" spans="1:48" x14ac:dyDescent="0.15">
      <c r="C93" s="7">
        <v>4</v>
      </c>
      <c r="D93" s="7">
        <f t="shared" si="100"/>
        <v>15.885162278333301</v>
      </c>
      <c r="E93" s="10">
        <f t="shared" si="101"/>
        <v>14.978322438064501</v>
      </c>
      <c r="F93" s="7" t="s">
        <v>83</v>
      </c>
      <c r="G93" s="1">
        <v>5</v>
      </c>
      <c r="H93" s="9">
        <f t="shared" si="84"/>
        <v>15.885162278333301</v>
      </c>
      <c r="I93" s="9">
        <f t="shared" si="85"/>
        <v>289.0351622783333</v>
      </c>
      <c r="J93" s="9">
        <f t="shared" si="86"/>
        <v>0.12360364411092399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15.340080031627265</v>
      </c>
      <c r="O93" s="9">
        <f t="shared" si="102"/>
        <v>6.112647633243542</v>
      </c>
      <c r="P93" s="9">
        <f t="shared" si="89"/>
        <v>0.75554552263491659</v>
      </c>
      <c r="Q93" s="12">
        <f t="shared" si="90"/>
        <v>0.33999548518571249</v>
      </c>
      <c r="R93" s="9">
        <f t="shared" si="91"/>
        <v>2.3873737500000001</v>
      </c>
      <c r="S93" s="13">
        <f t="shared" si="92"/>
        <v>0.14241401673521478</v>
      </c>
      <c r="T93" s="2">
        <f t="shared" si="93"/>
        <v>0.51</v>
      </c>
      <c r="U93" s="14">
        <f t="shared" si="94"/>
        <v>7.2631148534959541E-2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9.18422912832903E-2</v>
      </c>
      <c r="AK93" s="9">
        <f t="shared" si="96"/>
        <v>10.4025</v>
      </c>
      <c r="AL93" s="1">
        <f t="shared" si="97"/>
        <v>0.45</v>
      </c>
      <c r="AM93" s="17">
        <f t="shared" si="98"/>
        <v>2834.25</v>
      </c>
      <c r="AN93" s="1">
        <f t="shared" si="99"/>
        <v>27078125.063596956</v>
      </c>
    </row>
    <row r="94" spans="1:48" x14ac:dyDescent="0.15">
      <c r="C94" s="7">
        <v>5</v>
      </c>
      <c r="D94" s="7">
        <f t="shared" si="100"/>
        <v>19.025454918064501</v>
      </c>
      <c r="E94" s="10">
        <f t="shared" si="101"/>
        <v>15.885162278333301</v>
      </c>
      <c r="F94" s="7" t="s">
        <v>85</v>
      </c>
      <c r="G94" s="1">
        <v>6</v>
      </c>
      <c r="H94" s="9">
        <f t="shared" si="84"/>
        <v>19.025454918064501</v>
      </c>
      <c r="I94" s="9">
        <f t="shared" si="85"/>
        <v>292.17545491806447</v>
      </c>
      <c r="J94" s="9">
        <f t="shared" si="86"/>
        <v>0.17753169210429529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10.662377110608626</v>
      </c>
      <c r="P94" s="9">
        <f t="shared" si="89"/>
        <v>1.8929098503004562</v>
      </c>
      <c r="Q94" s="12">
        <f t="shared" si="90"/>
        <v>0.85180943263520537</v>
      </c>
      <c r="R94" s="9">
        <f t="shared" si="91"/>
        <v>2.3873737500000001</v>
      </c>
      <c r="S94" s="13">
        <f t="shared" si="92"/>
        <v>0.35679768726417693</v>
      </c>
      <c r="T94" s="2">
        <f t="shared" si="93"/>
        <v>0.51</v>
      </c>
      <c r="U94" s="14">
        <f t="shared" si="94"/>
        <v>0.18196682050473023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0.12480699638217618</v>
      </c>
      <c r="AK94" s="9">
        <f t="shared" si="96"/>
        <v>10.4025</v>
      </c>
      <c r="AL94" s="1">
        <f t="shared" si="97"/>
        <v>0.45</v>
      </c>
      <c r="AM94" s="17">
        <f t="shared" si="98"/>
        <v>2834.25</v>
      </c>
      <c r="AN94" s="1">
        <f t="shared" si="99"/>
        <v>36797203.223340422</v>
      </c>
    </row>
    <row r="95" spans="1:48" x14ac:dyDescent="0.15">
      <c r="C95" s="7">
        <v>6</v>
      </c>
      <c r="D95" s="7">
        <f t="shared" si="100"/>
        <v>23.400270699333301</v>
      </c>
      <c r="E95" s="10">
        <f t="shared" si="101"/>
        <v>19.025454918064501</v>
      </c>
      <c r="F95" s="7" t="s">
        <v>83</v>
      </c>
      <c r="G95" s="1">
        <v>7</v>
      </c>
      <c r="H95" s="9">
        <f t="shared" si="84"/>
        <v>23.400270699333301</v>
      </c>
      <c r="I95" s="9">
        <f t="shared" si="85"/>
        <v>296.55027069933328</v>
      </c>
      <c r="J95" s="9">
        <f t="shared" si="86"/>
        <v>0.29025899144217548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14.07474226030817</v>
      </c>
      <c r="P95" s="9">
        <f t="shared" si="89"/>
        <v>4.0853204932856144</v>
      </c>
      <c r="Q95" s="12">
        <f t="shared" si="90"/>
        <v>1.8383942219785265</v>
      </c>
      <c r="R95" s="9">
        <f t="shared" si="91"/>
        <v>2.3873737500000001</v>
      </c>
      <c r="S95" s="13">
        <f t="shared" si="92"/>
        <v>0.77004877094695645</v>
      </c>
      <c r="T95" s="2">
        <f t="shared" si="93"/>
        <v>0.51</v>
      </c>
      <c r="U95" s="14">
        <f t="shared" si="94"/>
        <v>0.3927248731829478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0.18835054926465877</v>
      </c>
      <c r="AK95" s="9">
        <f t="shared" si="96"/>
        <v>10.4025</v>
      </c>
      <c r="AL95" s="1">
        <f t="shared" si="97"/>
        <v>0.45</v>
      </c>
      <c r="AM95" s="17">
        <f t="shared" si="98"/>
        <v>2834.25</v>
      </c>
      <c r="AN95" s="1">
        <f t="shared" si="99"/>
        <v>55531930.415955685</v>
      </c>
    </row>
    <row r="96" spans="1:48" x14ac:dyDescent="0.15">
      <c r="C96" s="7">
        <v>7</v>
      </c>
      <c r="D96" s="7">
        <f t="shared" si="100"/>
        <v>25.666656746774201</v>
      </c>
      <c r="E96" s="10">
        <f t="shared" si="101"/>
        <v>23.400270699333301</v>
      </c>
      <c r="F96" s="7" t="s">
        <v>83</v>
      </c>
      <c r="G96" s="1">
        <v>8</v>
      </c>
      <c r="H96" s="9">
        <f t="shared" si="84"/>
        <v>25.666656746774201</v>
      </c>
      <c r="I96" s="9">
        <f t="shared" si="85"/>
        <v>298.81665674677419</v>
      </c>
      <c r="J96" s="9">
        <f t="shared" si="86"/>
        <v>0.3723374806654417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15.294696767022558</v>
      </c>
      <c r="P96" s="9">
        <f t="shared" si="89"/>
        <v>5.6947888617750548</v>
      </c>
      <c r="Q96" s="12">
        <f t="shared" si="90"/>
        <v>2.5626549877987745</v>
      </c>
      <c r="R96" s="9">
        <f t="shared" si="91"/>
        <v>2.3873737500000001</v>
      </c>
      <c r="S96" s="13">
        <f t="shared" si="92"/>
        <v>1.0734201076805734</v>
      </c>
      <c r="T96" s="2">
        <f t="shared" si="93"/>
        <v>0.51</v>
      </c>
      <c r="U96" s="14">
        <f t="shared" si="94"/>
        <v>0.54744425491709248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0.2349984428575034</v>
      </c>
      <c r="AK96" s="9">
        <f t="shared" si="96"/>
        <v>10.4025</v>
      </c>
      <c r="AL96" s="1">
        <f t="shared" si="97"/>
        <v>0.45</v>
      </c>
      <c r="AM96" s="17">
        <f t="shared" si="98"/>
        <v>2834.25</v>
      </c>
      <c r="AN96" s="1">
        <f t="shared" si="99"/>
        <v>69285262.121980146</v>
      </c>
    </row>
    <row r="97" spans="1:50" x14ac:dyDescent="0.15">
      <c r="C97" s="7">
        <v>8</v>
      </c>
      <c r="D97" s="7">
        <f t="shared" si="100"/>
        <v>26.900631199354802</v>
      </c>
      <c r="E97" s="10">
        <f t="shared" si="101"/>
        <v>25.666656746774201</v>
      </c>
      <c r="F97" s="7" t="s">
        <v>83</v>
      </c>
      <c r="G97" s="1">
        <v>9</v>
      </c>
      <c r="H97" s="9">
        <f t="shared" si="84"/>
        <v>26.900631199354802</v>
      </c>
      <c r="I97" s="9">
        <f t="shared" si="85"/>
        <v>300.05063119935477</v>
      </c>
      <c r="J97" s="9">
        <f t="shared" si="86"/>
        <v>0.42573033844080815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14.905182905247504</v>
      </c>
      <c r="P97" s="9">
        <f t="shared" si="89"/>
        <v>6.3455885627731679</v>
      </c>
      <c r="Q97" s="12">
        <f t="shared" si="90"/>
        <v>2.8555148532479255</v>
      </c>
      <c r="R97" s="9">
        <f t="shared" si="91"/>
        <v>2.3873737500000001</v>
      </c>
      <c r="S97" s="13">
        <f t="shared" si="92"/>
        <v>1.1960904124240812</v>
      </c>
      <c r="T97" s="2">
        <f t="shared" si="93"/>
        <v>0.51</v>
      </c>
      <c r="U97" s="14">
        <f t="shared" si="94"/>
        <v>0.61000611033628138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0.25386084226638883</v>
      </c>
      <c r="AK97" s="9">
        <f t="shared" si="96"/>
        <v>10.4025</v>
      </c>
      <c r="AL97" s="1">
        <f t="shared" si="97"/>
        <v>0.45</v>
      </c>
      <c r="AM97" s="17">
        <f t="shared" si="98"/>
        <v>2834.25</v>
      </c>
      <c r="AN97" s="1">
        <f t="shared" si="99"/>
        <v>74846517.21543014</v>
      </c>
    </row>
    <row r="98" spans="1:50" x14ac:dyDescent="0.15">
      <c r="C98" s="7">
        <v>9</v>
      </c>
      <c r="D98" s="7">
        <f t="shared" si="100"/>
        <v>24.447367398000001</v>
      </c>
      <c r="E98" s="10">
        <f t="shared" si="101"/>
        <v>26.900631199354802</v>
      </c>
      <c r="F98" s="7" t="s">
        <v>83</v>
      </c>
      <c r="G98" s="1">
        <v>10</v>
      </c>
      <c r="H98" s="9">
        <f t="shared" si="84"/>
        <v>24.447367398000001</v>
      </c>
      <c r="I98" s="9">
        <f t="shared" si="85"/>
        <v>297.59736739799996</v>
      </c>
      <c r="J98" s="9">
        <f t="shared" si="86"/>
        <v>0.32580478305231275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13.864869342474334</v>
      </c>
      <c r="P98" s="9">
        <f t="shared" si="89"/>
        <v>4.5172407481735126</v>
      </c>
      <c r="Q98" s="12">
        <f t="shared" si="90"/>
        <v>2.0327583366780808</v>
      </c>
      <c r="R98" s="9">
        <f t="shared" si="91"/>
        <v>2.3873737500000001</v>
      </c>
      <c r="S98" s="13">
        <f t="shared" si="92"/>
        <v>0.85146212932854803</v>
      </c>
      <c r="T98" s="2">
        <f t="shared" si="93"/>
        <v>0.51</v>
      </c>
      <c r="U98" s="14">
        <f t="shared" si="94"/>
        <v>0.43424568595755952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0.20086907431620421</v>
      </c>
      <c r="AK98" s="9">
        <f t="shared" si="96"/>
        <v>10.4025</v>
      </c>
      <c r="AL98" s="1">
        <f t="shared" si="97"/>
        <v>0.45</v>
      </c>
      <c r="AM98" s="17">
        <f t="shared" si="98"/>
        <v>2834.25</v>
      </c>
      <c r="AN98" s="1">
        <f t="shared" si="99"/>
        <v>59222802.912940003</v>
      </c>
    </row>
    <row r="99" spans="1:50" x14ac:dyDescent="0.15">
      <c r="C99" s="7">
        <v>10</v>
      </c>
      <c r="D99" s="7">
        <f t="shared" si="100"/>
        <v>21.630756638709698</v>
      </c>
      <c r="E99" s="10">
        <f t="shared" si="101"/>
        <v>24.447367398000001</v>
      </c>
      <c r="F99" s="7" t="s">
        <v>83</v>
      </c>
      <c r="G99" s="1">
        <v>11</v>
      </c>
      <c r="H99" s="9">
        <f t="shared" si="84"/>
        <v>21.630756638709698</v>
      </c>
      <c r="I99" s="9">
        <f t="shared" si="85"/>
        <v>294.7807566387097</v>
      </c>
      <c r="J99" s="9">
        <f t="shared" si="86"/>
        <v>0.23833567670336475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8.8802471645857821</v>
      </c>
      <c r="O99" s="9">
        <f t="shared" si="102"/>
        <v>5.7726564297150382</v>
      </c>
      <c r="P99" s="9">
        <f t="shared" si="89"/>
        <v>1.3758299765521631</v>
      </c>
      <c r="Q99" s="12">
        <f t="shared" si="90"/>
        <v>0.6191234894484734</v>
      </c>
      <c r="R99" s="9">
        <f t="shared" si="91"/>
        <v>2.3873737500000001</v>
      </c>
      <c r="S99" s="13">
        <f t="shared" si="92"/>
        <v>0.25933245242747321</v>
      </c>
      <c r="T99" s="2">
        <f t="shared" si="93"/>
        <v>0.51</v>
      </c>
      <c r="U99" s="14">
        <f t="shared" si="94"/>
        <v>0.13225955073801135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0.10982025454751043</v>
      </c>
      <c r="AK99" s="9">
        <f t="shared" si="96"/>
        <v>10.4025</v>
      </c>
      <c r="AL99" s="1">
        <f t="shared" si="97"/>
        <v>0.45</v>
      </c>
      <c r="AM99" s="17">
        <f t="shared" si="98"/>
        <v>2834.25</v>
      </c>
      <c r="AN99" s="1">
        <f t="shared" si="99"/>
        <v>32378619.322344553</v>
      </c>
    </row>
    <row r="100" spans="1:50" x14ac:dyDescent="0.15">
      <c r="C100" s="7">
        <v>11</v>
      </c>
      <c r="D100" s="7">
        <f t="shared" si="100"/>
        <v>18.459834381666699</v>
      </c>
      <c r="E100" s="10">
        <f t="shared" si="101"/>
        <v>21.630756638709698</v>
      </c>
      <c r="F100" s="7" t="s">
        <v>85</v>
      </c>
      <c r="G100" s="1">
        <v>12</v>
      </c>
      <c r="H100" s="9">
        <f t="shared" si="84"/>
        <v>18.459834381666699</v>
      </c>
      <c r="I100" s="9">
        <f t="shared" si="85"/>
        <v>291.6098343816667</v>
      </c>
      <c r="J100" s="9">
        <f t="shared" si="86"/>
        <v>0.16641922874454043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9.7021014531628751</v>
      </c>
      <c r="P100" s="9">
        <f t="shared" si="89"/>
        <v>1.6146162410366507</v>
      </c>
      <c r="Q100" s="12">
        <f t="shared" si="90"/>
        <v>0.72657730846649282</v>
      </c>
      <c r="R100" s="9">
        <f t="shared" si="91"/>
        <v>2.3873737500000001</v>
      </c>
      <c r="S100" s="13">
        <f t="shared" si="92"/>
        <v>0.30434166768671761</v>
      </c>
      <c r="T100" s="2">
        <f t="shared" si="93"/>
        <v>0.51</v>
      </c>
      <c r="U100" s="14">
        <f t="shared" si="94"/>
        <v>0.15521425052022597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0.11674109653184814</v>
      </c>
      <c r="AK100" s="9">
        <f t="shared" si="96"/>
        <v>10.4025</v>
      </c>
      <c r="AL100" s="1">
        <f t="shared" si="97"/>
        <v>0.45</v>
      </c>
      <c r="AM100" s="17">
        <f t="shared" si="98"/>
        <v>2834.25</v>
      </c>
      <c r="AN100" s="1">
        <f t="shared" si="99"/>
        <v>34419110.932241753</v>
      </c>
      <c r="AO100" s="1">
        <f>SUM(AN89:AN100)</f>
        <v>487701067.20936829</v>
      </c>
    </row>
    <row r="101" spans="1:50" x14ac:dyDescent="0.15">
      <c r="C101" s="7">
        <v>12</v>
      </c>
      <c r="D101" s="7">
        <f t="shared" si="100"/>
        <v>15.167097264193499</v>
      </c>
      <c r="E101" s="10">
        <f t="shared" si="101"/>
        <v>18.459834381666699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15.8823808970968</v>
      </c>
      <c r="E105" s="7"/>
      <c r="F105" s="7"/>
      <c r="G105" s="1">
        <v>1</v>
      </c>
      <c r="H105" s="9">
        <f t="shared" ref="H105:H116" si="103">E106</f>
        <v>15.8823808970968</v>
      </c>
      <c r="I105" s="9">
        <f t="shared" ref="I105:I116" si="104">H105+273.15</f>
        <v>289.0323808970968</v>
      </c>
      <c r="J105" s="9">
        <f t="shared" ref="J105:J116" si="105">EXP(($C$15*(I105-$C$13))/($C$16*I105*$C$13))</f>
        <v>0.1235635814318374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8.0055634516285945E-2</v>
      </c>
      <c r="Q105" s="12">
        <f t="shared" ref="Q105:Q116" si="109">P105*$B$107</f>
        <v>2.4016690354885784E-2</v>
      </c>
      <c r="R105" s="9">
        <f t="shared" ref="R105:R116" si="110">L105*$B$107</f>
        <v>0.19436706250000002</v>
      </c>
      <c r="S105" s="13">
        <f t="shared" ref="S105:S116" si="111">Q105/R105</f>
        <v>0.1235635814318374</v>
      </c>
      <c r="T105" s="2">
        <f t="shared" ref="T105:T116" si="112">$B$106/100</f>
        <v>0.01</v>
      </c>
      <c r="U105" s="14">
        <f t="shared" ref="U105:U116" si="113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1.1185635814318372E-2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89.166666666666671</v>
      </c>
      <c r="AX105" s="1">
        <f t="shared" ref="AX105:AX116" si="120">AW105*10000*AV105*0.67*AU105*AT105</f>
        <v>129885.5030717803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13.068816204129</v>
      </c>
      <c r="E106" s="10">
        <f t="shared" ref="E106:E117" si="122">D105</f>
        <v>15.8823808970968</v>
      </c>
      <c r="F106" s="7" t="s">
        <v>83</v>
      </c>
      <c r="G106" s="1">
        <v>2</v>
      </c>
      <c r="H106" s="9">
        <f t="shared" si="103"/>
        <v>13.068816204129</v>
      </c>
      <c r="I106" s="9">
        <f t="shared" si="104"/>
        <v>286.21881620412898</v>
      </c>
      <c r="J106" s="9">
        <f t="shared" si="105"/>
        <v>8.8730473817602198E-2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1.2157247821503809</v>
      </c>
      <c r="P106" s="9">
        <f t="shared" si="108"/>
        <v>0.10787183595200452</v>
      </c>
      <c r="Q106" s="12">
        <f t="shared" si="109"/>
        <v>3.2361550785601351E-2</v>
      </c>
      <c r="R106" s="9">
        <f t="shared" si="110"/>
        <v>0.19436706250000002</v>
      </c>
      <c r="S106" s="13">
        <f t="shared" si="111"/>
        <v>0.16649709250815758</v>
      </c>
      <c r="T106" s="2">
        <f t="shared" si="112"/>
        <v>0.01</v>
      </c>
      <c r="U106" s="14">
        <f t="shared" si="113"/>
        <v>1.6649709250815758E-3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1.1614970925081576E-2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89.166666666666671</v>
      </c>
      <c r="AX106" s="1">
        <f t="shared" si="120"/>
        <v>134870.86177409696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14.523766345</v>
      </c>
      <c r="E107" s="10">
        <f t="shared" si="122"/>
        <v>13.068816204129</v>
      </c>
      <c r="F107" s="7" t="s">
        <v>83</v>
      </c>
      <c r="G107" s="1">
        <v>3</v>
      </c>
      <c r="H107" s="9">
        <f t="shared" si="103"/>
        <v>14.523766345</v>
      </c>
      <c r="I107" s="9">
        <f t="shared" si="104"/>
        <v>287.67376634499999</v>
      </c>
      <c r="J107" s="9">
        <f t="shared" si="105"/>
        <v>0.1053889353363449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1.7557431545317097</v>
      </c>
      <c r="P107" s="9">
        <f t="shared" si="108"/>
        <v>0.18503590178017257</v>
      </c>
      <c r="Q107" s="12">
        <f t="shared" si="109"/>
        <v>5.5510770534051769E-2</v>
      </c>
      <c r="R107" s="9">
        <f t="shared" si="110"/>
        <v>0.19436706250000002</v>
      </c>
      <c r="S107" s="13">
        <f t="shared" si="111"/>
        <v>0.28559762039955594</v>
      </c>
      <c r="T107" s="2">
        <f t="shared" si="112"/>
        <v>0.01</v>
      </c>
      <c r="U107" s="14">
        <f t="shared" si="113"/>
        <v>2.8559762039955592E-3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1.280597620399556E-2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89.166666666666671</v>
      </c>
      <c r="AX107" s="1">
        <f t="shared" si="120"/>
        <v>148700.59147215041</v>
      </c>
    </row>
    <row r="108" spans="1:50" x14ac:dyDescent="0.15">
      <c r="C108" s="7">
        <v>3</v>
      </c>
      <c r="D108" s="7">
        <f t="shared" si="121"/>
        <v>14.978322438064501</v>
      </c>
      <c r="E108" s="10">
        <f t="shared" si="122"/>
        <v>14.523766345</v>
      </c>
      <c r="F108" s="7" t="s">
        <v>83</v>
      </c>
      <c r="G108" s="1">
        <v>4</v>
      </c>
      <c r="H108" s="9">
        <f t="shared" si="103"/>
        <v>14.978322438064501</v>
      </c>
      <c r="I108" s="9">
        <f t="shared" si="104"/>
        <v>288.12832243806446</v>
      </c>
      <c r="J108" s="9">
        <f t="shared" si="105"/>
        <v>0.11116934562135589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2.2185974610848707</v>
      </c>
      <c r="P108" s="9">
        <f t="shared" si="108"/>
        <v>0.24664002794600665</v>
      </c>
      <c r="Q108" s="12">
        <f t="shared" si="109"/>
        <v>7.3992008383801988E-2</v>
      </c>
      <c r="R108" s="9">
        <f t="shared" si="110"/>
        <v>0.19436706250000002</v>
      </c>
      <c r="S108" s="13">
        <f t="shared" si="111"/>
        <v>0.38068182660218974</v>
      </c>
      <c r="T108" s="2">
        <f t="shared" si="112"/>
        <v>0.01</v>
      </c>
      <c r="U108" s="14">
        <f t="shared" si="113"/>
        <v>3.8068182660218977E-3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1.3756818266021896E-2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89.166666666666671</v>
      </c>
      <c r="AX108" s="1">
        <f t="shared" si="120"/>
        <v>159741.59098422198</v>
      </c>
    </row>
    <row r="109" spans="1:50" x14ac:dyDescent="0.15">
      <c r="C109" s="7">
        <v>4</v>
      </c>
      <c r="D109" s="7">
        <f t="shared" si="121"/>
        <v>15.885162278333301</v>
      </c>
      <c r="E109" s="10">
        <f t="shared" si="122"/>
        <v>14.978322438064501</v>
      </c>
      <c r="F109" s="7" t="s">
        <v>83</v>
      </c>
      <c r="G109" s="1">
        <v>5</v>
      </c>
      <c r="H109" s="9">
        <f t="shared" si="103"/>
        <v>15.885162278333301</v>
      </c>
      <c r="I109" s="9">
        <f t="shared" si="104"/>
        <v>289.0351622783333</v>
      </c>
      <c r="J109" s="9">
        <f t="shared" si="105"/>
        <v>0.12360364411092399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1.8733595614819207</v>
      </c>
      <c r="O109" s="9">
        <f t="shared" si="123"/>
        <v>0.74648807999027689</v>
      </c>
      <c r="P109" s="9">
        <f t="shared" si="108"/>
        <v>9.226864697216515E-2</v>
      </c>
      <c r="Q109" s="12">
        <f t="shared" si="109"/>
        <v>2.7680594091649545E-2</v>
      </c>
      <c r="R109" s="9">
        <f t="shared" si="110"/>
        <v>0.19436706250000002</v>
      </c>
      <c r="S109" s="13">
        <f t="shared" si="111"/>
        <v>0.14241401673521481</v>
      </c>
      <c r="T109" s="2">
        <f t="shared" si="112"/>
        <v>0.01</v>
      </c>
      <c r="U109" s="14">
        <f t="shared" si="113"/>
        <v>1.4241401673521482E-3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1.6324140167352147E-2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89.166666666666671</v>
      </c>
      <c r="AX109" s="1">
        <f t="shared" si="120"/>
        <v>189552.85091051337</v>
      </c>
    </row>
    <row r="110" spans="1:50" x14ac:dyDescent="0.15">
      <c r="C110" s="7">
        <v>5</v>
      </c>
      <c r="D110" s="7">
        <f t="shared" si="121"/>
        <v>19.025454918064501</v>
      </c>
      <c r="E110" s="10">
        <f t="shared" si="122"/>
        <v>15.885162278333301</v>
      </c>
      <c r="F110" s="7" t="s">
        <v>85</v>
      </c>
      <c r="G110" s="1">
        <v>6</v>
      </c>
      <c r="H110" s="9">
        <f t="shared" si="103"/>
        <v>19.025454918064501</v>
      </c>
      <c r="I110" s="9">
        <f t="shared" si="104"/>
        <v>292.17545491806447</v>
      </c>
      <c r="J110" s="9">
        <f t="shared" si="105"/>
        <v>0.17753169210429529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1.3021096413514452</v>
      </c>
      <c r="P110" s="9">
        <f t="shared" si="108"/>
        <v>0.23116572793443912</v>
      </c>
      <c r="Q110" s="12">
        <f t="shared" si="109"/>
        <v>6.9349718380331729E-2</v>
      </c>
      <c r="R110" s="9">
        <f t="shared" si="110"/>
        <v>0.19436706250000002</v>
      </c>
      <c r="S110" s="13">
        <f t="shared" si="111"/>
        <v>0.35679768726417688</v>
      </c>
      <c r="T110" s="2">
        <f t="shared" si="112"/>
        <v>0.01</v>
      </c>
      <c r="U110" s="14">
        <f t="shared" si="113"/>
        <v>3.5679768726417688E-3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1.8467976872641768E-2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89.166666666666671</v>
      </c>
      <c r="AX110" s="1">
        <f t="shared" si="120"/>
        <v>214446.68024597692</v>
      </c>
    </row>
    <row r="111" spans="1:50" x14ac:dyDescent="0.15">
      <c r="C111" s="7">
        <v>6</v>
      </c>
      <c r="D111" s="7">
        <f t="shared" si="121"/>
        <v>23.400270699333301</v>
      </c>
      <c r="E111" s="10">
        <f t="shared" si="122"/>
        <v>19.025454918064501</v>
      </c>
      <c r="F111" s="7" t="s">
        <v>83</v>
      </c>
      <c r="G111" s="1">
        <v>7</v>
      </c>
      <c r="H111" s="9">
        <f t="shared" si="103"/>
        <v>23.400270699333301</v>
      </c>
      <c r="I111" s="9">
        <f t="shared" si="104"/>
        <v>296.55027069933328</v>
      </c>
      <c r="J111" s="9">
        <f t="shared" si="105"/>
        <v>0.29025899144217548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1.7188341217503393</v>
      </c>
      <c r="P111" s="9">
        <f t="shared" si="108"/>
        <v>0.49890705863565094</v>
      </c>
      <c r="Q111" s="12">
        <f t="shared" si="109"/>
        <v>0.14967211759069526</v>
      </c>
      <c r="R111" s="9">
        <f t="shared" si="110"/>
        <v>0.19436706250000002</v>
      </c>
      <c r="S111" s="13">
        <f t="shared" si="111"/>
        <v>0.77004877094695634</v>
      </c>
      <c r="T111" s="2">
        <f t="shared" si="112"/>
        <v>0.01</v>
      </c>
      <c r="U111" s="14">
        <f t="shared" si="113"/>
        <v>7.7004877094695636E-3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2.2600487709469562E-2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89.166666666666671</v>
      </c>
      <c r="AX111" s="1">
        <f t="shared" si="120"/>
        <v>262432.6202409016</v>
      </c>
    </row>
    <row r="112" spans="1:50" x14ac:dyDescent="0.15">
      <c r="C112" s="7">
        <v>7</v>
      </c>
      <c r="D112" s="7">
        <f t="shared" si="121"/>
        <v>25.666656746774201</v>
      </c>
      <c r="E112" s="10">
        <f t="shared" si="122"/>
        <v>23.400270699333301</v>
      </c>
      <c r="F112" s="7" t="s">
        <v>83</v>
      </c>
      <c r="G112" s="1">
        <v>8</v>
      </c>
      <c r="H112" s="9">
        <f t="shared" si="103"/>
        <v>25.666656746774201</v>
      </c>
      <c r="I112" s="9">
        <f t="shared" si="104"/>
        <v>298.81665674677419</v>
      </c>
      <c r="J112" s="9">
        <f t="shared" si="105"/>
        <v>0.3723374806654417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1.8678172714480219</v>
      </c>
      <c r="P112" s="9">
        <f t="shared" si="108"/>
        <v>0.69545837719435588</v>
      </c>
      <c r="Q112" s="12">
        <f t="shared" si="109"/>
        <v>0.20863751315830675</v>
      </c>
      <c r="R112" s="9">
        <f t="shared" si="110"/>
        <v>0.19436706250000002</v>
      </c>
      <c r="S112" s="13">
        <f t="shared" si="111"/>
        <v>1.0734201076805734</v>
      </c>
      <c r="T112" s="2">
        <f t="shared" si="112"/>
        <v>0.01</v>
      </c>
      <c r="U112" s="14">
        <f t="shared" si="113"/>
        <v>1.0734201076805734E-2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2.5634201076805738E-2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89.166666666666671</v>
      </c>
      <c r="AX112" s="1">
        <f t="shared" si="120"/>
        <v>297659.53030958556</v>
      </c>
    </row>
    <row r="113" spans="1:53" x14ac:dyDescent="0.15">
      <c r="C113" s="7">
        <v>8</v>
      </c>
      <c r="D113" s="7">
        <f t="shared" si="121"/>
        <v>26.900631199354802</v>
      </c>
      <c r="E113" s="10">
        <f t="shared" si="122"/>
        <v>25.666656746774201</v>
      </c>
      <c r="F113" s="7" t="s">
        <v>83</v>
      </c>
      <c r="G113" s="1">
        <v>9</v>
      </c>
      <c r="H113" s="9">
        <f t="shared" si="103"/>
        <v>26.900631199354802</v>
      </c>
      <c r="I113" s="9">
        <f t="shared" si="104"/>
        <v>300.05063119935477</v>
      </c>
      <c r="J113" s="9">
        <f t="shared" si="105"/>
        <v>0.42573033844080815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1.8202491025869996</v>
      </c>
      <c r="P113" s="9">
        <f t="shared" si="108"/>
        <v>0.77493526649094069</v>
      </c>
      <c r="Q113" s="12">
        <f t="shared" si="109"/>
        <v>0.23248057994728219</v>
      </c>
      <c r="R113" s="9">
        <f t="shared" si="110"/>
        <v>0.19436706250000002</v>
      </c>
      <c r="S113" s="13">
        <f t="shared" si="111"/>
        <v>1.1960904124240812</v>
      </c>
      <c r="T113" s="2">
        <f t="shared" si="112"/>
        <v>0.01</v>
      </c>
      <c r="U113" s="14">
        <f t="shared" si="113"/>
        <v>1.1960904124240812E-2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2.686090412424081E-2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89.166666666666671</v>
      </c>
      <c r="AX113" s="1">
        <f t="shared" si="120"/>
        <v>311903.7757937659</v>
      </c>
    </row>
    <row r="114" spans="1:53" x14ac:dyDescent="0.15">
      <c r="C114" s="7">
        <v>9</v>
      </c>
      <c r="D114" s="7">
        <f t="shared" si="121"/>
        <v>24.447367398000001</v>
      </c>
      <c r="E114" s="10">
        <f t="shared" si="122"/>
        <v>26.900631199354802</v>
      </c>
      <c r="F114" s="7" t="s">
        <v>83</v>
      </c>
      <c r="G114" s="1">
        <v>10</v>
      </c>
      <c r="H114" s="9">
        <f t="shared" si="103"/>
        <v>24.447367398000001</v>
      </c>
      <c r="I114" s="9">
        <f t="shared" si="104"/>
        <v>297.59736739799996</v>
      </c>
      <c r="J114" s="9">
        <f t="shared" si="105"/>
        <v>0.32580478305231275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1.6932040444293923</v>
      </c>
      <c r="P114" s="9">
        <f t="shared" si="108"/>
        <v>0.55165397635861668</v>
      </c>
      <c r="Q114" s="12">
        <f t="shared" si="109"/>
        <v>0.16549619290758499</v>
      </c>
      <c r="R114" s="9">
        <f t="shared" si="110"/>
        <v>0.19436706250000002</v>
      </c>
      <c r="S114" s="13">
        <f t="shared" si="111"/>
        <v>0.85146212932854803</v>
      </c>
      <c r="T114" s="2">
        <f t="shared" si="112"/>
        <v>0.01</v>
      </c>
      <c r="U114" s="14">
        <f t="shared" si="113"/>
        <v>8.514621293285481E-3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2.3414621293285483E-2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89.166666666666671</v>
      </c>
      <c r="AX114" s="1">
        <f t="shared" si="120"/>
        <v>271886.18656980019</v>
      </c>
    </row>
    <row r="115" spans="1:53" x14ac:dyDescent="0.15">
      <c r="C115" s="7">
        <v>10</v>
      </c>
      <c r="D115" s="7">
        <f t="shared" si="121"/>
        <v>21.630756638709698</v>
      </c>
      <c r="E115" s="10">
        <f t="shared" si="122"/>
        <v>24.447367398000001</v>
      </c>
      <c r="F115" s="7" t="s">
        <v>83</v>
      </c>
      <c r="G115" s="1">
        <v>11</v>
      </c>
      <c r="H115" s="9">
        <f t="shared" si="103"/>
        <v>21.630756638709698</v>
      </c>
      <c r="I115" s="9">
        <f t="shared" si="104"/>
        <v>294.7807566387097</v>
      </c>
      <c r="J115" s="9">
        <f t="shared" si="105"/>
        <v>0.23833567670336475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1.0844725646672371</v>
      </c>
      <c r="O115" s="9">
        <f t="shared" si="123"/>
        <v>0.70496771173687223</v>
      </c>
      <c r="P115" s="9">
        <f t="shared" si="108"/>
        <v>0.16801895663083002</v>
      </c>
      <c r="Q115" s="12">
        <f t="shared" si="109"/>
        <v>5.0405686989249007E-2</v>
      </c>
      <c r="R115" s="9">
        <f t="shared" si="110"/>
        <v>0.19436706250000002</v>
      </c>
      <c r="S115" s="13">
        <f t="shared" si="111"/>
        <v>0.25933245242747344</v>
      </c>
      <c r="T115" s="2">
        <f t="shared" si="112"/>
        <v>0.01</v>
      </c>
      <c r="U115" s="14">
        <f t="shared" si="113"/>
        <v>2.5933245242747345E-3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1.7493324524274732E-2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89.166666666666671</v>
      </c>
      <c r="AX115" s="1">
        <f t="shared" si="120"/>
        <v>203129.20015908757</v>
      </c>
    </row>
    <row r="116" spans="1:53" x14ac:dyDescent="0.15">
      <c r="C116" s="7">
        <v>11</v>
      </c>
      <c r="D116" s="7">
        <f t="shared" si="121"/>
        <v>18.459834381666699</v>
      </c>
      <c r="E116" s="10">
        <f t="shared" si="122"/>
        <v>21.630756638709698</v>
      </c>
      <c r="F116" s="7" t="s">
        <v>85</v>
      </c>
      <c r="G116" s="1">
        <v>12</v>
      </c>
      <c r="H116" s="9">
        <f t="shared" si="103"/>
        <v>18.459834381666699</v>
      </c>
      <c r="I116" s="9">
        <f t="shared" si="104"/>
        <v>291.6098343816667</v>
      </c>
      <c r="J116" s="9">
        <f t="shared" si="105"/>
        <v>0.16641922874454043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1.1848389634393754</v>
      </c>
      <c r="P116" s="9">
        <f t="shared" si="108"/>
        <v>0.19717998648206159</v>
      </c>
      <c r="Q116" s="12">
        <f t="shared" si="109"/>
        <v>5.9153995944618475E-2</v>
      </c>
      <c r="R116" s="9">
        <f t="shared" si="110"/>
        <v>0.19436706250000002</v>
      </c>
      <c r="S116" s="13">
        <f t="shared" si="111"/>
        <v>0.30434166768671761</v>
      </c>
      <c r="T116" s="2">
        <f t="shared" si="112"/>
        <v>0.01</v>
      </c>
      <c r="U116" s="14">
        <f t="shared" si="113"/>
        <v>3.0434166768671762E-3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1.7943416676867177E-2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89.166666666666671</v>
      </c>
      <c r="AX116" s="1">
        <f t="shared" si="120"/>
        <v>208355.58573417459</v>
      </c>
      <c r="AY116" s="1">
        <f>SUM(AX105:AX116)</f>
        <v>2532564.9772660555</v>
      </c>
    </row>
    <row r="117" spans="1:53" x14ac:dyDescent="0.15">
      <c r="C117" s="7">
        <v>12</v>
      </c>
      <c r="D117" s="7">
        <f t="shared" si="121"/>
        <v>15.167097264193499</v>
      </c>
      <c r="E117" s="10">
        <f t="shared" si="122"/>
        <v>18.459834381666699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15.8823808970968</v>
      </c>
      <c r="E121" s="7"/>
      <c r="F121" s="7"/>
      <c r="G121" s="1">
        <v>1</v>
      </c>
      <c r="H121" s="9">
        <f t="shared" ref="H121:H132" si="124">E122</f>
        <v>15.8823808970968</v>
      </c>
      <c r="I121" s="9">
        <f t="shared" ref="I121:I132" si="125">H121+273.15</f>
        <v>289.0323808970968</v>
      </c>
      <c r="J121" s="9">
        <f t="shared" ref="J121:J132" si="126">EXP(($C$15*(I121-$C$13))/($C$16*I121*$C$13))</f>
        <v>0.1235635814318374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3.5178551633644112E-2</v>
      </c>
      <c r="Q121" s="12">
        <f t="shared" ref="Q121:Q132" si="130">P121*$B$123</f>
        <v>1.1608922039102557E-2</v>
      </c>
      <c r="R121" s="9">
        <f t="shared" ref="R121:R132" si="131">L121*$B$123</f>
        <v>9.3951000000000007E-2</v>
      </c>
      <c r="S121" s="13">
        <f t="shared" ref="S121:S132" si="132">Q121/R121</f>
        <v>0.1235635814318374</v>
      </c>
      <c r="T121" s="2">
        <f t="shared" ref="T121:T132" si="133">$B$122/100</f>
        <v>0.01</v>
      </c>
      <c r="U121" s="14">
        <f t="shared" ref="U121:U132" si="134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1.1185635814318372E-2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40.25</v>
      </c>
      <c r="AX121" s="1">
        <f t="shared" ref="AX121:AX132" si="141">AW121*10000*AV121*0.67*AU121*AT121</f>
        <v>28340.190796269977</v>
      </c>
      <c r="AZ121" s="1">
        <f t="shared" ref="AZ121:AZ132" si="142">$E$9/12</f>
        <v>24.5</v>
      </c>
      <c r="BA121" s="1">
        <f t="shared" ref="BA121:BA132" si="143">AZ121*10000*AV121*0.67*AU121*AT121</f>
        <v>17250.550919468682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13.068816204129</v>
      </c>
      <c r="E122" s="10">
        <f t="shared" ref="E122:E133" si="145">D121</f>
        <v>15.8823808970968</v>
      </c>
      <c r="F122" s="7" t="s">
        <v>83</v>
      </c>
      <c r="G122" s="1">
        <v>2</v>
      </c>
      <c r="H122" s="9">
        <f t="shared" si="124"/>
        <v>13.068816204129</v>
      </c>
      <c r="I122" s="9">
        <f t="shared" si="125"/>
        <v>286.21881620412898</v>
      </c>
      <c r="J122" s="9">
        <f t="shared" si="126"/>
        <v>8.8730473817602198E-2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0.53422144836635588</v>
      </c>
      <c r="P122" s="9">
        <f t="shared" si="129"/>
        <v>4.7401722237072466E-2</v>
      </c>
      <c r="Q122" s="12">
        <f t="shared" si="130"/>
        <v>1.5642568338233916E-2</v>
      </c>
      <c r="R122" s="9">
        <f t="shared" si="131"/>
        <v>9.3951000000000007E-2</v>
      </c>
      <c r="S122" s="13">
        <f t="shared" si="132"/>
        <v>0.16649709250815758</v>
      </c>
      <c r="T122" s="2">
        <f t="shared" si="133"/>
        <v>0.01</v>
      </c>
      <c r="U122" s="14">
        <f t="shared" si="134"/>
        <v>1.6649709250815758E-3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1.1614970925081576E-2</v>
      </c>
      <c r="AU122" s="9">
        <f t="shared" si="138"/>
        <v>28.47</v>
      </c>
      <c r="AV122" s="1">
        <f t="shared" si="139"/>
        <v>0.33</v>
      </c>
      <c r="AW122" s="1">
        <f t="shared" si="140"/>
        <v>40.25</v>
      </c>
      <c r="AX122" s="1">
        <f t="shared" si="141"/>
        <v>29427.96436198823</v>
      </c>
      <c r="AZ122" s="1">
        <f t="shared" si="142"/>
        <v>24.5</v>
      </c>
      <c r="BA122" s="1">
        <f t="shared" si="143"/>
        <v>17912.673959471096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14.523766345</v>
      </c>
      <c r="E123" s="10">
        <f t="shared" si="145"/>
        <v>13.068816204129</v>
      </c>
      <c r="F123" s="7" t="s">
        <v>83</v>
      </c>
      <c r="G123" s="1">
        <v>3</v>
      </c>
      <c r="H123" s="9">
        <f t="shared" si="124"/>
        <v>14.523766345</v>
      </c>
      <c r="I123" s="9">
        <f t="shared" si="125"/>
        <v>287.67376634499999</v>
      </c>
      <c r="J123" s="9">
        <f t="shared" si="126"/>
        <v>0.1053889353363449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0.77151972612928332</v>
      </c>
      <c r="P123" s="9">
        <f t="shared" si="129"/>
        <v>8.1309642527753564E-2</v>
      </c>
      <c r="Q123" s="12">
        <f t="shared" si="130"/>
        <v>2.6832182034158679E-2</v>
      </c>
      <c r="R123" s="9">
        <f t="shared" si="131"/>
        <v>9.3951000000000007E-2</v>
      </c>
      <c r="S123" s="13">
        <f t="shared" si="132"/>
        <v>0.28559762039955588</v>
      </c>
      <c r="T123" s="2">
        <f t="shared" si="133"/>
        <v>0.01</v>
      </c>
      <c r="U123" s="14">
        <f t="shared" si="134"/>
        <v>2.8559762039955588E-3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1.280597620399556E-2</v>
      </c>
      <c r="AU123" s="9">
        <f t="shared" si="138"/>
        <v>28.47</v>
      </c>
      <c r="AV123" s="1">
        <f t="shared" si="139"/>
        <v>0.33</v>
      </c>
      <c r="AW123" s="1">
        <f t="shared" si="140"/>
        <v>40.25</v>
      </c>
      <c r="AX123" s="1">
        <f t="shared" si="141"/>
        <v>32445.523435436742</v>
      </c>
      <c r="AZ123" s="1">
        <f t="shared" si="142"/>
        <v>24.5</v>
      </c>
      <c r="BA123" s="1">
        <f t="shared" si="143"/>
        <v>19749.449047657148</v>
      </c>
    </row>
    <row r="124" spans="1:53" x14ac:dyDescent="0.15">
      <c r="C124" s="7">
        <v>3</v>
      </c>
      <c r="D124" s="7">
        <f t="shared" si="144"/>
        <v>14.978322438064501</v>
      </c>
      <c r="E124" s="10">
        <f t="shared" si="145"/>
        <v>14.523766345</v>
      </c>
      <c r="F124" s="7" t="s">
        <v>83</v>
      </c>
      <c r="G124" s="1">
        <v>4</v>
      </c>
      <c r="H124" s="9">
        <f t="shared" si="124"/>
        <v>14.978322438064501</v>
      </c>
      <c r="I124" s="9">
        <f t="shared" si="125"/>
        <v>288.12832243806446</v>
      </c>
      <c r="J124" s="9">
        <f t="shared" si="126"/>
        <v>0.11116934562135589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0.97491008360152986</v>
      </c>
      <c r="P124" s="9">
        <f t="shared" si="129"/>
        <v>0.10838011603364343</v>
      </c>
      <c r="Q124" s="12">
        <f t="shared" si="130"/>
        <v>3.5765438291102333E-2</v>
      </c>
      <c r="R124" s="9">
        <f t="shared" si="131"/>
        <v>9.3951000000000007E-2</v>
      </c>
      <c r="S124" s="13">
        <f t="shared" si="132"/>
        <v>0.38068182660218974</v>
      </c>
      <c r="T124" s="2">
        <f t="shared" si="133"/>
        <v>0.01</v>
      </c>
      <c r="U124" s="14">
        <f t="shared" si="134"/>
        <v>3.8068182660218977E-3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1.3756818266021896E-2</v>
      </c>
      <c r="AU124" s="9">
        <f t="shared" si="138"/>
        <v>28.47</v>
      </c>
      <c r="AV124" s="1">
        <f t="shared" si="139"/>
        <v>0.33</v>
      </c>
      <c r="AW124" s="1">
        <f t="shared" si="140"/>
        <v>40.25</v>
      </c>
      <c r="AX124" s="1">
        <f t="shared" si="141"/>
        <v>34854.599316528016</v>
      </c>
      <c r="AZ124" s="1">
        <f t="shared" si="142"/>
        <v>24.5</v>
      </c>
      <c r="BA124" s="1">
        <f t="shared" si="143"/>
        <v>21215.843062234446</v>
      </c>
    </row>
    <row r="125" spans="1:53" x14ac:dyDescent="0.15">
      <c r="C125" s="7">
        <v>4</v>
      </c>
      <c r="D125" s="7">
        <f t="shared" si="144"/>
        <v>15.885162278333301</v>
      </c>
      <c r="E125" s="10">
        <f t="shared" si="145"/>
        <v>14.978322438064501</v>
      </c>
      <c r="F125" s="7" t="s">
        <v>83</v>
      </c>
      <c r="G125" s="1">
        <v>5</v>
      </c>
      <c r="H125" s="9">
        <f t="shared" si="124"/>
        <v>15.885162278333301</v>
      </c>
      <c r="I125" s="9">
        <f t="shared" si="125"/>
        <v>289.0351622783333</v>
      </c>
      <c r="J125" s="9">
        <f t="shared" si="126"/>
        <v>0.12360364411092399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0.82320346918949217</v>
      </c>
      <c r="O125" s="9">
        <f t="shared" si="146"/>
        <v>0.32802649837839415</v>
      </c>
      <c r="P125" s="9">
        <f t="shared" si="129"/>
        <v>4.0545270564515616E-2</v>
      </c>
      <c r="Q125" s="12">
        <f t="shared" si="130"/>
        <v>1.3379939286290153E-2</v>
      </c>
      <c r="R125" s="9">
        <f t="shared" si="131"/>
        <v>9.3951000000000007E-2</v>
      </c>
      <c r="S125" s="13">
        <f t="shared" si="132"/>
        <v>0.14241401673521467</v>
      </c>
      <c r="T125" s="2">
        <f t="shared" si="133"/>
        <v>0.01</v>
      </c>
      <c r="U125" s="14">
        <f t="shared" si="134"/>
        <v>1.4241401673521466E-3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1.6324140167352147E-2</v>
      </c>
      <c r="AU125" s="9">
        <f t="shared" si="138"/>
        <v>28.47</v>
      </c>
      <c r="AV125" s="1">
        <f t="shared" si="139"/>
        <v>0.33</v>
      </c>
      <c r="AW125" s="1">
        <f t="shared" si="140"/>
        <v>40.25</v>
      </c>
      <c r="AX125" s="1">
        <f t="shared" si="141"/>
        <v>41359.226655280298</v>
      </c>
      <c r="AZ125" s="1">
        <f t="shared" si="142"/>
        <v>24.5</v>
      </c>
      <c r="BA125" s="1">
        <f t="shared" si="143"/>
        <v>25175.181442344528</v>
      </c>
    </row>
    <row r="126" spans="1:53" x14ac:dyDescent="0.15">
      <c r="C126" s="7">
        <v>5</v>
      </c>
      <c r="D126" s="7">
        <f t="shared" si="144"/>
        <v>19.025454918064501</v>
      </c>
      <c r="E126" s="10">
        <f t="shared" si="145"/>
        <v>15.885162278333301</v>
      </c>
      <c r="F126" s="7" t="s">
        <v>85</v>
      </c>
      <c r="G126" s="1">
        <v>6</v>
      </c>
      <c r="H126" s="9">
        <f t="shared" si="124"/>
        <v>19.025454918064501</v>
      </c>
      <c r="I126" s="9">
        <f t="shared" si="125"/>
        <v>292.17545491806447</v>
      </c>
      <c r="J126" s="9">
        <f t="shared" si="126"/>
        <v>0.17753169210429529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0.57218122781387859</v>
      </c>
      <c r="P126" s="9">
        <f t="shared" si="129"/>
        <v>0.10158030156411113</v>
      </c>
      <c r="Q126" s="12">
        <f t="shared" si="130"/>
        <v>3.3521499516156676E-2</v>
      </c>
      <c r="R126" s="9">
        <f t="shared" si="131"/>
        <v>9.3951000000000007E-2</v>
      </c>
      <c r="S126" s="13">
        <f t="shared" si="132"/>
        <v>0.35679768726417677</v>
      </c>
      <c r="T126" s="2">
        <f t="shared" si="133"/>
        <v>0.01</v>
      </c>
      <c r="U126" s="14">
        <f t="shared" si="134"/>
        <v>3.5679768726417679E-3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1.8467976872641768E-2</v>
      </c>
      <c r="AU126" s="9">
        <f t="shared" si="138"/>
        <v>28.47</v>
      </c>
      <c r="AV126" s="1">
        <f t="shared" si="139"/>
        <v>0.33</v>
      </c>
      <c r="AW126" s="1">
        <f t="shared" si="140"/>
        <v>40.25</v>
      </c>
      <c r="AX126" s="1">
        <f t="shared" si="141"/>
        <v>46790.901910269546</v>
      </c>
      <c r="AZ126" s="1">
        <f t="shared" si="142"/>
        <v>24.5</v>
      </c>
      <c r="BA126" s="1">
        <f t="shared" si="143"/>
        <v>28481.418554077118</v>
      </c>
    </row>
    <row r="127" spans="1:53" x14ac:dyDescent="0.15">
      <c r="C127" s="7">
        <v>6</v>
      </c>
      <c r="D127" s="7">
        <f t="shared" si="144"/>
        <v>23.400270699333301</v>
      </c>
      <c r="E127" s="10">
        <f t="shared" si="145"/>
        <v>19.025454918064501</v>
      </c>
      <c r="F127" s="7" t="s">
        <v>83</v>
      </c>
      <c r="G127" s="1">
        <v>7</v>
      </c>
      <c r="H127" s="9">
        <f t="shared" si="124"/>
        <v>23.400270699333301</v>
      </c>
      <c r="I127" s="9">
        <f t="shared" si="125"/>
        <v>296.55027069933328</v>
      </c>
      <c r="J127" s="9">
        <f t="shared" si="126"/>
        <v>0.29025899144217548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0.75530092624976752</v>
      </c>
      <c r="P127" s="9">
        <f t="shared" si="129"/>
        <v>0.21923288508859848</v>
      </c>
      <c r="Q127" s="12">
        <f t="shared" si="130"/>
        <v>7.2346852079237495E-2</v>
      </c>
      <c r="R127" s="9">
        <f t="shared" si="131"/>
        <v>9.3951000000000007E-2</v>
      </c>
      <c r="S127" s="13">
        <f t="shared" si="132"/>
        <v>0.77004877094695623</v>
      </c>
      <c r="T127" s="2">
        <f t="shared" si="133"/>
        <v>0.01</v>
      </c>
      <c r="U127" s="14">
        <f t="shared" si="134"/>
        <v>7.7004877094695627E-3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2.2600487709469562E-2</v>
      </c>
      <c r="AU127" s="9">
        <f t="shared" si="138"/>
        <v>28.47</v>
      </c>
      <c r="AV127" s="1">
        <f t="shared" si="139"/>
        <v>0.33</v>
      </c>
      <c r="AW127" s="1">
        <f t="shared" si="140"/>
        <v>40.25</v>
      </c>
      <c r="AX127" s="1">
        <f t="shared" si="141"/>
        <v>57261.12886271836</v>
      </c>
      <c r="AZ127" s="1">
        <f t="shared" si="142"/>
        <v>24.5</v>
      </c>
      <c r="BA127" s="1">
        <f t="shared" si="143"/>
        <v>34854.600177306835</v>
      </c>
    </row>
    <row r="128" spans="1:53" x14ac:dyDescent="0.15">
      <c r="C128" s="7">
        <v>7</v>
      </c>
      <c r="D128" s="7">
        <f t="shared" si="144"/>
        <v>25.666656746774201</v>
      </c>
      <c r="E128" s="10">
        <f t="shared" si="145"/>
        <v>23.400270699333301</v>
      </c>
      <c r="F128" s="7" t="s">
        <v>83</v>
      </c>
      <c r="G128" s="1">
        <v>8</v>
      </c>
      <c r="H128" s="9">
        <f t="shared" si="124"/>
        <v>25.666656746774201</v>
      </c>
      <c r="I128" s="9">
        <f t="shared" si="125"/>
        <v>298.81665674677419</v>
      </c>
      <c r="J128" s="9">
        <f t="shared" si="126"/>
        <v>0.3723374806654417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0.82076804116116908</v>
      </c>
      <c r="P128" s="9">
        <f t="shared" si="129"/>
        <v>0.30560270465665923</v>
      </c>
      <c r="Q128" s="12">
        <f t="shared" si="130"/>
        <v>0.10084889253669756</v>
      </c>
      <c r="R128" s="9">
        <f t="shared" si="131"/>
        <v>9.3951000000000007E-2</v>
      </c>
      <c r="S128" s="13">
        <f t="shared" si="132"/>
        <v>1.0734201076805734</v>
      </c>
      <c r="T128" s="2">
        <f t="shared" si="133"/>
        <v>0.01</v>
      </c>
      <c r="U128" s="14">
        <f t="shared" si="134"/>
        <v>1.0734201076805734E-2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2.5634201076805738E-2</v>
      </c>
      <c r="AU128" s="9">
        <f t="shared" si="138"/>
        <v>28.47</v>
      </c>
      <c r="AV128" s="1">
        <f t="shared" si="139"/>
        <v>0.33</v>
      </c>
      <c r="AW128" s="1">
        <f t="shared" si="140"/>
        <v>40.25</v>
      </c>
      <c r="AX128" s="1">
        <f t="shared" si="141"/>
        <v>64947.416623083918</v>
      </c>
      <c r="AZ128" s="1">
        <f t="shared" si="142"/>
        <v>24.5</v>
      </c>
      <c r="BA128" s="1">
        <f t="shared" si="143"/>
        <v>39533.210118398907</v>
      </c>
    </row>
    <row r="129" spans="1:54" x14ac:dyDescent="0.15">
      <c r="C129" s="7">
        <v>8</v>
      </c>
      <c r="D129" s="7">
        <f t="shared" si="144"/>
        <v>26.900631199354802</v>
      </c>
      <c r="E129" s="10">
        <f t="shared" si="145"/>
        <v>25.666656746774201</v>
      </c>
      <c r="F129" s="7" t="s">
        <v>83</v>
      </c>
      <c r="G129" s="1">
        <v>9</v>
      </c>
      <c r="H129" s="9">
        <f t="shared" si="124"/>
        <v>26.900631199354802</v>
      </c>
      <c r="I129" s="9">
        <f t="shared" si="125"/>
        <v>300.05063119935477</v>
      </c>
      <c r="J129" s="9">
        <f t="shared" si="126"/>
        <v>0.42573033844080815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0.79986533650450986</v>
      </c>
      <c r="P129" s="9">
        <f t="shared" si="129"/>
        <v>0.34052694041713588</v>
      </c>
      <c r="Q129" s="12">
        <f t="shared" si="130"/>
        <v>0.11237389033765485</v>
      </c>
      <c r="R129" s="9">
        <f t="shared" si="131"/>
        <v>9.3951000000000007E-2</v>
      </c>
      <c r="S129" s="13">
        <f t="shared" si="132"/>
        <v>1.1960904124240812</v>
      </c>
      <c r="T129" s="2">
        <f t="shared" si="133"/>
        <v>0.01</v>
      </c>
      <c r="U129" s="14">
        <f t="shared" si="134"/>
        <v>1.1960904124240812E-2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2.686090412424081E-2</v>
      </c>
      <c r="AU129" s="9">
        <f t="shared" si="138"/>
        <v>28.47</v>
      </c>
      <c r="AV129" s="1">
        <f t="shared" si="139"/>
        <v>0.33</v>
      </c>
      <c r="AW129" s="1">
        <f t="shared" si="140"/>
        <v>40.25</v>
      </c>
      <c r="AX129" s="1">
        <f t="shared" si="141"/>
        <v>68055.420405057055</v>
      </c>
      <c r="AZ129" s="1">
        <f t="shared" si="142"/>
        <v>24.5</v>
      </c>
      <c r="BA129" s="1">
        <f t="shared" si="143"/>
        <v>41425.038507426041</v>
      </c>
    </row>
    <row r="130" spans="1:54" x14ac:dyDescent="0.15">
      <c r="C130" s="7">
        <v>9</v>
      </c>
      <c r="D130" s="7">
        <f t="shared" si="144"/>
        <v>24.447367398000001</v>
      </c>
      <c r="E130" s="10">
        <f t="shared" si="145"/>
        <v>26.900631199354802</v>
      </c>
      <c r="F130" s="7" t="s">
        <v>83</v>
      </c>
      <c r="G130" s="1">
        <v>10</v>
      </c>
      <c r="H130" s="9">
        <f t="shared" si="124"/>
        <v>24.447367398000001</v>
      </c>
      <c r="I130" s="9">
        <f t="shared" si="125"/>
        <v>297.59736739799996</v>
      </c>
      <c r="J130" s="9">
        <f t="shared" si="126"/>
        <v>0.32580478305231275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0.74403839608737399</v>
      </c>
      <c r="P130" s="9">
        <f t="shared" si="129"/>
        <v>0.24241126821983763</v>
      </c>
      <c r="Q130" s="12">
        <f t="shared" si="130"/>
        <v>7.9995718512546429E-2</v>
      </c>
      <c r="R130" s="9">
        <f t="shared" si="131"/>
        <v>9.3951000000000007E-2</v>
      </c>
      <c r="S130" s="13">
        <f t="shared" si="132"/>
        <v>0.85146212932854815</v>
      </c>
      <c r="T130" s="2">
        <f t="shared" si="133"/>
        <v>0.01</v>
      </c>
      <c r="U130" s="14">
        <f t="shared" si="134"/>
        <v>8.514621293285481E-3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2.3414621293285483E-2</v>
      </c>
      <c r="AU130" s="9">
        <f t="shared" si="138"/>
        <v>28.47</v>
      </c>
      <c r="AV130" s="1">
        <f t="shared" si="139"/>
        <v>0.33</v>
      </c>
      <c r="AW130" s="1">
        <f t="shared" si="140"/>
        <v>40.25</v>
      </c>
      <c r="AX130" s="1">
        <f t="shared" si="141"/>
        <v>59323.836918120956</v>
      </c>
      <c r="AZ130" s="1">
        <f t="shared" si="142"/>
        <v>24.5</v>
      </c>
      <c r="BA130" s="1">
        <f t="shared" si="143"/>
        <v>36110.161602334498</v>
      </c>
    </row>
    <row r="131" spans="1:54" x14ac:dyDescent="0.15">
      <c r="C131" s="7">
        <v>10</v>
      </c>
      <c r="D131" s="7">
        <f t="shared" si="144"/>
        <v>21.630756638709698</v>
      </c>
      <c r="E131" s="10">
        <f t="shared" si="145"/>
        <v>24.447367398000001</v>
      </c>
      <c r="F131" s="7" t="s">
        <v>83</v>
      </c>
      <c r="G131" s="1">
        <v>11</v>
      </c>
      <c r="H131" s="9">
        <f t="shared" si="124"/>
        <v>21.630756638709698</v>
      </c>
      <c r="I131" s="9">
        <f t="shared" si="125"/>
        <v>294.7807566387097</v>
      </c>
      <c r="J131" s="9">
        <f t="shared" si="126"/>
        <v>0.23833567670336475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0.47654577147415955</v>
      </c>
      <c r="O131" s="9">
        <f t="shared" si="146"/>
        <v>0.30978135639337678</v>
      </c>
      <c r="P131" s="9">
        <f t="shared" si="129"/>
        <v>7.3831949206101657E-2</v>
      </c>
      <c r="Q131" s="12">
        <f t="shared" si="130"/>
        <v>2.4364543238013549E-2</v>
      </c>
      <c r="R131" s="9">
        <f t="shared" si="131"/>
        <v>9.3951000000000007E-2</v>
      </c>
      <c r="S131" s="13">
        <f t="shared" si="132"/>
        <v>0.25933245242747333</v>
      </c>
      <c r="T131" s="2">
        <f t="shared" si="133"/>
        <v>0.01</v>
      </c>
      <c r="U131" s="14">
        <f t="shared" si="134"/>
        <v>2.5933245242747332E-3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1.7493324524274732E-2</v>
      </c>
      <c r="AU131" s="9">
        <f t="shared" si="138"/>
        <v>28.47</v>
      </c>
      <c r="AV131" s="1">
        <f t="shared" si="139"/>
        <v>0.33</v>
      </c>
      <c r="AW131" s="1">
        <f t="shared" si="140"/>
        <v>40.25</v>
      </c>
      <c r="AX131" s="1">
        <f t="shared" si="141"/>
        <v>44321.499725961294</v>
      </c>
      <c r="AZ131" s="1">
        <f t="shared" si="142"/>
        <v>24.5</v>
      </c>
      <c r="BA131" s="1">
        <f t="shared" si="143"/>
        <v>26978.304181019921</v>
      </c>
    </row>
    <row r="132" spans="1:54" x14ac:dyDescent="0.15">
      <c r="C132" s="7">
        <v>11</v>
      </c>
      <c r="D132" s="7">
        <f t="shared" si="144"/>
        <v>18.459834381666699</v>
      </c>
      <c r="E132" s="10">
        <f t="shared" si="145"/>
        <v>21.630756638709698</v>
      </c>
      <c r="F132" s="7" t="s">
        <v>85</v>
      </c>
      <c r="G132" s="1">
        <v>12</v>
      </c>
      <c r="H132" s="9">
        <f t="shared" si="124"/>
        <v>18.459834381666699</v>
      </c>
      <c r="I132" s="9">
        <f t="shared" si="125"/>
        <v>291.6098343816667</v>
      </c>
      <c r="J132" s="9">
        <f t="shared" si="126"/>
        <v>0.16641922874454043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0.52064940718727515</v>
      </c>
      <c r="P132" s="9">
        <f t="shared" si="129"/>
        <v>8.6646072790408521E-2</v>
      </c>
      <c r="Q132" s="12">
        <f t="shared" si="130"/>
        <v>2.8593204020834814E-2</v>
      </c>
      <c r="R132" s="9">
        <f t="shared" si="131"/>
        <v>9.3951000000000007E-2</v>
      </c>
      <c r="S132" s="13">
        <f t="shared" si="132"/>
        <v>0.30434166768671767</v>
      </c>
      <c r="T132" s="2">
        <f t="shared" si="133"/>
        <v>0.01</v>
      </c>
      <c r="U132" s="14">
        <f t="shared" si="134"/>
        <v>3.0434166768671766E-3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1.7943416676867177E-2</v>
      </c>
      <c r="AU132" s="9">
        <f t="shared" si="138"/>
        <v>28.47</v>
      </c>
      <c r="AV132" s="1">
        <f t="shared" si="139"/>
        <v>0.33</v>
      </c>
      <c r="AW132" s="1">
        <f t="shared" si="140"/>
        <v>40.25</v>
      </c>
      <c r="AX132" s="1">
        <f t="shared" si="141"/>
        <v>45461.863822568623</v>
      </c>
      <c r="AY132" s="1">
        <f>SUM(AX121:AX132)</f>
        <v>552589.57283328311</v>
      </c>
      <c r="AZ132" s="1">
        <f t="shared" si="142"/>
        <v>24.5</v>
      </c>
      <c r="BA132" s="1">
        <f t="shared" si="143"/>
        <v>27672.438848520036</v>
      </c>
      <c r="BB132" s="1">
        <f>SUM(BA121:BA132)</f>
        <v>336358.87042025931</v>
      </c>
    </row>
    <row r="133" spans="1:54" x14ac:dyDescent="0.15">
      <c r="C133" s="7">
        <v>12</v>
      </c>
      <c r="D133" s="7">
        <f t="shared" si="144"/>
        <v>15.167097264193499</v>
      </c>
      <c r="E133" s="10">
        <f t="shared" si="145"/>
        <v>18.459834381666699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15.8823808970968</v>
      </c>
      <c r="E136" s="7"/>
      <c r="F136" s="7"/>
      <c r="G136" s="1">
        <v>1</v>
      </c>
      <c r="H136" s="9">
        <f t="shared" ref="H136:H147" si="147">E137</f>
        <v>15.8823808970968</v>
      </c>
      <c r="I136" s="9">
        <f t="shared" ref="I136:I147" si="148">H136+273.15</f>
        <v>289.0323808970968</v>
      </c>
      <c r="J136" s="9">
        <f t="shared" ref="J136:J147" si="149">EXP(($C$15*(I136-$C$13))/($C$16*I136*$C$13))</f>
        <v>0.1235635814318374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9.379067906170821E-2</v>
      </c>
      <c r="Q136" s="12">
        <f t="shared" ref="Q136:Q147" si="153">P136*$B$138</f>
        <v>2.4385576556044137E-2</v>
      </c>
      <c r="R136" s="9">
        <f t="shared" ref="R136:R147" si="154">L136*$B$138</f>
        <v>0.19735245833333334</v>
      </c>
      <c r="S136" s="13">
        <f t="shared" ref="S136:S147" si="155">Q136/R136</f>
        <v>0.12356358143183743</v>
      </c>
      <c r="T136" s="2">
        <f t="shared" ref="T136:T147" si="156">$B$137/100</f>
        <v>0.01</v>
      </c>
      <c r="U136" s="14">
        <f t="shared" ref="U136:U147" si="157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1.1185635814318372E-2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13.068816204129</v>
      </c>
      <c r="E137" s="10">
        <f t="shared" ref="E137:E148" si="166">D136</f>
        <v>15.8823808970968</v>
      </c>
      <c r="F137" s="7" t="s">
        <v>83</v>
      </c>
      <c r="G137" s="1">
        <v>2</v>
      </c>
      <c r="H137" s="9">
        <f t="shared" si="147"/>
        <v>13.068816204129</v>
      </c>
      <c r="I137" s="9">
        <f t="shared" si="148"/>
        <v>286.21881620412898</v>
      </c>
      <c r="J137" s="9">
        <f t="shared" si="149"/>
        <v>8.8730473817602198E-2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1.4243051542716252</v>
      </c>
      <c r="P137" s="9">
        <f t="shared" si="152"/>
        <v>0.12637927119937431</v>
      </c>
      <c r="Q137" s="12">
        <f t="shared" si="153"/>
        <v>3.2858610511837319E-2</v>
      </c>
      <c r="R137" s="9">
        <f t="shared" si="154"/>
        <v>0.19735245833333334</v>
      </c>
      <c r="S137" s="13">
        <f t="shared" si="155"/>
        <v>0.16649709250815758</v>
      </c>
      <c r="T137" s="2">
        <f t="shared" si="156"/>
        <v>0.01</v>
      </c>
      <c r="U137" s="14">
        <f t="shared" si="157"/>
        <v>1.6649709250815758E-3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1.1614970925081576E-2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14.523766345</v>
      </c>
      <c r="E138" s="10">
        <f t="shared" si="166"/>
        <v>13.068816204129</v>
      </c>
      <c r="F138" s="7" t="s">
        <v>83</v>
      </c>
      <c r="G138" s="1">
        <v>3</v>
      </c>
      <c r="H138" s="9">
        <f t="shared" si="147"/>
        <v>14.523766345</v>
      </c>
      <c r="I138" s="9">
        <f t="shared" si="148"/>
        <v>287.67376634499999</v>
      </c>
      <c r="J138" s="9">
        <f t="shared" si="149"/>
        <v>0.1053889353363449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2.0569737997389179</v>
      </c>
      <c r="P138" s="9">
        <f t="shared" si="152"/>
        <v>0.21678227876924047</v>
      </c>
      <c r="Q138" s="12">
        <f t="shared" si="153"/>
        <v>5.6363392480002522E-2</v>
      </c>
      <c r="R138" s="9">
        <f t="shared" si="154"/>
        <v>0.19735245833333334</v>
      </c>
      <c r="S138" s="13">
        <f t="shared" si="155"/>
        <v>0.285597620399556</v>
      </c>
      <c r="T138" s="2">
        <f t="shared" si="156"/>
        <v>0.01</v>
      </c>
      <c r="U138" s="14">
        <f t="shared" si="157"/>
        <v>2.8559762039955601E-3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1.280597620399556E-2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14.978322438064501</v>
      </c>
      <c r="E139" s="10">
        <f t="shared" si="166"/>
        <v>14.523766345</v>
      </c>
      <c r="F139" s="7" t="s">
        <v>83</v>
      </c>
      <c r="G139" s="1">
        <v>4</v>
      </c>
      <c r="H139" s="9">
        <f t="shared" si="147"/>
        <v>14.978322438064501</v>
      </c>
      <c r="I139" s="9">
        <f t="shared" si="148"/>
        <v>288.12832243806446</v>
      </c>
      <c r="J139" s="9">
        <f t="shared" si="149"/>
        <v>0.11116934562135589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2.5992394376363444</v>
      </c>
      <c r="P139" s="9">
        <f t="shared" si="152"/>
        <v>0.28895574739525348</v>
      </c>
      <c r="Q139" s="12">
        <f t="shared" si="153"/>
        <v>7.5128494322765901E-2</v>
      </c>
      <c r="R139" s="9">
        <f t="shared" si="154"/>
        <v>0.19735245833333334</v>
      </c>
      <c r="S139" s="13">
        <f t="shared" si="155"/>
        <v>0.38068182660218985</v>
      </c>
      <c r="T139" s="2">
        <f t="shared" si="156"/>
        <v>0.01</v>
      </c>
      <c r="U139" s="14">
        <f t="shared" si="157"/>
        <v>3.8068182660218985E-3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1.3756818266021899E-2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15.885162278333301</v>
      </c>
      <c r="E140" s="10">
        <f t="shared" si="166"/>
        <v>14.978322438064501</v>
      </c>
      <c r="F140" s="7" t="s">
        <v>83</v>
      </c>
      <c r="G140" s="1">
        <v>5</v>
      </c>
      <c r="H140" s="9">
        <f t="shared" si="147"/>
        <v>15.885162278333301</v>
      </c>
      <c r="I140" s="9">
        <f t="shared" si="148"/>
        <v>289.0351622783333</v>
      </c>
      <c r="J140" s="9">
        <f t="shared" si="149"/>
        <v>0.12360364411092399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3.0693316069077579</v>
      </c>
      <c r="P140" s="9">
        <f t="shared" si="152"/>
        <v>0.37938057159863697</v>
      </c>
      <c r="Q140" s="12">
        <f t="shared" si="153"/>
        <v>9.8638948615645622E-2</v>
      </c>
      <c r="R140" s="9">
        <f t="shared" si="154"/>
        <v>0.19735245833333334</v>
      </c>
      <c r="S140" s="13">
        <f t="shared" si="155"/>
        <v>0.49981109659673922</v>
      </c>
      <c r="T140" s="2">
        <f t="shared" si="156"/>
        <v>0.01</v>
      </c>
      <c r="U140" s="14">
        <f t="shared" si="157"/>
        <v>4.9981109659673921E-3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1.9898110965967393E-2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19.025454918064501</v>
      </c>
      <c r="E141" s="10">
        <f t="shared" si="166"/>
        <v>15.885162278333301</v>
      </c>
      <c r="F141" s="7" t="s">
        <v>85</v>
      </c>
      <c r="G141" s="1">
        <v>6</v>
      </c>
      <c r="H141" s="9">
        <f t="shared" si="147"/>
        <v>19.025454918064501</v>
      </c>
      <c r="I141" s="9">
        <f t="shared" si="148"/>
        <v>292.17545491806447</v>
      </c>
      <c r="J141" s="9">
        <f t="shared" si="149"/>
        <v>0.17753169210429529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3.4489989519757875</v>
      </c>
      <c r="P141" s="9">
        <f t="shared" si="152"/>
        <v>0.61230662001020264</v>
      </c>
      <c r="Q141" s="12">
        <f t="shared" si="153"/>
        <v>0.15919972120265269</v>
      </c>
      <c r="R141" s="9">
        <f t="shared" si="154"/>
        <v>0.19735245833333334</v>
      </c>
      <c r="S141" s="13">
        <f t="shared" si="155"/>
        <v>0.80667716301643577</v>
      </c>
      <c r="T141" s="2">
        <f t="shared" si="156"/>
        <v>0.01</v>
      </c>
      <c r="U141" s="14">
        <f t="shared" si="157"/>
        <v>8.0667716301643586E-3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2.2966771630164362E-2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23.400270699333301</v>
      </c>
      <c r="E142" s="10">
        <f t="shared" si="166"/>
        <v>19.025454918064501</v>
      </c>
      <c r="F142" s="7" t="s">
        <v>83</v>
      </c>
      <c r="G142" s="1">
        <v>7</v>
      </c>
      <c r="H142" s="9">
        <f t="shared" si="147"/>
        <v>23.400270699333301</v>
      </c>
      <c r="I142" s="9">
        <f t="shared" si="148"/>
        <v>296.55027069933328</v>
      </c>
      <c r="J142" s="9">
        <f t="shared" si="149"/>
        <v>0.29025899144217548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3.5957402486322518</v>
      </c>
      <c r="P142" s="9">
        <f t="shared" si="152"/>
        <v>1.0436959380560347</v>
      </c>
      <c r="Q142" s="12">
        <f t="shared" si="153"/>
        <v>0.271360943894569</v>
      </c>
      <c r="R142" s="9">
        <f t="shared" si="154"/>
        <v>0.19735245833333334</v>
      </c>
      <c r="S142" s="13">
        <f t="shared" si="155"/>
        <v>1.3750066565486274</v>
      </c>
      <c r="T142" s="2">
        <f t="shared" si="156"/>
        <v>0.01</v>
      </c>
      <c r="U142" s="14">
        <f t="shared" si="157"/>
        <v>1.3750066565486274E-2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2.8650066565486278E-2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25.666656746774201</v>
      </c>
      <c r="E143" s="10">
        <f t="shared" si="166"/>
        <v>23.400270699333301</v>
      </c>
      <c r="F143" s="7" t="s">
        <v>83</v>
      </c>
      <c r="G143" s="1">
        <v>8</v>
      </c>
      <c r="H143" s="9">
        <f t="shared" si="147"/>
        <v>25.666656746774201</v>
      </c>
      <c r="I143" s="9">
        <f t="shared" si="148"/>
        <v>298.81665674677419</v>
      </c>
      <c r="J143" s="9">
        <f t="shared" si="149"/>
        <v>0.3723374806654417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3.311092227242884</v>
      </c>
      <c r="P143" s="9">
        <f t="shared" si="152"/>
        <v>1.2328437381425417</v>
      </c>
      <c r="Q143" s="12">
        <f t="shared" si="153"/>
        <v>0.32053937191706083</v>
      </c>
      <c r="R143" s="9">
        <f t="shared" si="154"/>
        <v>0.19735245833333334</v>
      </c>
      <c r="S143" s="13">
        <f t="shared" si="155"/>
        <v>1.6241975125319272</v>
      </c>
      <c r="T143" s="2">
        <f t="shared" si="156"/>
        <v>0.01</v>
      </c>
      <c r="U143" s="14">
        <f t="shared" si="157"/>
        <v>1.6241975125319271E-2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3.1141975125319271E-2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26.900631199354802</v>
      </c>
      <c r="E144" s="10">
        <f t="shared" si="166"/>
        <v>25.666656746774201</v>
      </c>
      <c r="F144" s="7" t="s">
        <v>83</v>
      </c>
      <c r="G144" s="1">
        <v>9</v>
      </c>
      <c r="H144" s="9">
        <f t="shared" si="147"/>
        <v>26.900631199354802</v>
      </c>
      <c r="I144" s="9">
        <f t="shared" si="148"/>
        <v>300.05063119935477</v>
      </c>
      <c r="J144" s="9">
        <f t="shared" si="149"/>
        <v>0.42573033844080815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2.8372964057670087</v>
      </c>
      <c r="P144" s="9">
        <f t="shared" si="152"/>
        <v>1.2079231590840771</v>
      </c>
      <c r="Q144" s="12">
        <f t="shared" si="153"/>
        <v>0.31406002136186006</v>
      </c>
      <c r="R144" s="9">
        <f t="shared" si="154"/>
        <v>0.19735245833333334</v>
      </c>
      <c r="S144" s="13">
        <f t="shared" si="155"/>
        <v>1.5913661477244163</v>
      </c>
      <c r="T144" s="2">
        <f t="shared" si="156"/>
        <v>0.01</v>
      </c>
      <c r="U144" s="14">
        <f t="shared" si="157"/>
        <v>1.5913661477244163E-2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3.0813661477244167E-2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24.447367398000001</v>
      </c>
      <c r="E145" s="10">
        <f t="shared" si="166"/>
        <v>26.900631199354802</v>
      </c>
      <c r="F145" s="7" t="s">
        <v>83</v>
      </c>
      <c r="G145" s="1">
        <v>10</v>
      </c>
      <c r="H145" s="9">
        <f t="shared" si="147"/>
        <v>24.447367398000001</v>
      </c>
      <c r="I145" s="9">
        <f t="shared" si="148"/>
        <v>297.59736739799996</v>
      </c>
      <c r="J145" s="9">
        <f t="shared" si="149"/>
        <v>0.32580478305231275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2.3884211633495984</v>
      </c>
      <c r="P145" s="9">
        <f t="shared" si="152"/>
        <v>0.77815903896266836</v>
      </c>
      <c r="Q145" s="12">
        <f t="shared" si="153"/>
        <v>0.20232135013029379</v>
      </c>
      <c r="R145" s="9">
        <f t="shared" si="154"/>
        <v>0.19735245833333334</v>
      </c>
      <c r="S145" s="13">
        <f t="shared" si="155"/>
        <v>1.0251777547587873</v>
      </c>
      <c r="T145" s="2">
        <f t="shared" si="156"/>
        <v>0.01</v>
      </c>
      <c r="U145" s="14">
        <f t="shared" si="157"/>
        <v>1.0251777547587873E-2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2.5151777547587871E-2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21.630756638709698</v>
      </c>
      <c r="E146" s="10">
        <f t="shared" si="166"/>
        <v>24.447367398000001</v>
      </c>
      <c r="F146" s="7" t="s">
        <v>83</v>
      </c>
      <c r="G146" s="1">
        <v>11</v>
      </c>
      <c r="H146" s="9">
        <f t="shared" si="147"/>
        <v>21.630756638709698</v>
      </c>
      <c r="I146" s="9">
        <f t="shared" si="148"/>
        <v>294.7807566387097</v>
      </c>
      <c r="J146" s="9">
        <f t="shared" si="149"/>
        <v>0.23833567670336475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2.369310041053597</v>
      </c>
      <c r="P146" s="9">
        <f t="shared" si="152"/>
        <v>0.56469111195458599</v>
      </c>
      <c r="Q146" s="12">
        <f t="shared" si="153"/>
        <v>0.14681968910819237</v>
      </c>
      <c r="R146" s="9">
        <f t="shared" si="154"/>
        <v>0.19735245833333334</v>
      </c>
      <c r="S146" s="13">
        <f t="shared" si="155"/>
        <v>0.74394659356211401</v>
      </c>
      <c r="T146" s="2">
        <f t="shared" si="156"/>
        <v>0.01</v>
      </c>
      <c r="U146" s="14">
        <f t="shared" si="157"/>
        <v>7.4394659356211406E-3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2.2339465935621139E-2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18.459834381666699</v>
      </c>
      <c r="E147" s="10">
        <f t="shared" si="166"/>
        <v>21.630756638709698</v>
      </c>
      <c r="F147" s="7" t="s">
        <v>85</v>
      </c>
      <c r="G147" s="1">
        <v>12</v>
      </c>
      <c r="H147" s="9">
        <f t="shared" si="147"/>
        <v>18.459834381666699</v>
      </c>
      <c r="I147" s="9">
        <f t="shared" si="148"/>
        <v>291.6098343816667</v>
      </c>
      <c r="J147" s="9">
        <f t="shared" si="149"/>
        <v>0.16641922874454043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2.5636668457656779</v>
      </c>
      <c r="P147" s="9">
        <f t="shared" si="152"/>
        <v>0.4266434592302728</v>
      </c>
      <c r="Q147" s="12">
        <f t="shared" si="153"/>
        <v>0.11092729939987094</v>
      </c>
      <c r="R147" s="9">
        <f t="shared" si="154"/>
        <v>0.19735245833333334</v>
      </c>
      <c r="S147" s="13">
        <f t="shared" si="155"/>
        <v>0.56207710984026305</v>
      </c>
      <c r="T147" s="2">
        <f t="shared" si="156"/>
        <v>0.01</v>
      </c>
      <c r="U147" s="14">
        <f t="shared" si="157"/>
        <v>5.6207710984026308E-3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2.0520771098402633E-2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15.167097264193499</v>
      </c>
      <c r="E148" s="10">
        <f t="shared" si="166"/>
        <v>18.459834381666699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4030000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532870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798830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12409000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140580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19204933.348815501</v>
      </c>
      <c r="J13" s="6" t="s">
        <v>37</v>
      </c>
      <c r="K13" s="6">
        <f>I13/(10000*1000)</f>
        <v>1.9204933348815501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1.86445435903226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1.86445435903226</v>
      </c>
      <c r="I27" s="9">
        <f t="shared" si="1"/>
        <v>275.01445435903224</v>
      </c>
      <c r="J27" s="9">
        <f t="shared" si="2"/>
        <v>2.2190143441660384E-2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1.7636580449736383</v>
      </c>
      <c r="Q27" s="12">
        <f t="shared" si="6"/>
        <v>0.17636580449736383</v>
      </c>
      <c r="R27" s="9">
        <f t="shared" si="7"/>
        <v>4.0532094166666672</v>
      </c>
      <c r="S27" s="13">
        <f t="shared" si="8"/>
        <v>4.3512630700045574E-2</v>
      </c>
      <c r="T27" s="2">
        <f t="shared" si="9"/>
        <v>0.34</v>
      </c>
      <c r="U27" s="14">
        <f t="shared" si="10"/>
        <v>1.4794294438015497E-2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2.7694294438015497E-2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4.7579263801785698</v>
      </c>
      <c r="E28" s="10">
        <f t="shared" si="18"/>
        <v>1.86445435903226</v>
      </c>
      <c r="F28" s="7" t="s">
        <v>83</v>
      </c>
      <c r="G28" s="1">
        <v>3</v>
      </c>
      <c r="H28" s="9">
        <f t="shared" si="0"/>
        <v>4.7579263801785698</v>
      </c>
      <c r="I28" s="9">
        <f t="shared" si="1"/>
        <v>277.90792638017854</v>
      </c>
      <c r="J28" s="9">
        <f t="shared" si="2"/>
        <v>3.2081128146869572E-2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118.24778016516137</v>
      </c>
      <c r="P28" s="9">
        <f t="shared" si="5"/>
        <v>3.7935221885614041</v>
      </c>
      <c r="Q28" s="12">
        <f t="shared" si="6"/>
        <v>0.37935221885614046</v>
      </c>
      <c r="R28" s="9">
        <f t="shared" si="7"/>
        <v>4.0532094166666672</v>
      </c>
      <c r="S28" s="13">
        <f t="shared" si="8"/>
        <v>9.3593046857203155E-2</v>
      </c>
      <c r="T28" s="2">
        <f t="shared" si="9"/>
        <v>0.34</v>
      </c>
      <c r="U28" s="14">
        <f t="shared" si="10"/>
        <v>3.1821635931449072E-2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4.4721635931449073E-2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8.2301305823548407</v>
      </c>
      <c r="E29" s="10">
        <f t="shared" si="18"/>
        <v>4.7579263801785698</v>
      </c>
      <c r="F29" s="7" t="s">
        <v>83</v>
      </c>
      <c r="G29" s="1">
        <v>4</v>
      </c>
      <c r="H29" s="9">
        <f t="shared" si="0"/>
        <v>8.2301305823548407</v>
      </c>
      <c r="I29" s="9">
        <f t="shared" si="1"/>
        <v>281.38013058235481</v>
      </c>
      <c r="J29" s="9">
        <f t="shared" si="2"/>
        <v>4.9432553631188959E-2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154.98635214326663</v>
      </c>
      <c r="P29" s="9">
        <f t="shared" si="5"/>
        <v>7.6613711644243656</v>
      </c>
      <c r="Q29" s="12">
        <f t="shared" si="6"/>
        <v>0.76613711644243665</v>
      </c>
      <c r="R29" s="9">
        <f t="shared" si="7"/>
        <v>4.0532094166666672</v>
      </c>
      <c r="S29" s="13">
        <f t="shared" si="8"/>
        <v>0.18901986985723102</v>
      </c>
      <c r="T29" s="2">
        <f t="shared" si="9"/>
        <v>0.34</v>
      </c>
      <c r="U29" s="14">
        <f t="shared" si="10"/>
        <v>6.4266755751458543E-2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7.7166755751458538E-2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8.3814264915666605</v>
      </c>
      <c r="E30" s="10">
        <f t="shared" si="18"/>
        <v>8.2301305823548407</v>
      </c>
      <c r="F30" s="7" t="s">
        <v>83</v>
      </c>
      <c r="G30" s="1">
        <v>5</v>
      </c>
      <c r="H30" s="9">
        <f t="shared" si="0"/>
        <v>8.3814264915666605</v>
      </c>
      <c r="I30" s="9">
        <f t="shared" si="1"/>
        <v>281.53142649156666</v>
      </c>
      <c r="J30" s="9">
        <f t="shared" si="2"/>
        <v>5.0360408487906919E-2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139.95873192990015</v>
      </c>
      <c r="O30" s="9">
        <f t="shared" si="19"/>
        <v>47.898343215608776</v>
      </c>
      <c r="P30" s="9">
        <f t="shared" si="5"/>
        <v>2.4121801302320232</v>
      </c>
      <c r="Q30" s="12">
        <f t="shared" si="6"/>
        <v>0.24121801302320234</v>
      </c>
      <c r="R30" s="9">
        <f t="shared" si="7"/>
        <v>4.0532094166666672</v>
      </c>
      <c r="S30" s="13">
        <f t="shared" si="8"/>
        <v>5.9512842349403808E-2</v>
      </c>
      <c r="T30" s="2">
        <f t="shared" si="9"/>
        <v>0.34</v>
      </c>
      <c r="U30" s="14">
        <f t="shared" si="10"/>
        <v>2.0234366398797297E-2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3.3134366398797299E-2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14.377660052806499</v>
      </c>
      <c r="E31" s="10">
        <f t="shared" si="18"/>
        <v>8.3814264915666605</v>
      </c>
      <c r="F31" s="7" t="s">
        <v>85</v>
      </c>
      <c r="G31" s="1">
        <v>6</v>
      </c>
      <c r="H31" s="9">
        <f t="shared" si="0"/>
        <v>14.377660052806499</v>
      </c>
      <c r="I31" s="9">
        <f t="shared" si="1"/>
        <v>287.52766005280648</v>
      </c>
      <c r="J31" s="9">
        <f t="shared" si="2"/>
        <v>0.10359184281999211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86.018257252043426</v>
      </c>
      <c r="P31" s="9">
        <f t="shared" si="5"/>
        <v>8.9107897849033293</v>
      </c>
      <c r="Q31" s="12">
        <f t="shared" si="6"/>
        <v>0.89107897849033302</v>
      </c>
      <c r="R31" s="9">
        <f t="shared" si="7"/>
        <v>4.0532094166666672</v>
      </c>
      <c r="S31" s="13">
        <f t="shared" si="8"/>
        <v>0.21984528478253426</v>
      </c>
      <c r="T31" s="2">
        <f t="shared" si="9"/>
        <v>0.34</v>
      </c>
      <c r="U31" s="14">
        <f t="shared" si="10"/>
        <v>7.4747396826061657E-2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8.7647396826061652E-2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17.629916055666701</v>
      </c>
      <c r="E32" s="10">
        <f t="shared" si="18"/>
        <v>14.377660052806499</v>
      </c>
      <c r="F32" s="7" t="s">
        <v>83</v>
      </c>
      <c r="G32" s="1">
        <v>7</v>
      </c>
      <c r="H32" s="9">
        <f t="shared" si="0"/>
        <v>17.629916055666701</v>
      </c>
      <c r="I32" s="9">
        <f t="shared" si="1"/>
        <v>290.77991605566666</v>
      </c>
      <c r="J32" s="9">
        <f t="shared" si="2"/>
        <v>0.15129202542053641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117.63956163380676</v>
      </c>
      <c r="P32" s="9">
        <f t="shared" si="5"/>
        <v>17.797927549162651</v>
      </c>
      <c r="Q32" s="12">
        <f t="shared" si="6"/>
        <v>1.7797927549162651</v>
      </c>
      <c r="R32" s="9">
        <f t="shared" si="7"/>
        <v>4.0532094166666672</v>
      </c>
      <c r="S32" s="13">
        <f t="shared" si="8"/>
        <v>0.43910703147925551</v>
      </c>
      <c r="T32" s="2">
        <f t="shared" si="9"/>
        <v>0.34</v>
      </c>
      <c r="U32" s="14">
        <f t="shared" si="10"/>
        <v>0.1492963907029469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0.1749463907029469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17.788379785806502</v>
      </c>
      <c r="E33" s="10">
        <f t="shared" si="18"/>
        <v>17.629916055666701</v>
      </c>
      <c r="F33" s="7" t="s">
        <v>83</v>
      </c>
      <c r="G33" s="1">
        <v>8</v>
      </c>
      <c r="H33" s="9">
        <f t="shared" si="0"/>
        <v>17.788379785806502</v>
      </c>
      <c r="I33" s="9">
        <f t="shared" si="1"/>
        <v>290.93837978580649</v>
      </c>
      <c r="J33" s="9">
        <f t="shared" si="2"/>
        <v>0.15407662421908697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140.37372825131081</v>
      </c>
      <c r="P33" s="9">
        <f t="shared" si="5"/>
        <v>21.628310178009446</v>
      </c>
      <c r="Q33" s="12">
        <f t="shared" si="6"/>
        <v>2.1628310178009449</v>
      </c>
      <c r="R33" s="9">
        <f t="shared" si="7"/>
        <v>4.0532094166666672</v>
      </c>
      <c r="S33" s="13">
        <f t="shared" si="8"/>
        <v>0.53360949200094454</v>
      </c>
      <c r="T33" s="2">
        <f t="shared" si="9"/>
        <v>0.34</v>
      </c>
      <c r="U33" s="14">
        <f t="shared" si="10"/>
        <v>0.18142722728032115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0.20707722728032116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17.433580739354799</v>
      </c>
      <c r="E34" s="10">
        <f t="shared" si="18"/>
        <v>17.788379785806502</v>
      </c>
      <c r="F34" s="7" t="s">
        <v>83</v>
      </c>
      <c r="G34" s="1">
        <v>9</v>
      </c>
      <c r="H34" s="9">
        <f t="shared" si="0"/>
        <v>17.433580739354799</v>
      </c>
      <c r="I34" s="9">
        <f t="shared" si="1"/>
        <v>290.58358073935477</v>
      </c>
      <c r="J34" s="9">
        <f t="shared" si="2"/>
        <v>0.147907551530818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159.27751223996802</v>
      </c>
      <c r="P34" s="9">
        <f t="shared" si="5"/>
        <v>23.558346849333564</v>
      </c>
      <c r="Q34" s="12">
        <f t="shared" si="6"/>
        <v>2.3558346849333565</v>
      </c>
      <c r="R34" s="9">
        <f t="shared" si="7"/>
        <v>4.0532094166666672</v>
      </c>
      <c r="S34" s="13">
        <f t="shared" si="8"/>
        <v>0.58122698404040996</v>
      </c>
      <c r="T34" s="2">
        <f t="shared" si="9"/>
        <v>0.34</v>
      </c>
      <c r="U34" s="14">
        <f t="shared" si="10"/>
        <v>0.1976171745737394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0.2232671745737394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14.1774092816667</v>
      </c>
      <c r="E35" s="10">
        <f t="shared" si="18"/>
        <v>17.433580739354799</v>
      </c>
      <c r="F35" s="7" t="s">
        <v>83</v>
      </c>
      <c r="G35" s="1">
        <v>10</v>
      </c>
      <c r="H35" s="9">
        <f t="shared" si="0"/>
        <v>14.1774092816667</v>
      </c>
      <c r="I35" s="9">
        <f t="shared" si="1"/>
        <v>287.32740928166669</v>
      </c>
      <c r="J35" s="9">
        <f t="shared" si="2"/>
        <v>0.10117558102428748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176.25125955730113</v>
      </c>
      <c r="P35" s="9">
        <f t="shared" si="5"/>
        <v>17.832323591972443</v>
      </c>
      <c r="Q35" s="12">
        <f t="shared" si="6"/>
        <v>1.7832323591972443</v>
      </c>
      <c r="R35" s="9">
        <f t="shared" si="7"/>
        <v>4.0532094166666672</v>
      </c>
      <c r="S35" s="13">
        <f t="shared" si="8"/>
        <v>0.43995564400513087</v>
      </c>
      <c r="T35" s="2">
        <f t="shared" si="9"/>
        <v>0.34</v>
      </c>
      <c r="U35" s="14">
        <f t="shared" si="10"/>
        <v>0.1495849189617445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0.17523491896174451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13.3922255282903</v>
      </c>
      <c r="E36" s="10">
        <f t="shared" si="18"/>
        <v>14.1774092816667</v>
      </c>
      <c r="F36" s="7" t="s">
        <v>83</v>
      </c>
      <c r="G36" s="1">
        <v>11</v>
      </c>
      <c r="H36" s="9">
        <f t="shared" si="0"/>
        <v>13.3922255282903</v>
      </c>
      <c r="I36" s="9">
        <f t="shared" si="1"/>
        <v>286.54222552829026</v>
      </c>
      <c r="J36" s="9">
        <f t="shared" si="2"/>
        <v>9.2203583246354248E-2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150.49798916706223</v>
      </c>
      <c r="O36" s="9">
        <f t="shared" si="19"/>
        <v>48.453040964933109</v>
      </c>
      <c r="P36" s="9">
        <f t="shared" si="5"/>
        <v>4.4675439961492227</v>
      </c>
      <c r="Q36" s="12">
        <f t="shared" si="6"/>
        <v>0.4467543996149223</v>
      </c>
      <c r="R36" s="9">
        <f t="shared" si="7"/>
        <v>4.0532094166666672</v>
      </c>
      <c r="S36" s="13">
        <f t="shared" si="8"/>
        <v>0.11022238273154171</v>
      </c>
      <c r="T36" s="2">
        <f t="shared" si="9"/>
        <v>0.34</v>
      </c>
      <c r="U36" s="14">
        <f t="shared" si="10"/>
        <v>3.7475610128724184E-2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5.0375610128724185E-2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7.6878125590333299</v>
      </c>
      <c r="E37" s="10">
        <f t="shared" si="18"/>
        <v>13.3922255282903</v>
      </c>
      <c r="F37" s="7" t="s">
        <v>85</v>
      </c>
      <c r="G37" s="1">
        <v>12</v>
      </c>
      <c r="H37" s="9">
        <f t="shared" si="0"/>
        <v>7.6878125590333299</v>
      </c>
      <c r="I37" s="9">
        <f t="shared" si="1"/>
        <v>280.8378125590333</v>
      </c>
      <c r="J37" s="9">
        <f t="shared" si="2"/>
        <v>4.6237307036701147E-2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84.517591135450559</v>
      </c>
      <c r="P37" s="9">
        <f t="shared" si="5"/>
        <v>3.9078658113321985</v>
      </c>
      <c r="Q37" s="12">
        <f t="shared" si="6"/>
        <v>0.39078658113321985</v>
      </c>
      <c r="R37" s="9">
        <f t="shared" si="7"/>
        <v>4.0532094166666672</v>
      </c>
      <c r="S37" s="13">
        <f t="shared" si="8"/>
        <v>9.6414110636948075E-2</v>
      </c>
      <c r="T37" s="2">
        <f t="shared" si="9"/>
        <v>0.34</v>
      </c>
      <c r="U37" s="14">
        <f t="shared" si="10"/>
        <v>3.278079761656235E-2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4.5680797616562352E-2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5.0791738008064504</v>
      </c>
      <c r="E38" s="10">
        <f t="shared" si="18"/>
        <v>7.6878125590333299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335833.33333333331</v>
      </c>
      <c r="AU42" s="1">
        <f t="shared" ref="AU42:AU53" si="38">AT42*10000*AS42*0.67*AR42*AQ42</f>
        <v>1865134089.882045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1.86445435903226</v>
      </c>
      <c r="E43" s="10">
        <f t="shared" ref="E43:E54" si="40">D42</f>
        <v>6.3364331526774196</v>
      </c>
      <c r="F43" s="7" t="s">
        <v>83</v>
      </c>
      <c r="G43" s="1">
        <v>2</v>
      </c>
      <c r="H43" s="9">
        <f t="shared" si="20"/>
        <v>1.86445435903226</v>
      </c>
      <c r="I43" s="9">
        <f t="shared" si="21"/>
        <v>275.01445435903224</v>
      </c>
      <c r="J43" s="9">
        <f t="shared" si="22"/>
        <v>2.2190143441660384E-2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115.411163401111</v>
      </c>
      <c r="P43" s="9">
        <f t="shared" si="25"/>
        <v>2.5609902706395582</v>
      </c>
      <c r="Q43" s="12">
        <f t="shared" si="26"/>
        <v>0.61463766495349392</v>
      </c>
      <c r="R43" s="9">
        <f t="shared" si="27"/>
        <v>14.125500000000001</v>
      </c>
      <c r="S43" s="13">
        <f t="shared" si="28"/>
        <v>4.3512630700045581E-2</v>
      </c>
      <c r="T43" s="2">
        <f t="shared" si="29"/>
        <v>0.43</v>
      </c>
      <c r="U43" s="14">
        <f t="shared" si="30"/>
        <v>1.87104312010196E-2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2.71304312010196E-2</v>
      </c>
      <c r="AR43" s="9">
        <f t="shared" si="35"/>
        <v>136.875</v>
      </c>
      <c r="AS43" s="1">
        <f t="shared" si="36"/>
        <v>0.24</v>
      </c>
      <c r="AT43" s="1">
        <f t="shared" si="37"/>
        <v>335833.33333333331</v>
      </c>
      <c r="AU43" s="1">
        <f t="shared" si="38"/>
        <v>2005352265.700774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4.7579263801785698</v>
      </c>
      <c r="E44" s="10">
        <f t="shared" si="40"/>
        <v>1.86445435903226</v>
      </c>
      <c r="F44" s="7" t="s">
        <v>83</v>
      </c>
      <c r="G44" s="1">
        <v>3</v>
      </c>
      <c r="H44" s="9">
        <f t="shared" si="20"/>
        <v>4.7579263801785698</v>
      </c>
      <c r="I44" s="9">
        <f t="shared" si="21"/>
        <v>277.90792638017854</v>
      </c>
      <c r="J44" s="9">
        <f t="shared" si="22"/>
        <v>3.2081128146869572E-2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171.70642313047145</v>
      </c>
      <c r="P44" s="9">
        <f t="shared" si="25"/>
        <v>5.508535764089264</v>
      </c>
      <c r="Q44" s="12">
        <f t="shared" si="26"/>
        <v>1.3220485833814233</v>
      </c>
      <c r="R44" s="9">
        <f t="shared" si="27"/>
        <v>14.125500000000001</v>
      </c>
      <c r="S44" s="13">
        <f t="shared" si="28"/>
        <v>9.3593046857203155E-2</v>
      </c>
      <c r="T44" s="2">
        <f t="shared" si="29"/>
        <v>0.43</v>
      </c>
      <c r="U44" s="14">
        <f t="shared" si="30"/>
        <v>4.0245010148597354E-2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4.8665010148597351E-2</v>
      </c>
      <c r="AR44" s="9">
        <f t="shared" si="35"/>
        <v>136.875</v>
      </c>
      <c r="AS44" s="1">
        <f t="shared" si="36"/>
        <v>0.24</v>
      </c>
      <c r="AT44" s="1">
        <f t="shared" si="37"/>
        <v>335833.33333333331</v>
      </c>
      <c r="AU44" s="1">
        <f t="shared" si="38"/>
        <v>3597085783.0734835</v>
      </c>
    </row>
    <row r="45" spans="1:48" x14ac:dyDescent="0.15">
      <c r="C45" s="7">
        <v>3</v>
      </c>
      <c r="D45" s="7">
        <f t="shared" si="39"/>
        <v>8.2301305823548407</v>
      </c>
      <c r="E45" s="10">
        <f t="shared" si="40"/>
        <v>4.7579263801785698</v>
      </c>
      <c r="F45" s="7" t="s">
        <v>83</v>
      </c>
      <c r="G45" s="1">
        <v>4</v>
      </c>
      <c r="H45" s="9">
        <f t="shared" si="20"/>
        <v>8.2301305823548407</v>
      </c>
      <c r="I45" s="9">
        <f t="shared" si="21"/>
        <v>281.38013058235481</v>
      </c>
      <c r="J45" s="9">
        <f t="shared" si="22"/>
        <v>4.9432553631188959E-2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225.05413736638221</v>
      </c>
      <c r="P45" s="9">
        <f t="shared" si="25"/>
        <v>11.125000715284656</v>
      </c>
      <c r="Q45" s="12">
        <f t="shared" si="26"/>
        <v>2.6700001716683173</v>
      </c>
      <c r="R45" s="9">
        <f t="shared" si="27"/>
        <v>14.125500000000001</v>
      </c>
      <c r="S45" s="13">
        <f t="shared" si="28"/>
        <v>0.18901986985723104</v>
      </c>
      <c r="T45" s="2">
        <f t="shared" si="29"/>
        <v>0.43</v>
      </c>
      <c r="U45" s="14">
        <f t="shared" si="30"/>
        <v>8.1278544038609346E-2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8.9698544038609357E-2</v>
      </c>
      <c r="AR45" s="9">
        <f t="shared" si="35"/>
        <v>136.875</v>
      </c>
      <c r="AS45" s="1">
        <f t="shared" si="36"/>
        <v>0.24</v>
      </c>
      <c r="AT45" s="1">
        <f t="shared" si="37"/>
        <v>335833.33333333331</v>
      </c>
      <c r="AU45" s="1">
        <f t="shared" si="38"/>
        <v>6630089186.0180197</v>
      </c>
    </row>
    <row r="46" spans="1:48" x14ac:dyDescent="0.15">
      <c r="C46" s="7">
        <v>4</v>
      </c>
      <c r="D46" s="7">
        <f t="shared" si="39"/>
        <v>8.3814264915666605</v>
      </c>
      <c r="E46" s="10">
        <f t="shared" si="40"/>
        <v>8.2301305823548407</v>
      </c>
      <c r="F46" s="7" t="s">
        <v>83</v>
      </c>
      <c r="G46" s="1">
        <v>5</v>
      </c>
      <c r="H46" s="9">
        <f t="shared" si="20"/>
        <v>8.3814264915666605</v>
      </c>
      <c r="I46" s="9">
        <f t="shared" si="21"/>
        <v>281.53142649156666</v>
      </c>
      <c r="J46" s="9">
        <f t="shared" si="22"/>
        <v>5.0360408487906919E-2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203.23267981854266</v>
      </c>
      <c r="O46" s="9">
        <f t="shared" si="41"/>
        <v>69.55270683255489</v>
      </c>
      <c r="P46" s="9">
        <f t="shared" si="25"/>
        <v>3.5027027275270988</v>
      </c>
      <c r="Q46" s="12">
        <f t="shared" si="26"/>
        <v>0.84064865460650362</v>
      </c>
      <c r="R46" s="9">
        <f t="shared" si="27"/>
        <v>14.125500000000001</v>
      </c>
      <c r="S46" s="13">
        <f t="shared" si="28"/>
        <v>5.9512842349403815E-2</v>
      </c>
      <c r="T46" s="2">
        <f t="shared" si="29"/>
        <v>0.43</v>
      </c>
      <c r="U46" s="14">
        <f t="shared" si="30"/>
        <v>2.5590522210243639E-2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3.4010522210243636E-2</v>
      </c>
      <c r="AR46" s="9">
        <f t="shared" si="35"/>
        <v>136.875</v>
      </c>
      <c r="AS46" s="1">
        <f t="shared" si="36"/>
        <v>0.24</v>
      </c>
      <c r="AT46" s="1">
        <f t="shared" si="37"/>
        <v>335833.33333333331</v>
      </c>
      <c r="AU46" s="1">
        <f t="shared" si="38"/>
        <v>2513895826.6691833</v>
      </c>
    </row>
    <row r="47" spans="1:48" x14ac:dyDescent="0.15">
      <c r="C47" s="7">
        <v>5</v>
      </c>
      <c r="D47" s="7">
        <f t="shared" si="39"/>
        <v>14.377660052806499</v>
      </c>
      <c r="E47" s="10">
        <f t="shared" si="40"/>
        <v>8.3814264915666605</v>
      </c>
      <c r="F47" s="7" t="s">
        <v>85</v>
      </c>
      <c r="G47" s="1">
        <v>6</v>
      </c>
      <c r="H47" s="9">
        <f t="shared" si="20"/>
        <v>14.377660052806499</v>
      </c>
      <c r="I47" s="9">
        <f t="shared" si="21"/>
        <v>287.52766005280648</v>
      </c>
      <c r="J47" s="9">
        <f t="shared" si="22"/>
        <v>0.10359184281999211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124.90625410502781</v>
      </c>
      <c r="P47" s="9">
        <f t="shared" si="25"/>
        <v>12.939269042482035</v>
      </c>
      <c r="Q47" s="12">
        <f t="shared" si="26"/>
        <v>3.1054245701956882</v>
      </c>
      <c r="R47" s="9">
        <f t="shared" si="27"/>
        <v>14.125500000000001</v>
      </c>
      <c r="S47" s="13">
        <f t="shared" si="28"/>
        <v>0.21984528478253429</v>
      </c>
      <c r="T47" s="2">
        <f t="shared" si="29"/>
        <v>0.43</v>
      </c>
      <c r="U47" s="14">
        <f t="shared" si="30"/>
        <v>9.4533472456489742E-2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0.10295347245648975</v>
      </c>
      <c r="AR47" s="9">
        <f t="shared" si="35"/>
        <v>136.875</v>
      </c>
      <c r="AS47" s="1">
        <f t="shared" si="36"/>
        <v>0.24</v>
      </c>
      <c r="AT47" s="1">
        <f t="shared" si="37"/>
        <v>335833.33333333331</v>
      </c>
      <c r="AU47" s="1">
        <f t="shared" si="38"/>
        <v>7609830368.0711489</v>
      </c>
    </row>
    <row r="48" spans="1:48" x14ac:dyDescent="0.15">
      <c r="C48" s="7">
        <v>6</v>
      </c>
      <c r="D48" s="7">
        <f t="shared" si="39"/>
        <v>17.629916055666701</v>
      </c>
      <c r="E48" s="10">
        <f t="shared" si="40"/>
        <v>14.377660052806499</v>
      </c>
      <c r="F48" s="7" t="s">
        <v>83</v>
      </c>
      <c r="G48" s="1">
        <v>7</v>
      </c>
      <c r="H48" s="9">
        <f t="shared" si="20"/>
        <v>17.629916055666701</v>
      </c>
      <c r="I48" s="9">
        <f t="shared" si="21"/>
        <v>290.77991605566666</v>
      </c>
      <c r="J48" s="9">
        <f t="shared" si="22"/>
        <v>0.15129202542053641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170.82323506254576</v>
      </c>
      <c r="P48" s="9">
        <f t="shared" si="25"/>
        <v>25.844193221500941</v>
      </c>
      <c r="Q48" s="12">
        <f t="shared" si="26"/>
        <v>6.2026063731602257</v>
      </c>
      <c r="R48" s="9">
        <f t="shared" si="27"/>
        <v>14.125500000000001</v>
      </c>
      <c r="S48" s="13">
        <f t="shared" si="28"/>
        <v>0.43910703147925562</v>
      </c>
      <c r="T48" s="2">
        <f t="shared" si="29"/>
        <v>0.43</v>
      </c>
      <c r="U48" s="14">
        <f t="shared" si="30"/>
        <v>0.1888160235360799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0.2044160235360799</v>
      </c>
      <c r="AR48" s="9">
        <f t="shared" si="35"/>
        <v>136.875</v>
      </c>
      <c r="AS48" s="1">
        <f t="shared" si="36"/>
        <v>0.24</v>
      </c>
      <c r="AT48" s="1">
        <f t="shared" si="37"/>
        <v>335833.33333333331</v>
      </c>
      <c r="AU48" s="1">
        <f t="shared" si="38"/>
        <v>15109458928.474936</v>
      </c>
    </row>
    <row r="49" spans="1:48" x14ac:dyDescent="0.15">
      <c r="C49" s="7">
        <v>7</v>
      </c>
      <c r="D49" s="7">
        <f t="shared" si="39"/>
        <v>17.788379785806502</v>
      </c>
      <c r="E49" s="10">
        <f t="shared" si="40"/>
        <v>17.629916055666701</v>
      </c>
      <c r="F49" s="7" t="s">
        <v>83</v>
      </c>
      <c r="G49" s="1">
        <v>8</v>
      </c>
      <c r="H49" s="9">
        <f t="shared" si="20"/>
        <v>17.788379785806502</v>
      </c>
      <c r="I49" s="9">
        <f t="shared" si="21"/>
        <v>290.93837978580649</v>
      </c>
      <c r="J49" s="9">
        <f t="shared" si="22"/>
        <v>0.15407662421908697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203.83529184104484</v>
      </c>
      <c r="P49" s="9">
        <f t="shared" si="25"/>
        <v>31.406253663580589</v>
      </c>
      <c r="Q49" s="12">
        <f t="shared" si="26"/>
        <v>7.5375008792593414</v>
      </c>
      <c r="R49" s="9">
        <f t="shared" si="27"/>
        <v>14.125500000000001</v>
      </c>
      <c r="S49" s="13">
        <f t="shared" si="28"/>
        <v>0.53360949200094443</v>
      </c>
      <c r="T49" s="2">
        <f t="shared" si="29"/>
        <v>0.43</v>
      </c>
      <c r="U49" s="14">
        <f t="shared" si="30"/>
        <v>0.22945208156040611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0.24505208156040609</v>
      </c>
      <c r="AR49" s="9">
        <f t="shared" si="35"/>
        <v>136.875</v>
      </c>
      <c r="AS49" s="1">
        <f t="shared" si="36"/>
        <v>0.24</v>
      </c>
      <c r="AT49" s="1">
        <f t="shared" si="37"/>
        <v>335833.33333333331</v>
      </c>
      <c r="AU49" s="1">
        <f t="shared" si="38"/>
        <v>18113082808.406788</v>
      </c>
    </row>
    <row r="50" spans="1:48" x14ac:dyDescent="0.15">
      <c r="C50" s="7">
        <v>8</v>
      </c>
      <c r="D50" s="7">
        <f t="shared" si="39"/>
        <v>17.433580739354799</v>
      </c>
      <c r="E50" s="10">
        <f t="shared" si="40"/>
        <v>17.788379785806502</v>
      </c>
      <c r="F50" s="7" t="s">
        <v>83</v>
      </c>
      <c r="G50" s="1">
        <v>9</v>
      </c>
      <c r="H50" s="9">
        <f t="shared" si="20"/>
        <v>17.433580739354799</v>
      </c>
      <c r="I50" s="9">
        <f t="shared" si="21"/>
        <v>290.58358073935477</v>
      </c>
      <c r="J50" s="9">
        <f t="shared" si="22"/>
        <v>0.147907551530818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231.28528817746425</v>
      </c>
      <c r="P50" s="9">
        <f t="shared" si="25"/>
        <v>34.208840679428384</v>
      </c>
      <c r="Q50" s="12">
        <f t="shared" si="26"/>
        <v>8.2101217630628121</v>
      </c>
      <c r="R50" s="9">
        <f t="shared" si="27"/>
        <v>14.125500000000001</v>
      </c>
      <c r="S50" s="13">
        <f t="shared" si="28"/>
        <v>0.58122698404041007</v>
      </c>
      <c r="T50" s="2">
        <f t="shared" si="29"/>
        <v>0.43</v>
      </c>
      <c r="U50" s="14">
        <f t="shared" si="30"/>
        <v>0.24992760313737633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0.26552760313737633</v>
      </c>
      <c r="AR50" s="9">
        <f t="shared" si="35"/>
        <v>136.875</v>
      </c>
      <c r="AS50" s="1">
        <f t="shared" si="36"/>
        <v>0.24</v>
      </c>
      <c r="AT50" s="1">
        <f t="shared" si="37"/>
        <v>335833.33333333331</v>
      </c>
      <c r="AU50" s="1">
        <f t="shared" si="38"/>
        <v>19626535848.704918</v>
      </c>
    </row>
    <row r="51" spans="1:48" x14ac:dyDescent="0.15">
      <c r="C51" s="7">
        <v>9</v>
      </c>
      <c r="D51" s="7">
        <f t="shared" si="39"/>
        <v>14.1774092816667</v>
      </c>
      <c r="E51" s="10">
        <f t="shared" si="40"/>
        <v>17.433580739354799</v>
      </c>
      <c r="F51" s="7" t="s">
        <v>83</v>
      </c>
      <c r="G51" s="1">
        <v>10</v>
      </c>
      <c r="H51" s="9">
        <f t="shared" si="20"/>
        <v>14.1774092816667</v>
      </c>
      <c r="I51" s="9">
        <f t="shared" si="21"/>
        <v>287.32740928166669</v>
      </c>
      <c r="J51" s="9">
        <f t="shared" si="22"/>
        <v>0.10117558102428748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255.93269749803588</v>
      </c>
      <c r="P51" s="9">
        <f t="shared" si="25"/>
        <v>25.894139372476985</v>
      </c>
      <c r="Q51" s="12">
        <f t="shared" si="26"/>
        <v>6.2145934493944761</v>
      </c>
      <c r="R51" s="9">
        <f t="shared" si="27"/>
        <v>14.125500000000001</v>
      </c>
      <c r="S51" s="13">
        <f t="shared" si="28"/>
        <v>0.43995564400513087</v>
      </c>
      <c r="T51" s="2">
        <f t="shared" si="29"/>
        <v>0.43</v>
      </c>
      <c r="U51" s="14">
        <f t="shared" si="30"/>
        <v>0.18918092692220628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0.20478092692220629</v>
      </c>
      <c r="AR51" s="9">
        <f t="shared" si="35"/>
        <v>136.875</v>
      </c>
      <c r="AS51" s="1">
        <f t="shared" si="36"/>
        <v>0.24</v>
      </c>
      <c r="AT51" s="1">
        <f t="shared" si="37"/>
        <v>335833.33333333331</v>
      </c>
      <c r="AU51" s="1">
        <f t="shared" si="38"/>
        <v>15136430848.925022</v>
      </c>
    </row>
    <row r="52" spans="1:48" x14ac:dyDescent="0.15">
      <c r="C52" s="7">
        <v>10</v>
      </c>
      <c r="D52" s="7">
        <f t="shared" si="39"/>
        <v>13.3922255282903</v>
      </c>
      <c r="E52" s="10">
        <f t="shared" si="40"/>
        <v>14.1774092816667</v>
      </c>
      <c r="F52" s="7" t="s">
        <v>83</v>
      </c>
      <c r="G52" s="1">
        <v>11</v>
      </c>
      <c r="H52" s="9">
        <f t="shared" si="20"/>
        <v>13.3922255282903</v>
      </c>
      <c r="I52" s="9">
        <f t="shared" si="21"/>
        <v>286.54222552829026</v>
      </c>
      <c r="J52" s="9">
        <f t="shared" si="22"/>
        <v>9.2203583246354248E-2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218.53663021928097</v>
      </c>
      <c r="O52" s="9">
        <f t="shared" si="41"/>
        <v>70.358177906277973</v>
      </c>
      <c r="P52" s="9">
        <f t="shared" si="25"/>
        <v>6.4872761136433033</v>
      </c>
      <c r="Q52" s="12">
        <f t="shared" si="26"/>
        <v>1.5569462672743928</v>
      </c>
      <c r="R52" s="9">
        <f t="shared" si="27"/>
        <v>14.125500000000001</v>
      </c>
      <c r="S52" s="13">
        <f t="shared" si="28"/>
        <v>0.11022238273154172</v>
      </c>
      <c r="T52" s="2">
        <f t="shared" si="29"/>
        <v>0.43</v>
      </c>
      <c r="U52" s="14">
        <f t="shared" si="30"/>
        <v>4.7395624574562943E-2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5.581562457456294E-2</v>
      </c>
      <c r="AR52" s="9">
        <f t="shared" si="35"/>
        <v>136.875</v>
      </c>
      <c r="AS52" s="1">
        <f t="shared" si="36"/>
        <v>0.24</v>
      </c>
      <c r="AT52" s="1">
        <f t="shared" si="37"/>
        <v>335833.33333333331</v>
      </c>
      <c r="AU52" s="1">
        <f t="shared" si="38"/>
        <v>4125625146.6396561</v>
      </c>
    </row>
    <row r="53" spans="1:48" x14ac:dyDescent="0.15">
      <c r="C53" s="7">
        <v>11</v>
      </c>
      <c r="D53" s="7">
        <f t="shared" si="39"/>
        <v>7.6878125590333299</v>
      </c>
      <c r="E53" s="10">
        <f t="shared" si="40"/>
        <v>13.3922255282903</v>
      </c>
      <c r="F53" s="7" t="s">
        <v>85</v>
      </c>
      <c r="G53" s="1">
        <v>12</v>
      </c>
      <c r="H53" s="9">
        <f t="shared" si="20"/>
        <v>7.6878125590333299</v>
      </c>
      <c r="I53" s="9">
        <f t="shared" si="21"/>
        <v>280.8378125590333</v>
      </c>
      <c r="J53" s="9">
        <f t="shared" si="22"/>
        <v>4.6237307036701147E-2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122.72715179263469</v>
      </c>
      <c r="P53" s="9">
        <f t="shared" si="25"/>
        <v>5.6745729991758775</v>
      </c>
      <c r="Q53" s="12">
        <f t="shared" si="26"/>
        <v>1.3618975198022105</v>
      </c>
      <c r="R53" s="9">
        <f t="shared" si="27"/>
        <v>14.125500000000001</v>
      </c>
      <c r="S53" s="13">
        <f t="shared" si="28"/>
        <v>9.6414110636948103E-2</v>
      </c>
      <c r="T53" s="2">
        <f t="shared" si="29"/>
        <v>0.43</v>
      </c>
      <c r="U53" s="14">
        <f t="shared" si="30"/>
        <v>4.1458067573887682E-2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4.9878067573887679E-2</v>
      </c>
      <c r="AR53" s="9">
        <f t="shared" si="35"/>
        <v>136.875</v>
      </c>
      <c r="AS53" s="1">
        <f t="shared" si="36"/>
        <v>0.24</v>
      </c>
      <c r="AT53" s="1">
        <f t="shared" si="37"/>
        <v>335833.33333333331</v>
      </c>
      <c r="AU53" s="1">
        <f t="shared" si="38"/>
        <v>3686749210.7649565</v>
      </c>
      <c r="AV53" s="1">
        <f>SUM(AU42:AU53)</f>
        <v>100019270311.3309</v>
      </c>
    </row>
    <row r="54" spans="1:48" x14ac:dyDescent="0.15">
      <c r="C54" s="7">
        <v>12</v>
      </c>
      <c r="D54" s="7">
        <f t="shared" si="39"/>
        <v>5.0791738008064504</v>
      </c>
      <c r="E54" s="10">
        <f t="shared" si="40"/>
        <v>7.6878125590333299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6.3364331526774196</v>
      </c>
      <c r="E58" s="7"/>
      <c r="F58" s="7"/>
      <c r="G58" s="1">
        <v>1</v>
      </c>
      <c r="H58" s="9">
        <f t="shared" ref="H58:H69" si="42">E59</f>
        <v>6.3364331526774196</v>
      </c>
      <c r="I58" s="9">
        <f t="shared" ref="I58:I69" si="43">H58+273.15</f>
        <v>279.48643315267742</v>
      </c>
      <c r="J58" s="9">
        <f t="shared" ref="J58:J69" si="44">EXP(($C$15*(I58-$C$13))/($C$16*I58*$C$13))</f>
        <v>3.9100972265290655E-2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3.9009736663338313E-3</v>
      </c>
      <c r="Q58" s="12">
        <f t="shared" ref="Q58:Q69" si="48">P58*$B$60</f>
        <v>7.4118499660342791E-4</v>
      </c>
      <c r="R58" s="9">
        <f t="shared" ref="R58:R69" si="49">L58*$B$60</f>
        <v>1.8955666666666669E-2</v>
      </c>
      <c r="S58" s="13">
        <f t="shared" ref="S58:S69" si="50">Q58/R58</f>
        <v>3.9100972265290648E-2</v>
      </c>
      <c r="T58" s="2">
        <f t="shared" ref="T58:T69" si="51">$B$59/100</f>
        <v>0.01</v>
      </c>
      <c r="U58" s="14">
        <f t="shared" ref="U58:U69" si="52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1.2391009722652906E-2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66569.166666666672</v>
      </c>
      <c r="AU58" s="1">
        <f t="shared" ref="AU58:AU69" si="59">AT58*10000*AS58*0.67*AR58*AQ58</f>
        <v>10475956.438950501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1.86445435903226</v>
      </c>
      <c r="E59" s="10">
        <f t="shared" ref="E59:E70" si="61">D58</f>
        <v>6.3364331526774196</v>
      </c>
      <c r="F59" s="7" t="s">
        <v>83</v>
      </c>
      <c r="G59" s="1">
        <v>2</v>
      </c>
      <c r="H59" s="9">
        <f t="shared" si="42"/>
        <v>1.86445435903226</v>
      </c>
      <c r="I59" s="9">
        <f t="shared" si="43"/>
        <v>275.01445435903224</v>
      </c>
      <c r="J59" s="9">
        <f t="shared" si="44"/>
        <v>2.2190143441660384E-2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0.19563235966699952</v>
      </c>
      <c r="P59" s="9">
        <f t="shared" si="47"/>
        <v>4.3411101228412151E-3</v>
      </c>
      <c r="Q59" s="12">
        <f t="shared" si="48"/>
        <v>8.2481092333983085E-4</v>
      </c>
      <c r="R59" s="9">
        <f t="shared" si="49"/>
        <v>1.8955666666666669E-2</v>
      </c>
      <c r="S59" s="13">
        <f t="shared" si="50"/>
        <v>4.3512630700045581E-2</v>
      </c>
      <c r="T59" s="2">
        <f t="shared" si="51"/>
        <v>0.01</v>
      </c>
      <c r="U59" s="14">
        <f t="shared" si="52"/>
        <v>4.351263070004558E-4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1.2435126307000456E-2</v>
      </c>
      <c r="AR59" s="9">
        <f t="shared" si="56"/>
        <v>9.9766666666666666</v>
      </c>
      <c r="AS59" s="1">
        <f t="shared" si="57"/>
        <v>0.19</v>
      </c>
      <c r="AT59" s="1">
        <f t="shared" si="58"/>
        <v>66569.166666666672</v>
      </c>
      <c r="AU59" s="1">
        <f t="shared" si="59"/>
        <v>10513254.724256121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4.7579263801785698</v>
      </c>
      <c r="E60" s="10">
        <f t="shared" si="61"/>
        <v>1.86445435903226</v>
      </c>
      <c r="F60" s="7" t="s">
        <v>83</v>
      </c>
      <c r="G60" s="1">
        <v>3</v>
      </c>
      <c r="H60" s="9">
        <f t="shared" si="42"/>
        <v>4.7579263801785698</v>
      </c>
      <c r="I60" s="9">
        <f t="shared" si="43"/>
        <v>277.90792638017854</v>
      </c>
      <c r="J60" s="9">
        <f t="shared" si="44"/>
        <v>3.2081128146869572E-2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0.291057916210825</v>
      </c>
      <c r="P60" s="9">
        <f t="shared" si="47"/>
        <v>9.3374663081203027E-3</v>
      </c>
      <c r="Q60" s="12">
        <f t="shared" si="48"/>
        <v>1.7741185985428575E-3</v>
      </c>
      <c r="R60" s="9">
        <f t="shared" si="49"/>
        <v>1.8955666666666669E-2</v>
      </c>
      <c r="S60" s="13">
        <f t="shared" si="50"/>
        <v>9.3593046857203155E-2</v>
      </c>
      <c r="T60" s="2">
        <f t="shared" si="51"/>
        <v>0.01</v>
      </c>
      <c r="U60" s="14">
        <f t="shared" si="52"/>
        <v>9.3593046857203162E-4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1.2935930468572032E-2</v>
      </c>
      <c r="AR60" s="9">
        <f t="shared" si="56"/>
        <v>9.9766666666666666</v>
      </c>
      <c r="AS60" s="1">
        <f t="shared" si="57"/>
        <v>0.19</v>
      </c>
      <c r="AT60" s="1">
        <f t="shared" si="58"/>
        <v>66569.166666666672</v>
      </c>
      <c r="AU60" s="1">
        <f t="shared" si="59"/>
        <v>10936658.683941314</v>
      </c>
    </row>
    <row r="61" spans="1:48" x14ac:dyDescent="0.15">
      <c r="C61" s="7">
        <v>3</v>
      </c>
      <c r="D61" s="7">
        <f t="shared" si="60"/>
        <v>8.2301305823548407</v>
      </c>
      <c r="E61" s="10">
        <f t="shared" si="61"/>
        <v>4.7579263801785698</v>
      </c>
      <c r="F61" s="7" t="s">
        <v>83</v>
      </c>
      <c r="G61" s="1">
        <v>4</v>
      </c>
      <c r="H61" s="9">
        <f t="shared" si="42"/>
        <v>8.2301305823548407</v>
      </c>
      <c r="I61" s="9">
        <f t="shared" si="43"/>
        <v>281.38013058235481</v>
      </c>
      <c r="J61" s="9">
        <f t="shared" si="44"/>
        <v>4.9432553631188959E-2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0.38148711656937134</v>
      </c>
      <c r="P61" s="9">
        <f t="shared" si="47"/>
        <v>1.8857882349423084E-2</v>
      </c>
      <c r="Q61" s="12">
        <f t="shared" si="48"/>
        <v>3.5829976463903858E-3</v>
      </c>
      <c r="R61" s="9">
        <f t="shared" si="49"/>
        <v>1.8955666666666669E-2</v>
      </c>
      <c r="S61" s="13">
        <f t="shared" si="50"/>
        <v>0.18901986985723102</v>
      </c>
      <c r="T61" s="2">
        <f t="shared" si="51"/>
        <v>0.01</v>
      </c>
      <c r="U61" s="14">
        <f t="shared" si="52"/>
        <v>1.8901986985723103E-3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1.3890198698572311E-2</v>
      </c>
      <c r="AR61" s="9">
        <f t="shared" si="56"/>
        <v>9.9766666666666666</v>
      </c>
      <c r="AS61" s="1">
        <f t="shared" si="57"/>
        <v>0.19</v>
      </c>
      <c r="AT61" s="1">
        <f t="shared" si="58"/>
        <v>66569.166666666672</v>
      </c>
      <c r="AU61" s="1">
        <f t="shared" si="59"/>
        <v>11743443.008408537</v>
      </c>
    </row>
    <row r="62" spans="1:48" x14ac:dyDescent="0.15">
      <c r="C62" s="7">
        <v>4</v>
      </c>
      <c r="D62" s="7">
        <f t="shared" si="60"/>
        <v>8.3814264915666605</v>
      </c>
      <c r="E62" s="10">
        <f t="shared" si="61"/>
        <v>8.2301305823548407</v>
      </c>
      <c r="F62" s="7" t="s">
        <v>83</v>
      </c>
      <c r="G62" s="1">
        <v>5</v>
      </c>
      <c r="H62" s="9">
        <f t="shared" si="42"/>
        <v>8.3814264915666605</v>
      </c>
      <c r="I62" s="9">
        <f t="shared" si="43"/>
        <v>281.53142649156666</v>
      </c>
      <c r="J62" s="9">
        <f t="shared" si="44"/>
        <v>5.0360408487906919E-2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0.34449777250895081</v>
      </c>
      <c r="O62" s="9">
        <f t="shared" si="62"/>
        <v>0.11789812837766411</v>
      </c>
      <c r="P62" s="9">
        <f t="shared" si="47"/>
        <v>5.9373979050588556E-3</v>
      </c>
      <c r="Q62" s="12">
        <f t="shared" si="48"/>
        <v>1.1281056019611826E-3</v>
      </c>
      <c r="R62" s="9">
        <f t="shared" si="49"/>
        <v>1.8955666666666669E-2</v>
      </c>
      <c r="S62" s="13">
        <f t="shared" si="50"/>
        <v>5.9512842349403829E-2</v>
      </c>
      <c r="T62" s="2">
        <f t="shared" si="51"/>
        <v>0.01</v>
      </c>
      <c r="U62" s="14">
        <f t="shared" si="52"/>
        <v>5.9512842349403834E-4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1.2595128423494039E-2</v>
      </c>
      <c r="AR62" s="9">
        <f t="shared" si="56"/>
        <v>9.9766666666666666</v>
      </c>
      <c r="AS62" s="1">
        <f t="shared" si="57"/>
        <v>0.19</v>
      </c>
      <c r="AT62" s="1">
        <f t="shared" si="58"/>
        <v>66569.166666666672</v>
      </c>
      <c r="AU62" s="1">
        <f t="shared" si="59"/>
        <v>10648528.22012485</v>
      </c>
    </row>
    <row r="63" spans="1:48" x14ac:dyDescent="0.15">
      <c r="C63" s="7">
        <v>5</v>
      </c>
      <c r="D63" s="7">
        <f t="shared" si="60"/>
        <v>14.377660052806499</v>
      </c>
      <c r="E63" s="10">
        <f t="shared" si="61"/>
        <v>8.3814264915666605</v>
      </c>
      <c r="F63" s="7" t="s">
        <v>85</v>
      </c>
      <c r="G63" s="1">
        <v>6</v>
      </c>
      <c r="H63" s="9">
        <f t="shared" si="42"/>
        <v>14.377660052806499</v>
      </c>
      <c r="I63" s="9">
        <f t="shared" si="43"/>
        <v>287.52766005280648</v>
      </c>
      <c r="J63" s="9">
        <f t="shared" si="44"/>
        <v>0.10359184281999211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0.21172739713927194</v>
      </c>
      <c r="P63" s="9">
        <f t="shared" si="47"/>
        <v>2.1933231245137505E-2</v>
      </c>
      <c r="Q63" s="12">
        <f t="shared" si="48"/>
        <v>4.1673139365761263E-3</v>
      </c>
      <c r="R63" s="9">
        <f t="shared" si="49"/>
        <v>1.8955666666666669E-2</v>
      </c>
      <c r="S63" s="13">
        <f t="shared" si="50"/>
        <v>0.21984528478253429</v>
      </c>
      <c r="T63" s="2">
        <f t="shared" si="51"/>
        <v>0.01</v>
      </c>
      <c r="U63" s="14">
        <f t="shared" si="52"/>
        <v>2.198452847825343E-3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1.4198452847825343E-2</v>
      </c>
      <c r="AR63" s="9">
        <f t="shared" si="56"/>
        <v>9.9766666666666666</v>
      </c>
      <c r="AS63" s="1">
        <f t="shared" si="57"/>
        <v>0.19</v>
      </c>
      <c r="AT63" s="1">
        <f t="shared" si="58"/>
        <v>66569.166666666672</v>
      </c>
      <c r="AU63" s="1">
        <f t="shared" si="59"/>
        <v>12004055.91340827</v>
      </c>
    </row>
    <row r="64" spans="1:48" x14ac:dyDescent="0.15">
      <c r="C64" s="7">
        <v>6</v>
      </c>
      <c r="D64" s="7">
        <f t="shared" si="60"/>
        <v>17.629916055666701</v>
      </c>
      <c r="E64" s="10">
        <f t="shared" si="61"/>
        <v>14.377660052806499</v>
      </c>
      <c r="F64" s="7" t="s">
        <v>83</v>
      </c>
      <c r="G64" s="1">
        <v>7</v>
      </c>
      <c r="H64" s="9">
        <f t="shared" si="42"/>
        <v>17.629916055666701</v>
      </c>
      <c r="I64" s="9">
        <f t="shared" si="43"/>
        <v>290.77991605566666</v>
      </c>
      <c r="J64" s="9">
        <f t="shared" si="44"/>
        <v>0.15129202542053641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0.28956083256080106</v>
      </c>
      <c r="P64" s="9">
        <f t="shared" si="47"/>
        <v>4.38082448405804E-2</v>
      </c>
      <c r="Q64" s="12">
        <f t="shared" si="48"/>
        <v>8.3235665197102758E-3</v>
      </c>
      <c r="R64" s="9">
        <f t="shared" si="49"/>
        <v>1.8955666666666669E-2</v>
      </c>
      <c r="S64" s="13">
        <f t="shared" si="50"/>
        <v>0.43910703147925551</v>
      </c>
      <c r="T64" s="2">
        <f t="shared" si="51"/>
        <v>0.01</v>
      </c>
      <c r="U64" s="14">
        <f t="shared" si="52"/>
        <v>4.3910703147925553E-3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2.4491070314792557E-2</v>
      </c>
      <c r="AR64" s="9">
        <f t="shared" si="56"/>
        <v>9.9766666666666666</v>
      </c>
      <c r="AS64" s="1">
        <f t="shared" si="57"/>
        <v>0.19</v>
      </c>
      <c r="AT64" s="1">
        <f t="shared" si="58"/>
        <v>66569.166666666672</v>
      </c>
      <c r="AU64" s="1">
        <f t="shared" si="59"/>
        <v>20705930.469249092</v>
      </c>
    </row>
    <row r="65" spans="1:48" x14ac:dyDescent="0.15">
      <c r="C65" s="7">
        <v>7</v>
      </c>
      <c r="D65" s="7">
        <f t="shared" si="60"/>
        <v>17.788379785806502</v>
      </c>
      <c r="E65" s="10">
        <f t="shared" si="61"/>
        <v>17.629916055666701</v>
      </c>
      <c r="F65" s="7" t="s">
        <v>83</v>
      </c>
      <c r="G65" s="1">
        <v>8</v>
      </c>
      <c r="H65" s="9">
        <f t="shared" si="42"/>
        <v>17.788379785806502</v>
      </c>
      <c r="I65" s="9">
        <f t="shared" si="43"/>
        <v>290.93837978580649</v>
      </c>
      <c r="J65" s="9">
        <f t="shared" si="44"/>
        <v>0.15407662421908697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0.34551925438688735</v>
      </c>
      <c r="P65" s="9">
        <f t="shared" si="47"/>
        <v>5.3236440318627558E-2</v>
      </c>
      <c r="Q65" s="12">
        <f t="shared" si="48"/>
        <v>1.0114923660539236E-2</v>
      </c>
      <c r="R65" s="9">
        <f t="shared" si="49"/>
        <v>1.8955666666666669E-2</v>
      </c>
      <c r="S65" s="13">
        <f t="shared" si="50"/>
        <v>0.53360949200094432</v>
      </c>
      <c r="T65" s="2">
        <f t="shared" si="51"/>
        <v>0.01</v>
      </c>
      <c r="U65" s="14">
        <f t="shared" si="52"/>
        <v>5.3360949200094432E-3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2.5436094920009443E-2</v>
      </c>
      <c r="AR65" s="9">
        <f t="shared" si="56"/>
        <v>9.9766666666666666</v>
      </c>
      <c r="AS65" s="1">
        <f t="shared" si="57"/>
        <v>0.19</v>
      </c>
      <c r="AT65" s="1">
        <f t="shared" si="58"/>
        <v>66569.166666666672</v>
      </c>
      <c r="AU65" s="1">
        <f t="shared" si="59"/>
        <v>21504899.788100448</v>
      </c>
    </row>
    <row r="66" spans="1:48" x14ac:dyDescent="0.15">
      <c r="C66" s="7">
        <v>8</v>
      </c>
      <c r="D66" s="7">
        <f t="shared" si="60"/>
        <v>17.433580739354799</v>
      </c>
      <c r="E66" s="10">
        <f t="shared" si="61"/>
        <v>17.788379785806502</v>
      </c>
      <c r="F66" s="7" t="s">
        <v>83</v>
      </c>
      <c r="G66" s="1">
        <v>9</v>
      </c>
      <c r="H66" s="9">
        <f t="shared" si="42"/>
        <v>17.433580739354799</v>
      </c>
      <c r="I66" s="9">
        <f t="shared" si="43"/>
        <v>290.58358073935477</v>
      </c>
      <c r="J66" s="9">
        <f t="shared" si="44"/>
        <v>0.147907551530818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0.39204948073492646</v>
      </c>
      <c r="P66" s="9">
        <f t="shared" si="47"/>
        <v>5.7987078774431572E-2</v>
      </c>
      <c r="Q66" s="12">
        <f t="shared" si="48"/>
        <v>1.1017544967141999E-2</v>
      </c>
      <c r="R66" s="9">
        <f t="shared" si="49"/>
        <v>1.8955666666666669E-2</v>
      </c>
      <c r="S66" s="13">
        <f t="shared" si="50"/>
        <v>0.58122698404040996</v>
      </c>
      <c r="T66" s="2">
        <f t="shared" si="51"/>
        <v>0.01</v>
      </c>
      <c r="U66" s="14">
        <f t="shared" si="52"/>
        <v>5.8122698404040997E-3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2.5912269840404099E-2</v>
      </c>
      <c r="AR66" s="9">
        <f t="shared" si="56"/>
        <v>9.9766666666666666</v>
      </c>
      <c r="AS66" s="1">
        <f t="shared" si="57"/>
        <v>0.19</v>
      </c>
      <c r="AT66" s="1">
        <f t="shared" si="58"/>
        <v>66569.166666666672</v>
      </c>
      <c r="AU66" s="1">
        <f t="shared" si="59"/>
        <v>21907481.001014475</v>
      </c>
    </row>
    <row r="67" spans="1:48" x14ac:dyDescent="0.15">
      <c r="C67" s="7">
        <v>9</v>
      </c>
      <c r="D67" s="7">
        <f t="shared" si="60"/>
        <v>14.1774092816667</v>
      </c>
      <c r="E67" s="10">
        <f t="shared" si="61"/>
        <v>17.433580739354799</v>
      </c>
      <c r="F67" s="7" t="s">
        <v>83</v>
      </c>
      <c r="G67" s="1">
        <v>10</v>
      </c>
      <c r="H67" s="9">
        <f t="shared" si="42"/>
        <v>14.1774092816667</v>
      </c>
      <c r="I67" s="9">
        <f t="shared" si="43"/>
        <v>287.32740928166669</v>
      </c>
      <c r="J67" s="9">
        <f t="shared" si="44"/>
        <v>0.10117558102428748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0.43382906862716153</v>
      </c>
      <c r="P67" s="9">
        <f t="shared" si="47"/>
        <v>4.3892908083578555E-2</v>
      </c>
      <c r="Q67" s="12">
        <f t="shared" si="48"/>
        <v>8.339652535879925E-3</v>
      </c>
      <c r="R67" s="9">
        <f t="shared" si="49"/>
        <v>1.8955666666666669E-2</v>
      </c>
      <c r="S67" s="13">
        <f t="shared" si="50"/>
        <v>0.43995564400513076</v>
      </c>
      <c r="T67" s="2">
        <f t="shared" si="51"/>
        <v>0.01</v>
      </c>
      <c r="U67" s="14">
        <f t="shared" si="52"/>
        <v>4.3995564400513077E-3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2.4499556440051307E-2</v>
      </c>
      <c r="AR67" s="9">
        <f t="shared" si="56"/>
        <v>9.9766666666666666</v>
      </c>
      <c r="AS67" s="1">
        <f t="shared" si="57"/>
        <v>0.19</v>
      </c>
      <c r="AT67" s="1">
        <f t="shared" si="58"/>
        <v>66569.166666666672</v>
      </c>
      <c r="AU67" s="1">
        <f t="shared" si="59"/>
        <v>20713105.048281472</v>
      </c>
    </row>
    <row r="68" spans="1:48" x14ac:dyDescent="0.15">
      <c r="C68" s="7">
        <v>10</v>
      </c>
      <c r="D68" s="7">
        <f t="shared" si="60"/>
        <v>13.3922255282903</v>
      </c>
      <c r="E68" s="10">
        <f t="shared" si="61"/>
        <v>14.1774092816667</v>
      </c>
      <c r="F68" s="7" t="s">
        <v>83</v>
      </c>
      <c r="G68" s="1">
        <v>11</v>
      </c>
      <c r="H68" s="9">
        <f t="shared" si="42"/>
        <v>13.3922255282903</v>
      </c>
      <c r="I68" s="9">
        <f t="shared" si="43"/>
        <v>286.54222552829026</v>
      </c>
      <c r="J68" s="9">
        <f t="shared" si="44"/>
        <v>9.2203583246354248E-2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0.37043935251640386</v>
      </c>
      <c r="O68" s="9">
        <f t="shared" si="62"/>
        <v>0.11926347469384579</v>
      </c>
      <c r="P68" s="9">
        <f t="shared" si="47"/>
        <v>1.0996519717183474E-2</v>
      </c>
      <c r="Q68" s="12">
        <f t="shared" si="48"/>
        <v>2.0893387462648598E-3</v>
      </c>
      <c r="R68" s="9">
        <f t="shared" si="49"/>
        <v>1.8955666666666669E-2</v>
      </c>
      <c r="S68" s="13">
        <f t="shared" si="50"/>
        <v>0.11022238273154164</v>
      </c>
      <c r="T68" s="2">
        <f t="shared" si="51"/>
        <v>0.01</v>
      </c>
      <c r="U68" s="14">
        <f t="shared" si="52"/>
        <v>1.1022238273154165E-3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1.3102223827315417E-2</v>
      </c>
      <c r="AR68" s="9">
        <f t="shared" si="56"/>
        <v>9.9766666666666666</v>
      </c>
      <c r="AS68" s="1">
        <f t="shared" si="57"/>
        <v>0.19</v>
      </c>
      <c r="AT68" s="1">
        <f t="shared" si="58"/>
        <v>66569.166666666672</v>
      </c>
      <c r="AU68" s="1">
        <f t="shared" si="59"/>
        <v>11077251.099028975</v>
      </c>
    </row>
    <row r="69" spans="1:48" x14ac:dyDescent="0.15">
      <c r="C69" s="7">
        <v>11</v>
      </c>
      <c r="D69" s="7">
        <f t="shared" si="60"/>
        <v>7.6878125590333299</v>
      </c>
      <c r="E69" s="10">
        <f t="shared" si="61"/>
        <v>13.3922255282903</v>
      </c>
      <c r="F69" s="7" t="s">
        <v>85</v>
      </c>
      <c r="G69" s="1">
        <v>12</v>
      </c>
      <c r="H69" s="9">
        <f t="shared" si="42"/>
        <v>7.6878125590333299</v>
      </c>
      <c r="I69" s="9">
        <f t="shared" si="43"/>
        <v>280.8378125590333</v>
      </c>
      <c r="J69" s="9">
        <f t="shared" si="44"/>
        <v>4.6237307036701147E-2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0.208033621643329</v>
      </c>
      <c r="P69" s="9">
        <f t="shared" si="47"/>
        <v>9.6189144378795201E-3</v>
      </c>
      <c r="Q69" s="12">
        <f t="shared" si="48"/>
        <v>1.8275937431971089E-3</v>
      </c>
      <c r="R69" s="9">
        <f t="shared" si="49"/>
        <v>1.8955666666666669E-2</v>
      </c>
      <c r="S69" s="13">
        <f t="shared" si="50"/>
        <v>9.6414110636948075E-2</v>
      </c>
      <c r="T69" s="2">
        <f t="shared" si="51"/>
        <v>0.01</v>
      </c>
      <c r="U69" s="14">
        <f t="shared" si="52"/>
        <v>9.6414110636948078E-4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1.2964141106369481E-2</v>
      </c>
      <c r="AR69" s="9">
        <f t="shared" si="56"/>
        <v>9.9766666666666666</v>
      </c>
      <c r="AS69" s="1">
        <f t="shared" si="57"/>
        <v>0.19</v>
      </c>
      <c r="AT69" s="1">
        <f t="shared" si="58"/>
        <v>66569.166666666672</v>
      </c>
      <c r="AU69" s="1">
        <f t="shared" si="59"/>
        <v>10960509.315915301</v>
      </c>
      <c r="AV69" s="1">
        <f>SUM(AU58:AU69)</f>
        <v>173191073.71067935</v>
      </c>
    </row>
    <row r="70" spans="1:48" x14ac:dyDescent="0.15">
      <c r="C70" s="7">
        <v>12</v>
      </c>
      <c r="D70" s="7">
        <f t="shared" si="60"/>
        <v>5.0791738008064504</v>
      </c>
      <c r="E70" s="10">
        <f t="shared" si="61"/>
        <v>7.6878125590333299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6.3364331526774196</v>
      </c>
      <c r="E73" s="7"/>
      <c r="F73" s="7"/>
      <c r="G73" s="1">
        <v>1</v>
      </c>
      <c r="H73" s="9">
        <f t="shared" ref="H73:H84" si="63">E74</f>
        <v>6.3364331526774196</v>
      </c>
      <c r="I73" s="9">
        <f t="shared" ref="I73:I84" si="64">H73+273.15</f>
        <v>279.48643315267742</v>
      </c>
      <c r="J73" s="9">
        <f t="shared" ref="J73:J84" si="65">EXP(($C$15*(I73-$C$13))/($C$16*I73*$C$13))</f>
        <v>3.9100972265290655E-2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4.2815564630493269E-3</v>
      </c>
      <c r="Q73" s="12">
        <f t="shared" ref="Q73:Q84" si="69">P73*$B$75</f>
        <v>7.7068016334887884E-4</v>
      </c>
      <c r="R73" s="9">
        <f t="shared" ref="R73:R84" si="70">L73*$B$75</f>
        <v>1.9710000000000002E-2</v>
      </c>
      <c r="S73" s="13">
        <f t="shared" ref="S73:S84" si="71">Q73/R73</f>
        <v>3.9100972265290655E-2</v>
      </c>
      <c r="T73" s="2">
        <f t="shared" ref="T73:T84" si="72">$B$74/100</f>
        <v>0.01</v>
      </c>
      <c r="U73" s="14">
        <f t="shared" ref="U73:U84" si="73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1.2991009722652908E-2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44405.833333333336</v>
      </c>
      <c r="AU73" s="1">
        <f t="shared" ref="AU73:AU84" si="80">AT73*10000*AS73*0.67*AR73*AQ73</f>
        <v>7618059.4826927427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1.86445435903226</v>
      </c>
      <c r="E74" s="10">
        <f t="shared" ref="E74:E85" si="82">D73</f>
        <v>6.3364331526774196</v>
      </c>
      <c r="F74" s="7" t="s">
        <v>83</v>
      </c>
      <c r="G74" s="1">
        <v>2</v>
      </c>
      <c r="H74" s="9">
        <f t="shared" si="63"/>
        <v>1.86445435903226</v>
      </c>
      <c r="I74" s="9">
        <f t="shared" si="64"/>
        <v>275.01445435903224</v>
      </c>
      <c r="J74" s="9">
        <f t="shared" si="65"/>
        <v>2.2190143441660384E-2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0.21471844353695069</v>
      </c>
      <c r="P74" s="9">
        <f t="shared" si="68"/>
        <v>4.7646330616549918E-3</v>
      </c>
      <c r="Q74" s="12">
        <f t="shared" si="69"/>
        <v>8.5763395109789847E-4</v>
      </c>
      <c r="R74" s="9">
        <f t="shared" si="70"/>
        <v>1.9710000000000002E-2</v>
      </c>
      <c r="S74" s="13">
        <f t="shared" si="71"/>
        <v>4.3512630700045581E-2</v>
      </c>
      <c r="T74" s="2">
        <f t="shared" si="72"/>
        <v>0.01</v>
      </c>
      <c r="U74" s="14">
        <f t="shared" si="73"/>
        <v>4.351263070004558E-4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1.3035126307000456E-2</v>
      </c>
      <c r="AR74" s="9">
        <f t="shared" si="77"/>
        <v>10.950000000000001</v>
      </c>
      <c r="AS74" s="1">
        <f t="shared" si="78"/>
        <v>0.18</v>
      </c>
      <c r="AT74" s="1">
        <f t="shared" si="79"/>
        <v>44405.833333333336</v>
      </c>
      <c r="AU74" s="1">
        <f t="shared" si="80"/>
        <v>7643929.8939161915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4.7579263801785698</v>
      </c>
      <c r="E75" s="10">
        <f t="shared" si="82"/>
        <v>1.86445435903226</v>
      </c>
      <c r="F75" s="7" t="s">
        <v>83</v>
      </c>
      <c r="G75" s="1">
        <v>3</v>
      </c>
      <c r="H75" s="9">
        <f t="shared" si="63"/>
        <v>4.7579263801785698</v>
      </c>
      <c r="I75" s="9">
        <f t="shared" si="64"/>
        <v>277.90792638017854</v>
      </c>
      <c r="J75" s="9">
        <f t="shared" si="65"/>
        <v>3.2081128146869572E-2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0.31945381047529575</v>
      </c>
      <c r="P75" s="9">
        <f t="shared" si="68"/>
        <v>1.0248438630863749E-2</v>
      </c>
      <c r="Q75" s="12">
        <f t="shared" si="69"/>
        <v>1.8447189535554748E-3</v>
      </c>
      <c r="R75" s="9">
        <f t="shared" si="70"/>
        <v>1.9710000000000002E-2</v>
      </c>
      <c r="S75" s="13">
        <f t="shared" si="71"/>
        <v>9.3593046857203183E-2</v>
      </c>
      <c r="T75" s="2">
        <f t="shared" si="72"/>
        <v>0.01</v>
      </c>
      <c r="U75" s="14">
        <f t="shared" si="73"/>
        <v>9.3593046857203183E-4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1.3535930468572032E-2</v>
      </c>
      <c r="AR75" s="9">
        <f t="shared" si="77"/>
        <v>10.950000000000001</v>
      </c>
      <c r="AS75" s="1">
        <f t="shared" si="78"/>
        <v>0.18</v>
      </c>
      <c r="AT75" s="1">
        <f t="shared" si="79"/>
        <v>44405.833333333336</v>
      </c>
      <c r="AU75" s="1">
        <f t="shared" si="80"/>
        <v>7937606.519019451</v>
      </c>
    </row>
    <row r="76" spans="1:48" x14ac:dyDescent="0.15">
      <c r="C76" s="7">
        <v>3</v>
      </c>
      <c r="D76" s="7">
        <f t="shared" si="81"/>
        <v>8.2301305823548407</v>
      </c>
      <c r="E76" s="10">
        <f t="shared" si="82"/>
        <v>4.7579263801785698</v>
      </c>
      <c r="F76" s="7" t="s">
        <v>83</v>
      </c>
      <c r="G76" s="1">
        <v>4</v>
      </c>
      <c r="H76" s="9">
        <f t="shared" si="63"/>
        <v>8.2301305823548407</v>
      </c>
      <c r="I76" s="9">
        <f t="shared" si="64"/>
        <v>281.38013058235481</v>
      </c>
      <c r="J76" s="9">
        <f t="shared" si="65"/>
        <v>4.9432553631188959E-2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0.41870537184443202</v>
      </c>
      <c r="P76" s="9">
        <f t="shared" si="68"/>
        <v>2.06976757493668E-2</v>
      </c>
      <c r="Q76" s="12">
        <f t="shared" si="69"/>
        <v>3.7255816348860239E-3</v>
      </c>
      <c r="R76" s="9">
        <f t="shared" si="70"/>
        <v>1.9710000000000002E-2</v>
      </c>
      <c r="S76" s="13">
        <f t="shared" si="71"/>
        <v>0.18901986985723102</v>
      </c>
      <c r="T76" s="2">
        <f t="shared" si="72"/>
        <v>0.01</v>
      </c>
      <c r="U76" s="14">
        <f t="shared" si="73"/>
        <v>1.8901986985723103E-3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1.449019869857231E-2</v>
      </c>
      <c r="AR76" s="9">
        <f t="shared" si="77"/>
        <v>10.950000000000001</v>
      </c>
      <c r="AS76" s="1">
        <f t="shared" si="78"/>
        <v>0.18</v>
      </c>
      <c r="AT76" s="1">
        <f t="shared" si="79"/>
        <v>44405.833333333336</v>
      </c>
      <c r="AU76" s="1">
        <f t="shared" si="80"/>
        <v>8497199.0598447919</v>
      </c>
    </row>
    <row r="77" spans="1:48" x14ac:dyDescent="0.15">
      <c r="C77" s="7">
        <v>4</v>
      </c>
      <c r="D77" s="7">
        <f t="shared" si="81"/>
        <v>8.3814264915666605</v>
      </c>
      <c r="E77" s="10">
        <f t="shared" si="82"/>
        <v>8.2301305823548407</v>
      </c>
      <c r="F77" s="7" t="s">
        <v>83</v>
      </c>
      <c r="G77" s="1">
        <v>5</v>
      </c>
      <c r="H77" s="9">
        <f t="shared" si="63"/>
        <v>8.3814264915666605</v>
      </c>
      <c r="I77" s="9">
        <f t="shared" si="64"/>
        <v>281.53142649156666</v>
      </c>
      <c r="J77" s="9">
        <f t="shared" si="65"/>
        <v>5.0360408487906919E-2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0.37810731129031194</v>
      </c>
      <c r="O77" s="9">
        <f t="shared" si="83"/>
        <v>0.12940038480475335</v>
      </c>
      <c r="P77" s="9">
        <f t="shared" si="68"/>
        <v>6.5166562372597223E-3</v>
      </c>
      <c r="Q77" s="12">
        <f t="shared" si="69"/>
        <v>1.1729981227067499E-3</v>
      </c>
      <c r="R77" s="9">
        <f t="shared" si="70"/>
        <v>1.9710000000000002E-2</v>
      </c>
      <c r="S77" s="13">
        <f t="shared" si="71"/>
        <v>5.9512842349403842E-2</v>
      </c>
      <c r="T77" s="2">
        <f t="shared" si="72"/>
        <v>0.01</v>
      </c>
      <c r="U77" s="14">
        <f t="shared" si="73"/>
        <v>5.9512842349403845E-4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1.3195128423494039E-2</v>
      </c>
      <c r="AR77" s="9">
        <f t="shared" si="77"/>
        <v>10.950000000000001</v>
      </c>
      <c r="AS77" s="1">
        <f t="shared" si="78"/>
        <v>0.18</v>
      </c>
      <c r="AT77" s="1">
        <f t="shared" si="79"/>
        <v>44405.833333333336</v>
      </c>
      <c r="AU77" s="1">
        <f t="shared" si="80"/>
        <v>7737756.7531694332</v>
      </c>
    </row>
    <row r="78" spans="1:48" x14ac:dyDescent="0.15">
      <c r="C78" s="7">
        <v>5</v>
      </c>
      <c r="D78" s="7">
        <f t="shared" si="81"/>
        <v>14.377660052806499</v>
      </c>
      <c r="E78" s="10">
        <f t="shared" si="82"/>
        <v>8.3814264915666605</v>
      </c>
      <c r="F78" s="7" t="s">
        <v>85</v>
      </c>
      <c r="G78" s="1">
        <v>6</v>
      </c>
      <c r="H78" s="9">
        <f t="shared" si="63"/>
        <v>14.377660052806499</v>
      </c>
      <c r="I78" s="9">
        <f t="shared" si="64"/>
        <v>287.52766005280648</v>
      </c>
      <c r="J78" s="9">
        <f t="shared" si="65"/>
        <v>0.10359184281999211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0.23238372856749365</v>
      </c>
      <c r="P78" s="9">
        <f t="shared" si="68"/>
        <v>2.4073058683687511E-2</v>
      </c>
      <c r="Q78" s="12">
        <f t="shared" si="69"/>
        <v>4.3331505630637519E-3</v>
      </c>
      <c r="R78" s="9">
        <f t="shared" si="70"/>
        <v>1.9710000000000002E-2</v>
      </c>
      <c r="S78" s="13">
        <f t="shared" si="71"/>
        <v>0.21984528478253432</v>
      </c>
      <c r="T78" s="2">
        <f t="shared" si="72"/>
        <v>0.01</v>
      </c>
      <c r="U78" s="14">
        <f t="shared" si="73"/>
        <v>2.1984528478253434E-3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1.4798452847825343E-2</v>
      </c>
      <c r="AR78" s="9">
        <f t="shared" si="77"/>
        <v>10.950000000000001</v>
      </c>
      <c r="AS78" s="1">
        <f t="shared" si="78"/>
        <v>0.18</v>
      </c>
      <c r="AT78" s="1">
        <f t="shared" si="79"/>
        <v>44405.833333333336</v>
      </c>
      <c r="AU78" s="1">
        <f t="shared" si="80"/>
        <v>8677962.4104180448</v>
      </c>
    </row>
    <row r="79" spans="1:48" x14ac:dyDescent="0.15">
      <c r="C79" s="7">
        <v>6</v>
      </c>
      <c r="D79" s="7">
        <f t="shared" si="81"/>
        <v>17.629916055666701</v>
      </c>
      <c r="E79" s="10">
        <f t="shared" si="82"/>
        <v>14.377660052806499</v>
      </c>
      <c r="F79" s="7" t="s">
        <v>83</v>
      </c>
      <c r="G79" s="1">
        <v>7</v>
      </c>
      <c r="H79" s="9">
        <f t="shared" si="63"/>
        <v>17.629916055666701</v>
      </c>
      <c r="I79" s="9">
        <f t="shared" si="64"/>
        <v>290.77991605566666</v>
      </c>
      <c r="J79" s="9">
        <f t="shared" si="65"/>
        <v>0.15129202542053641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0.31781066988380613</v>
      </c>
      <c r="P79" s="9">
        <f t="shared" si="68"/>
        <v>4.8082219946978505E-2</v>
      </c>
      <c r="Q79" s="12">
        <f t="shared" si="69"/>
        <v>8.6547995904561314E-3</v>
      </c>
      <c r="R79" s="9">
        <f t="shared" si="70"/>
        <v>1.9710000000000002E-2</v>
      </c>
      <c r="S79" s="13">
        <f t="shared" si="71"/>
        <v>0.43910703147925573</v>
      </c>
      <c r="T79" s="2">
        <f t="shared" si="72"/>
        <v>0.01</v>
      </c>
      <c r="U79" s="14">
        <f t="shared" si="73"/>
        <v>4.391070314792557E-3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2.5991070314792558E-2</v>
      </c>
      <c r="AR79" s="9">
        <f t="shared" si="77"/>
        <v>10.950000000000001</v>
      </c>
      <c r="AS79" s="1">
        <f t="shared" si="78"/>
        <v>0.18</v>
      </c>
      <c r="AT79" s="1">
        <f t="shared" si="79"/>
        <v>44405.833333333336</v>
      </c>
      <c r="AU79" s="1">
        <f t="shared" si="80"/>
        <v>15241426.486786216</v>
      </c>
    </row>
    <row r="80" spans="1:48" x14ac:dyDescent="0.15">
      <c r="C80" s="7">
        <v>7</v>
      </c>
      <c r="D80" s="7">
        <f t="shared" si="81"/>
        <v>17.788379785806502</v>
      </c>
      <c r="E80" s="10">
        <f t="shared" si="82"/>
        <v>17.629916055666701</v>
      </c>
      <c r="F80" s="7" t="s">
        <v>83</v>
      </c>
      <c r="G80" s="1">
        <v>8</v>
      </c>
      <c r="H80" s="9">
        <f t="shared" si="63"/>
        <v>17.788379785806502</v>
      </c>
      <c r="I80" s="9">
        <f t="shared" si="64"/>
        <v>290.93837978580649</v>
      </c>
      <c r="J80" s="9">
        <f t="shared" si="65"/>
        <v>0.15407662421908697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0.37922844993682769</v>
      </c>
      <c r="P80" s="9">
        <f t="shared" si="68"/>
        <v>5.8430239374103438E-2</v>
      </c>
      <c r="Q80" s="12">
        <f t="shared" si="69"/>
        <v>1.0517443087338619E-2</v>
      </c>
      <c r="R80" s="9">
        <f t="shared" si="70"/>
        <v>1.9710000000000002E-2</v>
      </c>
      <c r="S80" s="13">
        <f t="shared" si="71"/>
        <v>0.53360949200094454</v>
      </c>
      <c r="T80" s="2">
        <f t="shared" si="72"/>
        <v>0.01</v>
      </c>
      <c r="U80" s="14">
        <f t="shared" si="73"/>
        <v>5.3360949200094458E-3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2.6936094920009448E-2</v>
      </c>
      <c r="AR80" s="9">
        <f t="shared" si="77"/>
        <v>10.950000000000001</v>
      </c>
      <c r="AS80" s="1">
        <f t="shared" si="78"/>
        <v>0.18</v>
      </c>
      <c r="AT80" s="1">
        <f t="shared" si="79"/>
        <v>44405.833333333336</v>
      </c>
      <c r="AU80" s="1">
        <f t="shared" si="80"/>
        <v>15795598.47255549</v>
      </c>
    </row>
    <row r="81" spans="1:48" x14ac:dyDescent="0.15">
      <c r="C81" s="7">
        <v>8</v>
      </c>
      <c r="D81" s="7">
        <f t="shared" si="81"/>
        <v>17.433580739354799</v>
      </c>
      <c r="E81" s="10">
        <f t="shared" si="82"/>
        <v>17.788379785806502</v>
      </c>
      <c r="F81" s="7" t="s">
        <v>83</v>
      </c>
      <c r="G81" s="1">
        <v>9</v>
      </c>
      <c r="H81" s="9">
        <f t="shared" si="63"/>
        <v>17.433580739354799</v>
      </c>
      <c r="I81" s="9">
        <f t="shared" si="64"/>
        <v>290.58358073935477</v>
      </c>
      <c r="J81" s="9">
        <f t="shared" si="65"/>
        <v>0.147907551530818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0.43029821056272433</v>
      </c>
      <c r="P81" s="9">
        <f t="shared" si="68"/>
        <v>6.3644354752424928E-2</v>
      </c>
      <c r="Q81" s="12">
        <f t="shared" si="69"/>
        <v>1.1455983855436487E-2</v>
      </c>
      <c r="R81" s="9">
        <f t="shared" si="70"/>
        <v>1.9710000000000002E-2</v>
      </c>
      <c r="S81" s="13">
        <f t="shared" si="71"/>
        <v>0.58122698404041018</v>
      </c>
      <c r="T81" s="2">
        <f t="shared" si="72"/>
        <v>0.01</v>
      </c>
      <c r="U81" s="14">
        <f t="shared" si="73"/>
        <v>5.8122698404041015E-3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2.7412269840404103E-2</v>
      </c>
      <c r="AR81" s="9">
        <f t="shared" si="77"/>
        <v>10.950000000000001</v>
      </c>
      <c r="AS81" s="1">
        <f t="shared" si="78"/>
        <v>0.18</v>
      </c>
      <c r="AT81" s="1">
        <f t="shared" si="79"/>
        <v>44405.833333333336</v>
      </c>
      <c r="AU81" s="1">
        <f t="shared" si="80"/>
        <v>16074832.261550929</v>
      </c>
    </row>
    <row r="82" spans="1:48" x14ac:dyDescent="0.15">
      <c r="C82" s="7">
        <v>9</v>
      </c>
      <c r="D82" s="7">
        <f t="shared" si="81"/>
        <v>14.1774092816667</v>
      </c>
      <c r="E82" s="10">
        <f t="shared" si="82"/>
        <v>17.433580739354799</v>
      </c>
      <c r="F82" s="7" t="s">
        <v>83</v>
      </c>
      <c r="G82" s="1">
        <v>10</v>
      </c>
      <c r="H82" s="9">
        <f t="shared" si="63"/>
        <v>14.1774092816667</v>
      </c>
      <c r="I82" s="9">
        <f t="shared" si="64"/>
        <v>287.32740928166669</v>
      </c>
      <c r="J82" s="9">
        <f t="shared" si="65"/>
        <v>0.10117558102428748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0.47615385581029945</v>
      </c>
      <c r="P82" s="9">
        <f t="shared" si="68"/>
        <v>4.817514301856185E-2</v>
      </c>
      <c r="Q82" s="12">
        <f t="shared" si="69"/>
        <v>8.6715257433411328E-3</v>
      </c>
      <c r="R82" s="9">
        <f t="shared" si="70"/>
        <v>1.9710000000000002E-2</v>
      </c>
      <c r="S82" s="13">
        <f t="shared" si="71"/>
        <v>0.43995564400513099</v>
      </c>
      <c r="T82" s="2">
        <f t="shared" si="72"/>
        <v>0.01</v>
      </c>
      <c r="U82" s="14">
        <f t="shared" si="73"/>
        <v>4.3995564400513103E-3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2.5999556440051311E-2</v>
      </c>
      <c r="AR82" s="9">
        <f t="shared" si="77"/>
        <v>10.950000000000001</v>
      </c>
      <c r="AS82" s="1">
        <f t="shared" si="78"/>
        <v>0.18</v>
      </c>
      <c r="AT82" s="1">
        <f t="shared" si="79"/>
        <v>44405.833333333336</v>
      </c>
      <c r="AU82" s="1">
        <f t="shared" si="80"/>
        <v>15246402.836460257</v>
      </c>
    </row>
    <row r="83" spans="1:48" x14ac:dyDescent="0.15">
      <c r="C83" s="7">
        <v>10</v>
      </c>
      <c r="D83" s="7">
        <f t="shared" si="81"/>
        <v>13.3922255282903</v>
      </c>
      <c r="E83" s="10">
        <f t="shared" si="82"/>
        <v>14.1774092816667</v>
      </c>
      <c r="F83" s="7" t="s">
        <v>83</v>
      </c>
      <c r="G83" s="1">
        <v>11</v>
      </c>
      <c r="H83" s="9">
        <f t="shared" si="63"/>
        <v>13.3922255282903</v>
      </c>
      <c r="I83" s="9">
        <f t="shared" si="64"/>
        <v>286.54222552829026</v>
      </c>
      <c r="J83" s="9">
        <f t="shared" si="65"/>
        <v>9.2203583246354248E-2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0.40657977715215077</v>
      </c>
      <c r="O83" s="9">
        <f t="shared" si="83"/>
        <v>0.13089893563958688</v>
      </c>
      <c r="P83" s="9">
        <f t="shared" si="68"/>
        <v>1.2069350909103816E-2</v>
      </c>
      <c r="Q83" s="12">
        <f t="shared" si="69"/>
        <v>2.1724831636386866E-3</v>
      </c>
      <c r="R83" s="9">
        <f t="shared" si="70"/>
        <v>1.9710000000000002E-2</v>
      </c>
      <c r="S83" s="13">
        <f t="shared" si="71"/>
        <v>0.11022238273154167</v>
      </c>
      <c r="T83" s="2">
        <f t="shared" si="72"/>
        <v>0.01</v>
      </c>
      <c r="U83" s="14">
        <f t="shared" si="73"/>
        <v>1.1022238273154167E-3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1.3702223827315417E-2</v>
      </c>
      <c r="AR83" s="9">
        <f t="shared" si="77"/>
        <v>10.950000000000001</v>
      </c>
      <c r="AS83" s="1">
        <f t="shared" si="78"/>
        <v>0.18</v>
      </c>
      <c r="AT83" s="1">
        <f t="shared" si="79"/>
        <v>44405.833333333336</v>
      </c>
      <c r="AU83" s="1">
        <f t="shared" si="80"/>
        <v>8035122.626352882</v>
      </c>
    </row>
    <row r="84" spans="1:48" x14ac:dyDescent="0.15">
      <c r="C84" s="7">
        <v>11</v>
      </c>
      <c r="D84" s="7">
        <f t="shared" si="81"/>
        <v>7.6878125590333299</v>
      </c>
      <c r="E84" s="10">
        <f t="shared" si="82"/>
        <v>13.3922255282903</v>
      </c>
      <c r="F84" s="7" t="s">
        <v>85</v>
      </c>
      <c r="G84" s="1">
        <v>12</v>
      </c>
      <c r="H84" s="9">
        <f t="shared" si="63"/>
        <v>7.6878125590333299</v>
      </c>
      <c r="I84" s="9">
        <f t="shared" si="64"/>
        <v>280.8378125590333</v>
      </c>
      <c r="J84" s="9">
        <f t="shared" si="65"/>
        <v>4.6237307036701147E-2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0.22832958473048307</v>
      </c>
      <c r="P84" s="9">
        <f t="shared" si="68"/>
        <v>1.0557345114745816E-2</v>
      </c>
      <c r="Q84" s="12">
        <f t="shared" si="69"/>
        <v>1.9003221206542469E-3</v>
      </c>
      <c r="R84" s="9">
        <f t="shared" si="70"/>
        <v>1.9710000000000002E-2</v>
      </c>
      <c r="S84" s="13">
        <f t="shared" si="71"/>
        <v>9.6414110636948089E-2</v>
      </c>
      <c r="T84" s="2">
        <f t="shared" si="72"/>
        <v>0.01</v>
      </c>
      <c r="U84" s="14">
        <f t="shared" si="73"/>
        <v>9.6414110636948089E-4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1.3564141106369481E-2</v>
      </c>
      <c r="AR84" s="9">
        <f t="shared" si="77"/>
        <v>10.950000000000001</v>
      </c>
      <c r="AS84" s="1">
        <f t="shared" si="78"/>
        <v>0.18</v>
      </c>
      <c r="AT84" s="1">
        <f t="shared" si="79"/>
        <v>44405.833333333336</v>
      </c>
      <c r="AU84" s="1">
        <f t="shared" si="80"/>
        <v>7954149.5223251078</v>
      </c>
      <c r="AV84" s="1">
        <f>SUM(AU73:AU84)</f>
        <v>126460046.32509154</v>
      </c>
    </row>
    <row r="85" spans="1:48" x14ac:dyDescent="0.15">
      <c r="C85" s="7">
        <v>12</v>
      </c>
      <c r="D85" s="7">
        <f t="shared" si="81"/>
        <v>5.0791738008064504</v>
      </c>
      <c r="E85" s="10">
        <f t="shared" si="82"/>
        <v>7.6878125590333299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6.3364331526774196</v>
      </c>
      <c r="E89" s="7"/>
      <c r="F89" s="7"/>
      <c r="G89" s="1">
        <v>1</v>
      </c>
      <c r="H89" s="9">
        <f t="shared" ref="H89:H100" si="84">E90</f>
        <v>6.3364331526774196</v>
      </c>
      <c r="I89" s="9">
        <f t="shared" ref="I89:I100" si="85">H89+273.15</f>
        <v>279.48643315267742</v>
      </c>
      <c r="J89" s="9">
        <f t="shared" ref="J89:J100" si="86">EXP(($C$15*(I89-$C$13))/($C$16*I89*$C$13))</f>
        <v>3.9100972265290655E-2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0.20744141063473989</v>
      </c>
      <c r="Q89" s="12">
        <f t="shared" ref="Q89:Q100" si="90">P89*$B$91</f>
        <v>9.3348634785632947E-2</v>
      </c>
      <c r="R89" s="9">
        <f t="shared" ref="R89:R100" si="91">L89*$B$91</f>
        <v>2.3873737500000001</v>
      </c>
      <c r="S89" s="13">
        <f t="shared" ref="S89:S100" si="92">Q89/R89</f>
        <v>3.9100972265290655E-2</v>
      </c>
      <c r="T89" s="2">
        <f t="shared" ref="T89:T100" si="93">$B$90/100</f>
        <v>0.51</v>
      </c>
      <c r="U89" s="14">
        <f t="shared" ref="U89:U100" si="94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3.6349361000372421E-2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1034083.3333333334</v>
      </c>
      <c r="AN89" s="1">
        <f t="shared" ref="AN89:AN100" si="99">AM89*10000*AK89*AJ89</f>
        <v>3910119619.0410805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1.86445435903226</v>
      </c>
      <c r="E90" s="10">
        <f t="shared" ref="E90:E101" si="101">D89</f>
        <v>6.3364331526774196</v>
      </c>
      <c r="F90" s="7" t="s">
        <v>83</v>
      </c>
      <c r="G90" s="1">
        <v>2</v>
      </c>
      <c r="H90" s="9">
        <f t="shared" si="84"/>
        <v>1.86445435903226</v>
      </c>
      <c r="I90" s="9">
        <f t="shared" si="85"/>
        <v>275.01445435903224</v>
      </c>
      <c r="J90" s="9">
        <f t="shared" si="86"/>
        <v>2.2190143441660384E-2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10.40310858936526</v>
      </c>
      <c r="P90" s="9">
        <f t="shared" si="89"/>
        <v>0.23084647183718435</v>
      </c>
      <c r="Q90" s="12">
        <f t="shared" si="90"/>
        <v>0.10388091232673295</v>
      </c>
      <c r="R90" s="9">
        <f t="shared" si="91"/>
        <v>2.3873737500000001</v>
      </c>
      <c r="S90" s="13">
        <f t="shared" si="92"/>
        <v>4.3512630700045581E-2</v>
      </c>
      <c r="T90" s="2">
        <f t="shared" si="93"/>
        <v>0.51</v>
      </c>
      <c r="U90" s="14">
        <f t="shared" si="94"/>
        <v>2.2191441657023248E-2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3.7027719659592506E-2</v>
      </c>
      <c r="AK90" s="9">
        <f t="shared" si="96"/>
        <v>10.4025</v>
      </c>
      <c r="AL90" s="1">
        <f t="shared" si="97"/>
        <v>0.45</v>
      </c>
      <c r="AM90" s="17">
        <f t="shared" si="98"/>
        <v>1034083.3333333334</v>
      </c>
      <c r="AN90" s="1">
        <f t="shared" si="99"/>
        <v>3983091011.9119391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4.7579263801785698</v>
      </c>
      <c r="E91" s="10">
        <f t="shared" si="101"/>
        <v>1.86445435903226</v>
      </c>
      <c r="F91" s="7" t="s">
        <v>83</v>
      </c>
      <c r="G91" s="1">
        <v>3</v>
      </c>
      <c r="H91" s="9">
        <f t="shared" si="84"/>
        <v>4.7579263801785698</v>
      </c>
      <c r="I91" s="9">
        <f t="shared" si="85"/>
        <v>277.90792638017854</v>
      </c>
      <c r="J91" s="9">
        <f t="shared" si="86"/>
        <v>3.2081128146869572E-2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15.477537117528076</v>
      </c>
      <c r="P91" s="9">
        <f t="shared" si="89"/>
        <v>0.4965368516653485</v>
      </c>
      <c r="Q91" s="12">
        <f t="shared" si="90"/>
        <v>0.22344158324940683</v>
      </c>
      <c r="R91" s="9">
        <f t="shared" si="91"/>
        <v>2.3873737500000001</v>
      </c>
      <c r="S91" s="13">
        <f t="shared" si="92"/>
        <v>9.3593046857203155E-2</v>
      </c>
      <c r="T91" s="2">
        <f t="shared" si="93"/>
        <v>0.51</v>
      </c>
      <c r="U91" s="14">
        <f t="shared" si="94"/>
        <v>4.7732453897173607E-2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4.4728334849997844E-2</v>
      </c>
      <c r="AK91" s="9">
        <f t="shared" si="96"/>
        <v>10.4025</v>
      </c>
      <c r="AL91" s="1">
        <f t="shared" si="97"/>
        <v>0.45</v>
      </c>
      <c r="AM91" s="17">
        <f t="shared" si="98"/>
        <v>1034083.3333333334</v>
      </c>
      <c r="AN91" s="1">
        <f t="shared" si="99"/>
        <v>4811450182.6379719</v>
      </c>
    </row>
    <row r="92" spans="1:48" x14ac:dyDescent="0.15">
      <c r="C92" s="7">
        <v>3</v>
      </c>
      <c r="D92" s="7">
        <f t="shared" si="100"/>
        <v>8.2301305823548407</v>
      </c>
      <c r="E92" s="10">
        <f t="shared" si="101"/>
        <v>4.7579263801785698</v>
      </c>
      <c r="F92" s="7" t="s">
        <v>83</v>
      </c>
      <c r="G92" s="1">
        <v>4</v>
      </c>
      <c r="H92" s="9">
        <f t="shared" si="84"/>
        <v>8.2301305823548407</v>
      </c>
      <c r="I92" s="9">
        <f t="shared" si="85"/>
        <v>281.38013058235481</v>
      </c>
      <c r="J92" s="9">
        <f t="shared" si="86"/>
        <v>4.9432553631188959E-2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20.286275265862727</v>
      </c>
      <c r="P92" s="9">
        <f t="shared" si="89"/>
        <v>1.0028023900568213</v>
      </c>
      <c r="Q92" s="12">
        <f t="shared" si="90"/>
        <v>0.4512610755255696</v>
      </c>
      <c r="R92" s="9">
        <f t="shared" si="91"/>
        <v>2.3873737500000001</v>
      </c>
      <c r="S92" s="13">
        <f t="shared" si="92"/>
        <v>0.18901986985723102</v>
      </c>
      <c r="T92" s="2">
        <f t="shared" si="93"/>
        <v>0.51</v>
      </c>
      <c r="U92" s="14">
        <f t="shared" si="94"/>
        <v>9.6400133627187815E-2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5.9401640288597131E-2</v>
      </c>
      <c r="AK92" s="9">
        <f t="shared" si="96"/>
        <v>10.4025</v>
      </c>
      <c r="AL92" s="1">
        <f t="shared" si="97"/>
        <v>0.45</v>
      </c>
      <c r="AM92" s="17">
        <f t="shared" si="98"/>
        <v>1034083.3333333334</v>
      </c>
      <c r="AN92" s="1">
        <f t="shared" si="99"/>
        <v>6389865260.4452934</v>
      </c>
    </row>
    <row r="93" spans="1:48" x14ac:dyDescent="0.15">
      <c r="C93" s="7">
        <v>4</v>
      </c>
      <c r="D93" s="7">
        <f t="shared" si="100"/>
        <v>8.3814264915666605</v>
      </c>
      <c r="E93" s="10">
        <f t="shared" si="101"/>
        <v>8.2301305823548407</v>
      </c>
      <c r="F93" s="7" t="s">
        <v>83</v>
      </c>
      <c r="G93" s="1">
        <v>5</v>
      </c>
      <c r="H93" s="9">
        <f t="shared" si="84"/>
        <v>8.3814264915666605</v>
      </c>
      <c r="I93" s="9">
        <f t="shared" si="85"/>
        <v>281.53142649156666</v>
      </c>
      <c r="J93" s="9">
        <f t="shared" si="86"/>
        <v>5.0360408487906919E-2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18.319299232015609</v>
      </c>
      <c r="O93" s="9">
        <f t="shared" si="102"/>
        <v>6.2694486437902981</v>
      </c>
      <c r="P93" s="9">
        <f t="shared" si="89"/>
        <v>0.31573199469523344</v>
      </c>
      <c r="Q93" s="12">
        <f t="shared" si="90"/>
        <v>0.14207939761285504</v>
      </c>
      <c r="R93" s="9">
        <f t="shared" si="91"/>
        <v>2.3873737500000001</v>
      </c>
      <c r="S93" s="13">
        <f t="shared" si="92"/>
        <v>5.9512842349403829E-2</v>
      </c>
      <c r="T93" s="2">
        <f t="shared" si="93"/>
        <v>0.51</v>
      </c>
      <c r="U93" s="14">
        <f t="shared" si="94"/>
        <v>3.0351549598195953E-2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3.2061992203856082E-2</v>
      </c>
      <c r="AK93" s="9">
        <f t="shared" si="96"/>
        <v>10.4025</v>
      </c>
      <c r="AL93" s="1">
        <f t="shared" si="97"/>
        <v>0.45</v>
      </c>
      <c r="AM93" s="17">
        <f t="shared" si="98"/>
        <v>1034083.3333333334</v>
      </c>
      <c r="AN93" s="1">
        <f t="shared" si="99"/>
        <v>3448925133.5272546</v>
      </c>
    </row>
    <row r="94" spans="1:48" x14ac:dyDescent="0.15">
      <c r="C94" s="7">
        <v>5</v>
      </c>
      <c r="D94" s="7">
        <f t="shared" si="100"/>
        <v>14.377660052806499</v>
      </c>
      <c r="E94" s="10">
        <f t="shared" si="101"/>
        <v>8.3814264915666605</v>
      </c>
      <c r="F94" s="7" t="s">
        <v>85</v>
      </c>
      <c r="G94" s="1">
        <v>6</v>
      </c>
      <c r="H94" s="9">
        <f t="shared" si="84"/>
        <v>14.377660052806499</v>
      </c>
      <c r="I94" s="9">
        <f t="shared" si="85"/>
        <v>287.52766005280648</v>
      </c>
      <c r="J94" s="9">
        <f t="shared" si="86"/>
        <v>0.10359184281999211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11.258991649095064</v>
      </c>
      <c r="P94" s="9">
        <f t="shared" si="89"/>
        <v>1.1663396932246595</v>
      </c>
      <c r="Q94" s="12">
        <f t="shared" si="90"/>
        <v>0.52485286195109682</v>
      </c>
      <c r="R94" s="9">
        <f t="shared" si="91"/>
        <v>2.3873737500000001</v>
      </c>
      <c r="S94" s="13">
        <f t="shared" si="92"/>
        <v>0.21984528478253429</v>
      </c>
      <c r="T94" s="2">
        <f t="shared" si="93"/>
        <v>0.51</v>
      </c>
      <c r="U94" s="14">
        <f t="shared" si="94"/>
        <v>0.11212109523909249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5.99335102145864E-2</v>
      </c>
      <c r="AK94" s="9">
        <f t="shared" si="96"/>
        <v>10.4025</v>
      </c>
      <c r="AL94" s="1">
        <f t="shared" si="97"/>
        <v>0.45</v>
      </c>
      <c r="AM94" s="17">
        <f t="shared" si="98"/>
        <v>1034083.3333333334</v>
      </c>
      <c r="AN94" s="1">
        <f t="shared" si="99"/>
        <v>6447078784.2914829</v>
      </c>
    </row>
    <row r="95" spans="1:48" x14ac:dyDescent="0.15">
      <c r="C95" s="7">
        <v>6</v>
      </c>
      <c r="D95" s="7">
        <f t="shared" si="100"/>
        <v>17.629916055666701</v>
      </c>
      <c r="E95" s="10">
        <f t="shared" si="101"/>
        <v>14.377660052806499</v>
      </c>
      <c r="F95" s="7" t="s">
        <v>83</v>
      </c>
      <c r="G95" s="1">
        <v>7</v>
      </c>
      <c r="H95" s="9">
        <f t="shared" si="84"/>
        <v>17.629916055666701</v>
      </c>
      <c r="I95" s="9">
        <f t="shared" si="85"/>
        <v>290.77991605566666</v>
      </c>
      <c r="J95" s="9">
        <f t="shared" si="86"/>
        <v>0.15129202542053641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15.397926955870405</v>
      </c>
      <c r="P95" s="9">
        <f t="shared" si="89"/>
        <v>2.3295835564311083</v>
      </c>
      <c r="Q95" s="12">
        <f t="shared" si="90"/>
        <v>1.0483126003939987</v>
      </c>
      <c r="R95" s="9">
        <f t="shared" si="91"/>
        <v>2.3873737500000001</v>
      </c>
      <c r="S95" s="13">
        <f t="shared" si="92"/>
        <v>0.43910703147925567</v>
      </c>
      <c r="T95" s="2">
        <f t="shared" si="93"/>
        <v>0.51</v>
      </c>
      <c r="U95" s="14">
        <f t="shared" si="94"/>
        <v>0.22394458605442039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0.11397429269540775</v>
      </c>
      <c r="AK95" s="9">
        <f t="shared" si="96"/>
        <v>10.4025</v>
      </c>
      <c r="AL95" s="1">
        <f t="shared" si="97"/>
        <v>0.45</v>
      </c>
      <c r="AM95" s="17">
        <f t="shared" si="98"/>
        <v>1034083.3333333334</v>
      </c>
      <c r="AN95" s="1">
        <f t="shared" si="99"/>
        <v>12260273789.409348</v>
      </c>
    </row>
    <row r="96" spans="1:48" x14ac:dyDescent="0.15">
      <c r="C96" s="7">
        <v>7</v>
      </c>
      <c r="D96" s="7">
        <f t="shared" si="100"/>
        <v>17.788379785806502</v>
      </c>
      <c r="E96" s="10">
        <f t="shared" si="101"/>
        <v>17.629916055666701</v>
      </c>
      <c r="F96" s="7" t="s">
        <v>83</v>
      </c>
      <c r="G96" s="1">
        <v>8</v>
      </c>
      <c r="H96" s="9">
        <f t="shared" si="84"/>
        <v>17.788379785806502</v>
      </c>
      <c r="I96" s="9">
        <f t="shared" si="85"/>
        <v>290.93837978580649</v>
      </c>
      <c r="J96" s="9">
        <f t="shared" si="86"/>
        <v>0.15407662421908697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18.373618399439298</v>
      </c>
      <c r="P96" s="9">
        <f t="shared" si="89"/>
        <v>2.8309450976753108</v>
      </c>
      <c r="Q96" s="12">
        <f t="shared" si="90"/>
        <v>1.2739252939538899</v>
      </c>
      <c r="R96" s="9">
        <f t="shared" si="91"/>
        <v>2.3873737500000001</v>
      </c>
      <c r="S96" s="13">
        <f t="shared" si="92"/>
        <v>0.53360949200094443</v>
      </c>
      <c r="T96" s="2">
        <f t="shared" si="93"/>
        <v>0.51</v>
      </c>
      <c r="U96" s="14">
        <f t="shared" si="94"/>
        <v>0.27214084092048169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0.12850546353752523</v>
      </c>
      <c r="AK96" s="9">
        <f t="shared" si="96"/>
        <v>10.4025</v>
      </c>
      <c r="AL96" s="1">
        <f t="shared" si="97"/>
        <v>0.45</v>
      </c>
      <c r="AM96" s="17">
        <f t="shared" si="98"/>
        <v>1034083.3333333334</v>
      </c>
      <c r="AN96" s="1">
        <f t="shared" si="99"/>
        <v>13823399374.9408</v>
      </c>
    </row>
    <row r="97" spans="1:50" x14ac:dyDescent="0.15">
      <c r="C97" s="7">
        <v>8</v>
      </c>
      <c r="D97" s="7">
        <f t="shared" si="100"/>
        <v>17.433580739354799</v>
      </c>
      <c r="E97" s="10">
        <f t="shared" si="101"/>
        <v>17.788379785806502</v>
      </c>
      <c r="F97" s="7" t="s">
        <v>83</v>
      </c>
      <c r="G97" s="1">
        <v>9</v>
      </c>
      <c r="H97" s="9">
        <f t="shared" si="84"/>
        <v>17.433580739354799</v>
      </c>
      <c r="I97" s="9">
        <f t="shared" si="85"/>
        <v>290.58358073935477</v>
      </c>
      <c r="J97" s="9">
        <f t="shared" si="86"/>
        <v>0.147907551530818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20.847948301763985</v>
      </c>
      <c r="P97" s="9">
        <f t="shared" si="89"/>
        <v>3.0835689877549863</v>
      </c>
      <c r="Q97" s="12">
        <f t="shared" si="90"/>
        <v>1.3876060444897438</v>
      </c>
      <c r="R97" s="9">
        <f t="shared" si="91"/>
        <v>2.3873737500000001</v>
      </c>
      <c r="S97" s="13">
        <f t="shared" si="92"/>
        <v>0.58122698404040996</v>
      </c>
      <c r="T97" s="2">
        <f t="shared" si="93"/>
        <v>0.51</v>
      </c>
      <c r="U97" s="14">
        <f t="shared" si="94"/>
        <v>0.29642576186060909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0.13582736720097366</v>
      </c>
      <c r="AK97" s="9">
        <f t="shared" si="96"/>
        <v>10.4025</v>
      </c>
      <c r="AL97" s="1">
        <f t="shared" si="97"/>
        <v>0.45</v>
      </c>
      <c r="AM97" s="17">
        <f t="shared" si="98"/>
        <v>1034083.3333333334</v>
      </c>
      <c r="AN97" s="1">
        <f t="shared" si="99"/>
        <v>14611020350.255472</v>
      </c>
    </row>
    <row r="98" spans="1:50" x14ac:dyDescent="0.15">
      <c r="C98" s="7">
        <v>9</v>
      </c>
      <c r="D98" s="7">
        <f t="shared" si="100"/>
        <v>14.1774092816667</v>
      </c>
      <c r="E98" s="10">
        <f t="shared" si="101"/>
        <v>17.433580739354799</v>
      </c>
      <c r="F98" s="7" t="s">
        <v>83</v>
      </c>
      <c r="G98" s="1">
        <v>10</v>
      </c>
      <c r="H98" s="9">
        <f t="shared" si="84"/>
        <v>14.1774092816667</v>
      </c>
      <c r="I98" s="9">
        <f t="shared" si="85"/>
        <v>287.32740928166669</v>
      </c>
      <c r="J98" s="9">
        <f t="shared" si="86"/>
        <v>0.10117558102428748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23.069654314009</v>
      </c>
      <c r="P98" s="9">
        <f t="shared" si="89"/>
        <v>2.3340856792493208</v>
      </c>
      <c r="Q98" s="12">
        <f t="shared" si="90"/>
        <v>1.0503385556621945</v>
      </c>
      <c r="R98" s="9">
        <f t="shared" si="91"/>
        <v>2.3873737500000001</v>
      </c>
      <c r="S98" s="13">
        <f t="shared" si="92"/>
        <v>0.43995564400513093</v>
      </c>
      <c r="T98" s="2">
        <f t="shared" si="93"/>
        <v>0.51</v>
      </c>
      <c r="U98" s="14">
        <f t="shared" si="94"/>
        <v>0.22437737844261677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0.11089877960044896</v>
      </c>
      <c r="AK98" s="9">
        <f t="shared" si="96"/>
        <v>10.4025</v>
      </c>
      <c r="AL98" s="1">
        <f t="shared" si="97"/>
        <v>0.45</v>
      </c>
      <c r="AM98" s="17">
        <f t="shared" si="98"/>
        <v>1034083.3333333334</v>
      </c>
      <c r="AN98" s="1">
        <f t="shared" si="99"/>
        <v>11929439250.362211</v>
      </c>
    </row>
    <row r="99" spans="1:50" x14ac:dyDescent="0.15">
      <c r="C99" s="7">
        <v>10</v>
      </c>
      <c r="D99" s="7">
        <f t="shared" si="100"/>
        <v>13.3922255282903</v>
      </c>
      <c r="E99" s="10">
        <f t="shared" si="101"/>
        <v>14.1774092816667</v>
      </c>
      <c r="F99" s="7" t="s">
        <v>83</v>
      </c>
      <c r="G99" s="1">
        <v>11</v>
      </c>
      <c r="H99" s="9">
        <f t="shared" si="84"/>
        <v>13.3922255282903</v>
      </c>
      <c r="I99" s="9">
        <f t="shared" si="85"/>
        <v>286.54222552829026</v>
      </c>
      <c r="J99" s="9">
        <f t="shared" si="86"/>
        <v>9.2203583246354248E-2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19.698790203021698</v>
      </c>
      <c r="O99" s="9">
        <f t="shared" si="102"/>
        <v>6.342053431737984</v>
      </c>
      <c r="P99" s="9">
        <f t="shared" si="89"/>
        <v>0.5847600515460798</v>
      </c>
      <c r="Q99" s="12">
        <f t="shared" si="90"/>
        <v>0.26314202319573593</v>
      </c>
      <c r="R99" s="9">
        <f t="shared" si="91"/>
        <v>2.3873737500000001</v>
      </c>
      <c r="S99" s="13">
        <f t="shared" si="92"/>
        <v>0.11022238273154168</v>
      </c>
      <c r="T99" s="2">
        <f t="shared" si="93"/>
        <v>0.51</v>
      </c>
      <c r="U99" s="14">
        <f t="shared" si="94"/>
        <v>5.6213415193086258E-2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4.7285344680715505E-2</v>
      </c>
      <c r="AK99" s="9">
        <f t="shared" si="96"/>
        <v>10.4025</v>
      </c>
      <c r="AL99" s="1">
        <f t="shared" si="97"/>
        <v>0.45</v>
      </c>
      <c r="AM99" s="17">
        <f t="shared" si="98"/>
        <v>1034083.3333333334</v>
      </c>
      <c r="AN99" s="1">
        <f t="shared" si="99"/>
        <v>5086509056.5771198</v>
      </c>
    </row>
    <row r="100" spans="1:50" x14ac:dyDescent="0.15">
      <c r="C100" s="7">
        <v>11</v>
      </c>
      <c r="D100" s="7">
        <f t="shared" si="100"/>
        <v>7.6878125590333299</v>
      </c>
      <c r="E100" s="10">
        <f t="shared" si="101"/>
        <v>13.3922255282903</v>
      </c>
      <c r="F100" s="7" t="s">
        <v>85</v>
      </c>
      <c r="G100" s="1">
        <v>12</v>
      </c>
      <c r="H100" s="9">
        <f t="shared" si="84"/>
        <v>7.6878125590333299</v>
      </c>
      <c r="I100" s="9">
        <f t="shared" si="85"/>
        <v>280.8378125590333</v>
      </c>
      <c r="J100" s="9">
        <f t="shared" si="86"/>
        <v>4.6237307036701147E-2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11.062568380191903</v>
      </c>
      <c r="P100" s="9">
        <f t="shared" si="89"/>
        <v>0.51150337080943475</v>
      </c>
      <c r="Q100" s="12">
        <f t="shared" si="90"/>
        <v>0.23017651686424564</v>
      </c>
      <c r="R100" s="9">
        <f t="shared" si="91"/>
        <v>2.3873737500000001</v>
      </c>
      <c r="S100" s="13">
        <f t="shared" si="92"/>
        <v>9.6414110636948089E-2</v>
      </c>
      <c r="T100" s="2">
        <f t="shared" si="93"/>
        <v>0.51</v>
      </c>
      <c r="U100" s="14">
        <f t="shared" si="94"/>
        <v>4.9171196424843529E-2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4.5162115722090321E-2</v>
      </c>
      <c r="AK100" s="9">
        <f t="shared" si="96"/>
        <v>10.4025</v>
      </c>
      <c r="AL100" s="1">
        <f t="shared" si="97"/>
        <v>0.45</v>
      </c>
      <c r="AM100" s="17">
        <f t="shared" si="98"/>
        <v>1034083.3333333334</v>
      </c>
      <c r="AN100" s="1">
        <f t="shared" si="99"/>
        <v>4858112216.0727863</v>
      </c>
      <c r="AO100" s="1">
        <f>SUM(AN89:AN100)</f>
        <v>91559284029.472763</v>
      </c>
    </row>
    <row r="101" spans="1:50" x14ac:dyDescent="0.15">
      <c r="C101" s="7">
        <v>12</v>
      </c>
      <c r="D101" s="7">
        <f t="shared" si="100"/>
        <v>5.0791738008064504</v>
      </c>
      <c r="E101" s="10">
        <f t="shared" si="101"/>
        <v>7.6878125590333299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6.3364331526774196</v>
      </c>
      <c r="E105" s="7"/>
      <c r="F105" s="7"/>
      <c r="G105" s="1">
        <v>1</v>
      </c>
      <c r="H105" s="9">
        <f t="shared" ref="H105:H116" si="103">E106</f>
        <v>6.3364331526774196</v>
      </c>
      <c r="I105" s="9">
        <f t="shared" ref="I105:I116" si="104">H105+273.15</f>
        <v>279.48643315267742</v>
      </c>
      <c r="J105" s="9">
        <f t="shared" ref="J105:J116" si="105">EXP(($C$15*(I105-$C$13))/($C$16*I105*$C$13))</f>
        <v>3.9100972265290655E-2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2.5333137066995054E-2</v>
      </c>
      <c r="Q105" s="12">
        <f t="shared" ref="Q105:Q116" si="109">P105*$B$107</f>
        <v>7.599941120098516E-3</v>
      </c>
      <c r="R105" s="9">
        <f t="shared" ref="R105:R116" si="110">L105*$B$107</f>
        <v>0.19436706250000002</v>
      </c>
      <c r="S105" s="13">
        <f t="shared" ref="S105:S116" si="111">Q105/R105</f>
        <v>3.9100972265290655E-2</v>
      </c>
      <c r="T105" s="2">
        <f t="shared" ref="T105:T116" si="112">$B$106/100</f>
        <v>0.01</v>
      </c>
      <c r="U105" s="14">
        <f t="shared" ref="U105:U116" si="113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5.8810097226529067E-3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11715</v>
      </c>
      <c r="AX105" s="1">
        <f t="shared" ref="AX105:AX116" si="120">AW105*10000*AV105*0.67*AU105*AT105</f>
        <v>8972049.5661038738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1.86445435903226</v>
      </c>
      <c r="E106" s="10">
        <f t="shared" ref="E106:E117" si="122">D105</f>
        <v>6.3364331526774196</v>
      </c>
      <c r="F106" s="7" t="s">
        <v>83</v>
      </c>
      <c r="G106" s="1">
        <v>2</v>
      </c>
      <c r="H106" s="9">
        <f t="shared" si="103"/>
        <v>1.86445435903226</v>
      </c>
      <c r="I106" s="9">
        <f t="shared" si="104"/>
        <v>275.01445435903224</v>
      </c>
      <c r="J106" s="9">
        <f t="shared" si="105"/>
        <v>2.2190143441660384E-2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1.2704472795996717</v>
      </c>
      <c r="P106" s="9">
        <f t="shared" si="108"/>
        <v>2.8191407369383931E-2</v>
      </c>
      <c r="Q106" s="12">
        <f t="shared" si="109"/>
        <v>8.4574222108151787E-3</v>
      </c>
      <c r="R106" s="9">
        <f t="shared" si="110"/>
        <v>0.19436706250000002</v>
      </c>
      <c r="S106" s="13">
        <f t="shared" si="111"/>
        <v>4.3512630700045581E-2</v>
      </c>
      <c r="T106" s="2">
        <f t="shared" si="112"/>
        <v>0.01</v>
      </c>
      <c r="U106" s="14">
        <f t="shared" si="113"/>
        <v>4.351263070004558E-4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5.9251263070004556E-3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11715</v>
      </c>
      <c r="AX106" s="1">
        <f t="shared" si="120"/>
        <v>9039353.6856547706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4.7579263801785698</v>
      </c>
      <c r="E107" s="10">
        <f t="shared" si="122"/>
        <v>1.86445435903226</v>
      </c>
      <c r="F107" s="7" t="s">
        <v>83</v>
      </c>
      <c r="G107" s="1">
        <v>3</v>
      </c>
      <c r="H107" s="9">
        <f t="shared" si="103"/>
        <v>4.7579263801785698</v>
      </c>
      <c r="I107" s="9">
        <f t="shared" si="104"/>
        <v>277.90792638017854</v>
      </c>
      <c r="J107" s="9">
        <f t="shared" si="105"/>
        <v>3.2081128146869572E-2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1.8901460805636214</v>
      </c>
      <c r="P107" s="9">
        <f t="shared" si="108"/>
        <v>6.0638018626864798E-2</v>
      </c>
      <c r="Q107" s="12">
        <f t="shared" si="109"/>
        <v>1.8191405588059439E-2</v>
      </c>
      <c r="R107" s="9">
        <f t="shared" si="110"/>
        <v>0.19436706250000002</v>
      </c>
      <c r="S107" s="13">
        <f t="shared" si="111"/>
        <v>9.3593046857203169E-2</v>
      </c>
      <c r="T107" s="2">
        <f t="shared" si="112"/>
        <v>0.01</v>
      </c>
      <c r="U107" s="14">
        <f t="shared" si="113"/>
        <v>9.3593046857203173E-4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6.4259304685720317E-3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11715</v>
      </c>
      <c r="AX107" s="1">
        <f t="shared" si="120"/>
        <v>9803378.907926362</v>
      </c>
    </row>
    <row r="108" spans="1:50" x14ac:dyDescent="0.15">
      <c r="C108" s="7">
        <v>3</v>
      </c>
      <c r="D108" s="7">
        <f t="shared" si="121"/>
        <v>8.2301305823548407</v>
      </c>
      <c r="E108" s="10">
        <f t="shared" si="122"/>
        <v>4.7579263801785698</v>
      </c>
      <c r="F108" s="7" t="s">
        <v>83</v>
      </c>
      <c r="G108" s="1">
        <v>4</v>
      </c>
      <c r="H108" s="9">
        <f t="shared" si="103"/>
        <v>8.2301305823548407</v>
      </c>
      <c r="I108" s="9">
        <f t="shared" si="104"/>
        <v>281.38013058235481</v>
      </c>
      <c r="J108" s="9">
        <f t="shared" si="105"/>
        <v>4.9432553631188959E-2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2.4773982702700899</v>
      </c>
      <c r="P108" s="9">
        <f t="shared" si="108"/>
        <v>0.12246412286094098</v>
      </c>
      <c r="Q108" s="12">
        <f t="shared" si="109"/>
        <v>3.6739236858282294E-2</v>
      </c>
      <c r="R108" s="9">
        <f t="shared" si="110"/>
        <v>0.19436706250000002</v>
      </c>
      <c r="S108" s="13">
        <f t="shared" si="111"/>
        <v>0.18901986985723104</v>
      </c>
      <c r="T108" s="2">
        <f t="shared" si="112"/>
        <v>0.01</v>
      </c>
      <c r="U108" s="14">
        <f t="shared" si="113"/>
        <v>1.8901986985723105E-3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7.3801986985723104E-3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11715</v>
      </c>
      <c r="AX108" s="1">
        <f t="shared" si="120"/>
        <v>11259207.458241789</v>
      </c>
    </row>
    <row r="109" spans="1:50" x14ac:dyDescent="0.15">
      <c r="C109" s="7">
        <v>4</v>
      </c>
      <c r="D109" s="7">
        <f t="shared" si="121"/>
        <v>8.3814264915666605</v>
      </c>
      <c r="E109" s="10">
        <f t="shared" si="122"/>
        <v>8.2301305823548407</v>
      </c>
      <c r="F109" s="7" t="s">
        <v>83</v>
      </c>
      <c r="G109" s="1">
        <v>5</v>
      </c>
      <c r="H109" s="9">
        <f t="shared" si="103"/>
        <v>8.3814264915666605</v>
      </c>
      <c r="I109" s="9">
        <f t="shared" si="104"/>
        <v>281.53142649156666</v>
      </c>
      <c r="J109" s="9">
        <f t="shared" si="105"/>
        <v>5.0360408487906919E-2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2.2371874400386913</v>
      </c>
      <c r="O109" s="9">
        <f t="shared" si="123"/>
        <v>0.76563691570379122</v>
      </c>
      <c r="P109" s="9">
        <f t="shared" si="108"/>
        <v>3.8557787828264078E-2</v>
      </c>
      <c r="Q109" s="12">
        <f t="shared" si="109"/>
        <v>1.1567336348479224E-2</v>
      </c>
      <c r="R109" s="9">
        <f t="shared" si="110"/>
        <v>0.19436706250000002</v>
      </c>
      <c r="S109" s="13">
        <f t="shared" si="111"/>
        <v>5.9512842349403836E-2</v>
      </c>
      <c r="T109" s="2">
        <f t="shared" si="112"/>
        <v>0.01</v>
      </c>
      <c r="U109" s="14">
        <f t="shared" si="113"/>
        <v>5.9512842349403834E-4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6.085128423494038E-3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11715</v>
      </c>
      <c r="AX109" s="1">
        <f t="shared" si="120"/>
        <v>9283452.4012770895</v>
      </c>
    </row>
    <row r="110" spans="1:50" x14ac:dyDescent="0.15">
      <c r="C110" s="7">
        <v>5</v>
      </c>
      <c r="D110" s="7">
        <f t="shared" si="121"/>
        <v>14.377660052806499</v>
      </c>
      <c r="E110" s="10">
        <f t="shared" si="122"/>
        <v>8.3814264915666605</v>
      </c>
      <c r="F110" s="7" t="s">
        <v>85</v>
      </c>
      <c r="G110" s="1">
        <v>6</v>
      </c>
      <c r="H110" s="9">
        <f t="shared" si="103"/>
        <v>14.377660052806499</v>
      </c>
      <c r="I110" s="9">
        <f t="shared" si="104"/>
        <v>287.52766005280648</v>
      </c>
      <c r="J110" s="9">
        <f t="shared" si="105"/>
        <v>0.10359184281999211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1.3749693362088606</v>
      </c>
      <c r="P110" s="9">
        <f t="shared" si="108"/>
        <v>0.14243560735885716</v>
      </c>
      <c r="Q110" s="12">
        <f t="shared" si="109"/>
        <v>4.2730682207657147E-2</v>
      </c>
      <c r="R110" s="9">
        <f t="shared" si="110"/>
        <v>0.19436706250000002</v>
      </c>
      <c r="S110" s="13">
        <f t="shared" si="111"/>
        <v>0.21984528478253429</v>
      </c>
      <c r="T110" s="2">
        <f t="shared" si="112"/>
        <v>0.01</v>
      </c>
      <c r="U110" s="14">
        <f t="shared" si="113"/>
        <v>2.198452847825343E-3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7.6884528478253431E-3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11715</v>
      </c>
      <c r="AX110" s="1">
        <f t="shared" si="120"/>
        <v>11729478.999436894</v>
      </c>
    </row>
    <row r="111" spans="1:50" x14ac:dyDescent="0.15">
      <c r="C111" s="7">
        <v>6</v>
      </c>
      <c r="D111" s="7">
        <f t="shared" si="121"/>
        <v>17.629916055666701</v>
      </c>
      <c r="E111" s="10">
        <f t="shared" si="122"/>
        <v>14.377660052806499</v>
      </c>
      <c r="F111" s="7" t="s">
        <v>83</v>
      </c>
      <c r="G111" s="1">
        <v>7</v>
      </c>
      <c r="H111" s="9">
        <f t="shared" si="103"/>
        <v>17.629916055666701</v>
      </c>
      <c r="I111" s="9">
        <f t="shared" si="104"/>
        <v>290.77991605566666</v>
      </c>
      <c r="J111" s="9">
        <f t="shared" si="105"/>
        <v>0.15129202542053641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1.8804239371833369</v>
      </c>
      <c r="P111" s="9">
        <f t="shared" si="108"/>
        <v>0.28449314610572657</v>
      </c>
      <c r="Q111" s="12">
        <f t="shared" si="109"/>
        <v>8.5347943831717968E-2</v>
      </c>
      <c r="R111" s="9">
        <f t="shared" si="110"/>
        <v>0.19436706250000002</v>
      </c>
      <c r="S111" s="13">
        <f t="shared" si="111"/>
        <v>0.43910703147925567</v>
      </c>
      <c r="T111" s="2">
        <f t="shared" si="112"/>
        <v>0.01</v>
      </c>
      <c r="U111" s="14">
        <f t="shared" si="113"/>
        <v>4.391070314792557E-3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1.4341070314792558E-2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11715</v>
      </c>
      <c r="AX111" s="1">
        <f t="shared" si="120"/>
        <v>21878690.864883929</v>
      </c>
    </row>
    <row r="112" spans="1:50" x14ac:dyDescent="0.15">
      <c r="C112" s="7">
        <v>7</v>
      </c>
      <c r="D112" s="7">
        <f t="shared" si="121"/>
        <v>17.788379785806502</v>
      </c>
      <c r="E112" s="10">
        <f t="shared" si="122"/>
        <v>17.629916055666701</v>
      </c>
      <c r="F112" s="7" t="s">
        <v>83</v>
      </c>
      <c r="G112" s="1">
        <v>8</v>
      </c>
      <c r="H112" s="9">
        <f t="shared" si="103"/>
        <v>17.788379785806502</v>
      </c>
      <c r="I112" s="9">
        <f t="shared" si="104"/>
        <v>290.93837978580649</v>
      </c>
      <c r="J112" s="9">
        <f t="shared" si="105"/>
        <v>0.15407662421908697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2.2438209994109437</v>
      </c>
      <c r="P112" s="9">
        <f t="shared" si="108"/>
        <v>0.34572036494113612</v>
      </c>
      <c r="Q112" s="12">
        <f t="shared" si="109"/>
        <v>0.10371610948234083</v>
      </c>
      <c r="R112" s="9">
        <f t="shared" si="110"/>
        <v>0.19436706250000002</v>
      </c>
      <c r="S112" s="13">
        <f t="shared" si="111"/>
        <v>0.53360949200094443</v>
      </c>
      <c r="T112" s="2">
        <f t="shared" si="112"/>
        <v>0.01</v>
      </c>
      <c r="U112" s="14">
        <f t="shared" si="113"/>
        <v>5.3360949200094441E-3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1.5286094920009444E-2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11715</v>
      </c>
      <c r="AX112" s="1">
        <f t="shared" si="120"/>
        <v>23320417.370884143</v>
      </c>
    </row>
    <row r="113" spans="1:53" x14ac:dyDescent="0.15">
      <c r="C113" s="7">
        <v>8</v>
      </c>
      <c r="D113" s="7">
        <f t="shared" si="121"/>
        <v>17.433580739354799</v>
      </c>
      <c r="E113" s="10">
        <f t="shared" si="122"/>
        <v>17.788379785806502</v>
      </c>
      <c r="F113" s="7" t="s">
        <v>83</v>
      </c>
      <c r="G113" s="1">
        <v>9</v>
      </c>
      <c r="H113" s="9">
        <f t="shared" si="103"/>
        <v>17.433580739354799</v>
      </c>
      <c r="I113" s="9">
        <f t="shared" si="104"/>
        <v>290.58358073935477</v>
      </c>
      <c r="J113" s="9">
        <f t="shared" si="105"/>
        <v>0.147907551530818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2.5459908428031413</v>
      </c>
      <c r="P113" s="9">
        <f t="shared" si="108"/>
        <v>0.37657127177889638</v>
      </c>
      <c r="Q113" s="12">
        <f t="shared" si="109"/>
        <v>0.11297138153366891</v>
      </c>
      <c r="R113" s="9">
        <f t="shared" si="110"/>
        <v>0.19436706250000002</v>
      </c>
      <c r="S113" s="13">
        <f t="shared" si="111"/>
        <v>0.58122698404041018</v>
      </c>
      <c r="T113" s="2">
        <f t="shared" si="112"/>
        <v>0.01</v>
      </c>
      <c r="U113" s="14">
        <f t="shared" si="113"/>
        <v>5.8122698404041015E-3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1.5762269840404103E-2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11715</v>
      </c>
      <c r="AX113" s="1">
        <f t="shared" si="120"/>
        <v>24046868.30182891</v>
      </c>
    </row>
    <row r="114" spans="1:53" x14ac:dyDescent="0.15">
      <c r="C114" s="7">
        <v>9</v>
      </c>
      <c r="D114" s="7">
        <f t="shared" si="121"/>
        <v>14.1774092816667</v>
      </c>
      <c r="E114" s="10">
        <f t="shared" si="122"/>
        <v>17.433580739354799</v>
      </c>
      <c r="F114" s="7" t="s">
        <v>83</v>
      </c>
      <c r="G114" s="1">
        <v>10</v>
      </c>
      <c r="H114" s="9">
        <f t="shared" si="103"/>
        <v>14.1774092816667</v>
      </c>
      <c r="I114" s="9">
        <f t="shared" si="104"/>
        <v>287.32740928166669</v>
      </c>
      <c r="J114" s="9">
        <f t="shared" si="105"/>
        <v>0.10117558102428748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2.8173097793575783</v>
      </c>
      <c r="P114" s="9">
        <f t="shared" si="108"/>
        <v>0.28504295385191014</v>
      </c>
      <c r="Q114" s="12">
        <f t="shared" si="109"/>
        <v>8.5512886155573037E-2</v>
      </c>
      <c r="R114" s="9">
        <f t="shared" si="110"/>
        <v>0.19436706250000002</v>
      </c>
      <c r="S114" s="13">
        <f t="shared" si="111"/>
        <v>0.43995564400513087</v>
      </c>
      <c r="T114" s="2">
        <f t="shared" si="112"/>
        <v>0.01</v>
      </c>
      <c r="U114" s="14">
        <f t="shared" si="113"/>
        <v>4.3995564400513085E-3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1.4349556440051307E-2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11715</v>
      </c>
      <c r="AX114" s="1">
        <f t="shared" si="120"/>
        <v>21891637.270354472</v>
      </c>
    </row>
    <row r="115" spans="1:53" x14ac:dyDescent="0.15">
      <c r="C115" s="7">
        <v>10</v>
      </c>
      <c r="D115" s="7">
        <f t="shared" si="121"/>
        <v>13.3922255282903</v>
      </c>
      <c r="E115" s="10">
        <f t="shared" si="122"/>
        <v>14.1774092816667</v>
      </c>
      <c r="F115" s="7" t="s">
        <v>83</v>
      </c>
      <c r="G115" s="1">
        <v>11</v>
      </c>
      <c r="H115" s="9">
        <f t="shared" si="103"/>
        <v>13.3922255282903</v>
      </c>
      <c r="I115" s="9">
        <f t="shared" si="104"/>
        <v>286.54222552829026</v>
      </c>
      <c r="J115" s="9">
        <f t="shared" si="105"/>
        <v>9.2203583246354248E-2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2.4056534842303847</v>
      </c>
      <c r="O115" s="9">
        <f t="shared" si="123"/>
        <v>0.774503549608617</v>
      </c>
      <c r="P115" s="9">
        <f t="shared" si="108"/>
        <v>7.1412002510934977E-2</v>
      </c>
      <c r="Q115" s="12">
        <f t="shared" si="109"/>
        <v>2.1423600753280491E-2</v>
      </c>
      <c r="R115" s="9">
        <f t="shared" si="110"/>
        <v>0.19436706250000002</v>
      </c>
      <c r="S115" s="13">
        <f t="shared" si="111"/>
        <v>0.11022238273154171</v>
      </c>
      <c r="T115" s="2">
        <f t="shared" si="112"/>
        <v>0.01</v>
      </c>
      <c r="U115" s="14">
        <f t="shared" si="113"/>
        <v>1.1022238273154172E-3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6.592223827315417E-3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11715</v>
      </c>
      <c r="AX115" s="1">
        <f t="shared" si="120"/>
        <v>10057075.522542143</v>
      </c>
    </row>
    <row r="116" spans="1:53" x14ac:dyDescent="0.15">
      <c r="C116" s="7">
        <v>11</v>
      </c>
      <c r="D116" s="7">
        <f t="shared" si="121"/>
        <v>7.6878125590333299</v>
      </c>
      <c r="E116" s="10">
        <f t="shared" si="122"/>
        <v>13.3922255282903</v>
      </c>
      <c r="F116" s="7" t="s">
        <v>85</v>
      </c>
      <c r="G116" s="1">
        <v>12</v>
      </c>
      <c r="H116" s="9">
        <f t="shared" si="103"/>
        <v>7.6878125590333299</v>
      </c>
      <c r="I116" s="9">
        <f t="shared" si="104"/>
        <v>280.8378125590333</v>
      </c>
      <c r="J116" s="9">
        <f t="shared" si="105"/>
        <v>4.6237307036701147E-2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1.3509817554310155</v>
      </c>
      <c r="P116" s="9">
        <f t="shared" si="108"/>
        <v>6.2465758226845365E-2</v>
      </c>
      <c r="Q116" s="12">
        <f t="shared" si="109"/>
        <v>1.8739727468053607E-2</v>
      </c>
      <c r="R116" s="9">
        <f t="shared" si="110"/>
        <v>0.19436706250000002</v>
      </c>
      <c r="S116" s="13">
        <f t="shared" si="111"/>
        <v>9.6414110636948103E-2</v>
      </c>
      <c r="T116" s="2">
        <f t="shared" si="112"/>
        <v>0.01</v>
      </c>
      <c r="U116" s="14">
        <f t="shared" si="113"/>
        <v>9.64141106369481E-4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6.454141106369481E-3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11715</v>
      </c>
      <c r="AX116" s="1">
        <f t="shared" si="120"/>
        <v>9846416.9664480425</v>
      </c>
      <c r="AY116" s="1">
        <f>SUM(AX105:AX116)</f>
        <v>171128027.31558239</v>
      </c>
    </row>
    <row r="117" spans="1:53" x14ac:dyDescent="0.15">
      <c r="C117" s="7">
        <v>12</v>
      </c>
      <c r="D117" s="7">
        <f t="shared" si="121"/>
        <v>5.0791738008064504</v>
      </c>
      <c r="E117" s="10">
        <f t="shared" si="122"/>
        <v>7.6878125590333299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6.3364331526774196</v>
      </c>
      <c r="E121" s="7"/>
      <c r="F121" s="7"/>
      <c r="G121" s="1">
        <v>1</v>
      </c>
      <c r="H121" s="9">
        <f t="shared" ref="H121:H132" si="124">E122</f>
        <v>6.3364331526774196</v>
      </c>
      <c r="I121" s="9">
        <f t="shared" ref="I121:I132" si="125">H121+273.15</f>
        <v>279.48643315267742</v>
      </c>
      <c r="J121" s="9">
        <f t="shared" ref="J121:J132" si="126">EXP(($C$15*(I121-$C$13))/($C$16*I121*$C$13))</f>
        <v>3.9100972265290655E-2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1.113204680392825E-2</v>
      </c>
      <c r="Q121" s="12">
        <f t="shared" ref="Q121:Q132" si="130">P121*$B$123</f>
        <v>3.6735754452963225E-3</v>
      </c>
      <c r="R121" s="9">
        <f t="shared" ref="R121:R132" si="131">L121*$B$123</f>
        <v>9.3951000000000007E-2</v>
      </c>
      <c r="S121" s="13">
        <f t="shared" ref="S121:S132" si="132">Q121/R121</f>
        <v>3.9100972265290655E-2</v>
      </c>
      <c r="T121" s="2">
        <f t="shared" ref="T121:T132" si="133">$B$122/100</f>
        <v>0.01</v>
      </c>
      <c r="U121" s="14">
        <f t="shared" ref="U121:U132" si="134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5.8810097226529067E-3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1.86445435903226</v>
      </c>
      <c r="E122" s="10">
        <f t="shared" ref="E122:E133" si="145">D121</f>
        <v>6.3364331526774196</v>
      </c>
      <c r="F122" s="7" t="s">
        <v>83</v>
      </c>
      <c r="G122" s="1">
        <v>2</v>
      </c>
      <c r="H122" s="9">
        <f t="shared" si="124"/>
        <v>1.86445435903226</v>
      </c>
      <c r="I122" s="9">
        <f t="shared" si="125"/>
        <v>275.01445435903224</v>
      </c>
      <c r="J122" s="9">
        <f t="shared" si="126"/>
        <v>2.2190143441660384E-2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0.55826795319607181</v>
      </c>
      <c r="P122" s="9">
        <f t="shared" si="129"/>
        <v>1.238804596030298E-2</v>
      </c>
      <c r="Q122" s="12">
        <f t="shared" si="130"/>
        <v>4.0880551668999836E-3</v>
      </c>
      <c r="R122" s="9">
        <f t="shared" si="131"/>
        <v>9.3951000000000007E-2</v>
      </c>
      <c r="S122" s="13">
        <f t="shared" si="132"/>
        <v>4.3512630700045588E-2</v>
      </c>
      <c r="T122" s="2">
        <f t="shared" si="133"/>
        <v>0.01</v>
      </c>
      <c r="U122" s="14">
        <f t="shared" si="134"/>
        <v>4.3512630700045591E-4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5.9251263070004556E-3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4.7579263801785698</v>
      </c>
      <c r="E123" s="10">
        <f t="shared" si="145"/>
        <v>1.86445435903226</v>
      </c>
      <c r="F123" s="7" t="s">
        <v>83</v>
      </c>
      <c r="G123" s="1">
        <v>3</v>
      </c>
      <c r="H123" s="9">
        <f t="shared" si="124"/>
        <v>4.7579263801785698</v>
      </c>
      <c r="I123" s="9">
        <f t="shared" si="125"/>
        <v>277.90792638017854</v>
      </c>
      <c r="J123" s="9">
        <f t="shared" si="126"/>
        <v>3.2081128146869572E-2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0.83057990723576891</v>
      </c>
      <c r="P123" s="9">
        <f t="shared" si="129"/>
        <v>2.6645940440245746E-2</v>
      </c>
      <c r="Q123" s="12">
        <f t="shared" si="130"/>
        <v>8.7931603452810966E-3</v>
      </c>
      <c r="R123" s="9">
        <f t="shared" si="131"/>
        <v>9.3951000000000007E-2</v>
      </c>
      <c r="S123" s="13">
        <f t="shared" si="132"/>
        <v>9.3593046857203183E-2</v>
      </c>
      <c r="T123" s="2">
        <f t="shared" si="133"/>
        <v>0.01</v>
      </c>
      <c r="U123" s="14">
        <f t="shared" si="134"/>
        <v>9.3593046857203183E-4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6.4259304685720317E-3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8.2301305823548407</v>
      </c>
      <c r="E124" s="10">
        <f t="shared" si="145"/>
        <v>4.7579263801785698</v>
      </c>
      <c r="F124" s="7" t="s">
        <v>83</v>
      </c>
      <c r="G124" s="1">
        <v>4</v>
      </c>
      <c r="H124" s="9">
        <f t="shared" si="124"/>
        <v>8.2301305823548407</v>
      </c>
      <c r="I124" s="9">
        <f t="shared" si="125"/>
        <v>281.38013058235481</v>
      </c>
      <c r="J124" s="9">
        <f t="shared" si="126"/>
        <v>4.9432553631188959E-2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1.0886339667955232</v>
      </c>
      <c r="P124" s="9">
        <f t="shared" si="129"/>
        <v>5.3813956948353676E-2</v>
      </c>
      <c r="Q124" s="12">
        <f t="shared" si="130"/>
        <v>1.7758605792956714E-2</v>
      </c>
      <c r="R124" s="9">
        <f t="shared" si="131"/>
        <v>9.3951000000000007E-2</v>
      </c>
      <c r="S124" s="13">
        <f t="shared" si="132"/>
        <v>0.18901986985723104</v>
      </c>
      <c r="T124" s="2">
        <f t="shared" si="133"/>
        <v>0.01</v>
      </c>
      <c r="U124" s="14">
        <f t="shared" si="134"/>
        <v>1.8901986985723105E-3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7.3801986985723104E-3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8.3814264915666605</v>
      </c>
      <c r="E125" s="10">
        <f t="shared" si="145"/>
        <v>8.2301305823548407</v>
      </c>
      <c r="F125" s="7" t="s">
        <v>83</v>
      </c>
      <c r="G125" s="1">
        <v>5</v>
      </c>
      <c r="H125" s="9">
        <f t="shared" si="124"/>
        <v>8.3814264915666605</v>
      </c>
      <c r="I125" s="9">
        <f t="shared" si="125"/>
        <v>281.53142649156666</v>
      </c>
      <c r="J125" s="9">
        <f t="shared" si="126"/>
        <v>5.0360408487906919E-2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0.98307900935481085</v>
      </c>
      <c r="O125" s="9">
        <f t="shared" si="146"/>
        <v>0.33644100049235848</v>
      </c>
      <c r="P125" s="9">
        <f t="shared" si="129"/>
        <v>1.6943306216875266E-2</v>
      </c>
      <c r="Q125" s="12">
        <f t="shared" si="130"/>
        <v>5.5912910515688377E-3</v>
      </c>
      <c r="R125" s="9">
        <f t="shared" si="131"/>
        <v>9.3951000000000007E-2</v>
      </c>
      <c r="S125" s="13">
        <f t="shared" si="132"/>
        <v>5.9512842349403808E-2</v>
      </c>
      <c r="T125" s="2">
        <f t="shared" si="133"/>
        <v>0.01</v>
      </c>
      <c r="U125" s="14">
        <f t="shared" si="134"/>
        <v>5.9512842349403812E-4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6.085128423494038E-3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14.377660052806499</v>
      </c>
      <c r="E126" s="10">
        <f t="shared" si="145"/>
        <v>8.3814264915666605</v>
      </c>
      <c r="F126" s="7" t="s">
        <v>85</v>
      </c>
      <c r="G126" s="1">
        <v>6</v>
      </c>
      <c r="H126" s="9">
        <f t="shared" si="124"/>
        <v>14.377660052806499</v>
      </c>
      <c r="I126" s="9">
        <f t="shared" si="125"/>
        <v>287.52766005280648</v>
      </c>
      <c r="J126" s="9">
        <f t="shared" si="126"/>
        <v>0.10359184281999211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0.60419769427548331</v>
      </c>
      <c r="P126" s="9">
        <f t="shared" si="129"/>
        <v>6.258995257758751E-2</v>
      </c>
      <c r="Q126" s="12">
        <f t="shared" si="130"/>
        <v>2.0654684350603879E-2</v>
      </c>
      <c r="R126" s="9">
        <f t="shared" si="131"/>
        <v>9.3951000000000007E-2</v>
      </c>
      <c r="S126" s="13">
        <f t="shared" si="132"/>
        <v>0.21984528478253426</v>
      </c>
      <c r="T126" s="2">
        <f t="shared" si="133"/>
        <v>0.01</v>
      </c>
      <c r="U126" s="14">
        <f t="shared" si="134"/>
        <v>2.1984528478253425E-3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7.6884528478253422E-3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17.629916055666701</v>
      </c>
      <c r="E127" s="10">
        <f t="shared" si="145"/>
        <v>14.377660052806499</v>
      </c>
      <c r="F127" s="7" t="s">
        <v>83</v>
      </c>
      <c r="G127" s="1">
        <v>7</v>
      </c>
      <c r="H127" s="9">
        <f t="shared" si="124"/>
        <v>17.629916055666701</v>
      </c>
      <c r="I127" s="9">
        <f t="shared" si="125"/>
        <v>290.77991605566666</v>
      </c>
      <c r="J127" s="9">
        <f t="shared" si="126"/>
        <v>0.15129202542053641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0.82630774169789589</v>
      </c>
      <c r="P127" s="9">
        <f t="shared" si="129"/>
        <v>0.1250137718621441</v>
      </c>
      <c r="Q127" s="12">
        <f t="shared" si="130"/>
        <v>4.1254544714507554E-2</v>
      </c>
      <c r="R127" s="9">
        <f t="shared" si="131"/>
        <v>9.3951000000000007E-2</v>
      </c>
      <c r="S127" s="13">
        <f t="shared" si="132"/>
        <v>0.43910703147925567</v>
      </c>
      <c r="T127" s="2">
        <f t="shared" si="133"/>
        <v>0.01</v>
      </c>
      <c r="U127" s="14">
        <f t="shared" si="134"/>
        <v>4.391070314792557E-3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1.4341070314792558E-2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17.788379785806502</v>
      </c>
      <c r="E128" s="10">
        <f t="shared" si="145"/>
        <v>17.629916055666701</v>
      </c>
      <c r="F128" s="7" t="s">
        <v>83</v>
      </c>
      <c r="G128" s="1">
        <v>8</v>
      </c>
      <c r="H128" s="9">
        <f t="shared" si="124"/>
        <v>17.788379785806502</v>
      </c>
      <c r="I128" s="9">
        <f t="shared" si="125"/>
        <v>290.93837978580649</v>
      </c>
      <c r="J128" s="9">
        <f t="shared" si="126"/>
        <v>0.15407662421908697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0.98599396983575172</v>
      </c>
      <c r="P128" s="9">
        <f t="shared" si="129"/>
        <v>0.1519186223726689</v>
      </c>
      <c r="Q128" s="12">
        <f t="shared" si="130"/>
        <v>5.0133145382980741E-2</v>
      </c>
      <c r="R128" s="9">
        <f t="shared" si="131"/>
        <v>9.3951000000000007E-2</v>
      </c>
      <c r="S128" s="13">
        <f t="shared" si="132"/>
        <v>0.53360949200094454</v>
      </c>
      <c r="T128" s="2">
        <f t="shared" si="133"/>
        <v>0.01</v>
      </c>
      <c r="U128" s="14">
        <f t="shared" si="134"/>
        <v>5.3360949200094458E-3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1.5286094920009447E-2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17.433580739354799</v>
      </c>
      <c r="E129" s="10">
        <f t="shared" si="145"/>
        <v>17.788379785806502</v>
      </c>
      <c r="F129" s="7" t="s">
        <v>83</v>
      </c>
      <c r="G129" s="1">
        <v>9</v>
      </c>
      <c r="H129" s="9">
        <f t="shared" si="124"/>
        <v>17.433580739354799</v>
      </c>
      <c r="I129" s="9">
        <f t="shared" si="125"/>
        <v>290.58358073935477</v>
      </c>
      <c r="J129" s="9">
        <f t="shared" si="126"/>
        <v>0.147907551530818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1.1187753474630828</v>
      </c>
      <c r="P129" s="9">
        <f t="shared" si="129"/>
        <v>0.16547532235630474</v>
      </c>
      <c r="Q129" s="12">
        <f t="shared" si="130"/>
        <v>5.4606856377580566E-2</v>
      </c>
      <c r="R129" s="9">
        <f t="shared" si="131"/>
        <v>9.3951000000000007E-2</v>
      </c>
      <c r="S129" s="13">
        <f t="shared" si="132"/>
        <v>0.58122698404041007</v>
      </c>
      <c r="T129" s="2">
        <f t="shared" si="133"/>
        <v>0.01</v>
      </c>
      <c r="U129" s="14">
        <f t="shared" si="134"/>
        <v>5.8122698404041006E-3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1.5762269840404099E-2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14.1774092816667</v>
      </c>
      <c r="E130" s="10">
        <f t="shared" si="145"/>
        <v>17.433580739354799</v>
      </c>
      <c r="F130" s="7" t="s">
        <v>83</v>
      </c>
      <c r="G130" s="1">
        <v>10</v>
      </c>
      <c r="H130" s="9">
        <f t="shared" si="124"/>
        <v>14.1774092816667</v>
      </c>
      <c r="I130" s="9">
        <f t="shared" si="125"/>
        <v>287.32740928166669</v>
      </c>
      <c r="J130" s="9">
        <f t="shared" si="126"/>
        <v>0.10117558102428748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1.238000025106778</v>
      </c>
      <c r="P130" s="9">
        <f t="shared" si="129"/>
        <v>0.12525537184826074</v>
      </c>
      <c r="Q130" s="12">
        <f t="shared" si="130"/>
        <v>4.1334272709926047E-2</v>
      </c>
      <c r="R130" s="9">
        <f t="shared" si="131"/>
        <v>9.3951000000000007E-2</v>
      </c>
      <c r="S130" s="13">
        <f t="shared" si="132"/>
        <v>0.43995564400513082</v>
      </c>
      <c r="T130" s="2">
        <f t="shared" si="133"/>
        <v>0.01</v>
      </c>
      <c r="U130" s="14">
        <f t="shared" si="134"/>
        <v>4.3995564400513085E-3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1.4349556440051307E-2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13.3922255282903</v>
      </c>
      <c r="E131" s="10">
        <f t="shared" si="145"/>
        <v>14.1774092816667</v>
      </c>
      <c r="F131" s="7" t="s">
        <v>83</v>
      </c>
      <c r="G131" s="1">
        <v>11</v>
      </c>
      <c r="H131" s="9">
        <f t="shared" si="124"/>
        <v>13.3922255282903</v>
      </c>
      <c r="I131" s="9">
        <f t="shared" si="125"/>
        <v>286.54222552829026</v>
      </c>
      <c r="J131" s="9">
        <f t="shared" si="126"/>
        <v>9.2203583246354248E-2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1.0571074205955915</v>
      </c>
      <c r="O131" s="9">
        <f t="shared" si="146"/>
        <v>0.3403372326629257</v>
      </c>
      <c r="P131" s="9">
        <f t="shared" si="129"/>
        <v>3.1380312363669907E-2</v>
      </c>
      <c r="Q131" s="12">
        <f t="shared" si="130"/>
        <v>1.0355503080011069E-2</v>
      </c>
      <c r="R131" s="9">
        <f t="shared" si="131"/>
        <v>9.3951000000000007E-2</v>
      </c>
      <c r="S131" s="13">
        <f t="shared" si="132"/>
        <v>0.11022238273154164</v>
      </c>
      <c r="T131" s="2">
        <f t="shared" si="133"/>
        <v>0.01</v>
      </c>
      <c r="U131" s="14">
        <f t="shared" si="134"/>
        <v>1.1022238273154165E-3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6.5922238273154162E-3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7.6878125590333299</v>
      </c>
      <c r="E132" s="10">
        <f t="shared" si="145"/>
        <v>13.3922255282903</v>
      </c>
      <c r="F132" s="7" t="s">
        <v>85</v>
      </c>
      <c r="G132" s="1">
        <v>12</v>
      </c>
      <c r="H132" s="9">
        <f t="shared" si="124"/>
        <v>7.6878125590333299</v>
      </c>
      <c r="I132" s="9">
        <f t="shared" si="125"/>
        <v>280.8378125590333</v>
      </c>
      <c r="J132" s="9">
        <f t="shared" si="126"/>
        <v>4.6237307036701147E-2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0.59365692029925576</v>
      </c>
      <c r="P132" s="9">
        <f t="shared" si="129"/>
        <v>2.7449097298339109E-2</v>
      </c>
      <c r="Q132" s="12">
        <f t="shared" si="130"/>
        <v>9.0582021084519068E-3</v>
      </c>
      <c r="R132" s="9">
        <f t="shared" si="131"/>
        <v>9.3951000000000007E-2</v>
      </c>
      <c r="S132" s="13">
        <f t="shared" si="132"/>
        <v>9.6414110636948047E-2</v>
      </c>
      <c r="T132" s="2">
        <f t="shared" si="133"/>
        <v>0.01</v>
      </c>
      <c r="U132" s="14">
        <f t="shared" si="134"/>
        <v>9.6414110636948045E-4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6.4541411063694801E-3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5.0791738008064504</v>
      </c>
      <c r="E133" s="10">
        <f t="shared" si="145"/>
        <v>7.6878125590333299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6.3364331526774196</v>
      </c>
      <c r="E136" s="7"/>
      <c r="F136" s="7"/>
      <c r="G136" s="1">
        <v>1</v>
      </c>
      <c r="H136" s="9">
        <f t="shared" ref="H136:H147" si="147">E137</f>
        <v>6.3364331526774196</v>
      </c>
      <c r="I136" s="9">
        <f t="shared" ref="I136:I147" si="148">H136+273.15</f>
        <v>279.48643315267742</v>
      </c>
      <c r="J136" s="9">
        <f t="shared" ref="J136:J147" si="149">EXP(($C$15*(I136-$C$13))/($C$16*I136*$C$13))</f>
        <v>3.9100972265290655E-2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2.9679511537609986E-2</v>
      </c>
      <c r="Q136" s="12">
        <f t="shared" ref="Q136:Q147" si="153">P136*$B$138</f>
        <v>7.7166729997785967E-3</v>
      </c>
      <c r="R136" s="9">
        <f t="shared" ref="R136:R147" si="154">L136*$B$138</f>
        <v>0.19735245833333334</v>
      </c>
      <c r="S136" s="13">
        <f t="shared" ref="S136:S147" si="155">Q136/R136</f>
        <v>3.9100972265290655E-2</v>
      </c>
      <c r="T136" s="2">
        <f t="shared" ref="T136:T147" si="156">$B$137/100</f>
        <v>0.01</v>
      </c>
      <c r="U136" s="14">
        <f t="shared" ref="U136:U147" si="157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5.8810097226529067E-3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1.86445435903226</v>
      </c>
      <c r="E137" s="10">
        <f t="shared" ref="E137:E148" si="166">D136</f>
        <v>6.3364331526774196</v>
      </c>
      <c r="F137" s="7" t="s">
        <v>83</v>
      </c>
      <c r="G137" s="1">
        <v>2</v>
      </c>
      <c r="H137" s="9">
        <f t="shared" si="147"/>
        <v>1.86445435903226</v>
      </c>
      <c r="I137" s="9">
        <f t="shared" si="148"/>
        <v>275.01445435903224</v>
      </c>
      <c r="J137" s="9">
        <f t="shared" si="149"/>
        <v>2.2190143441660384E-2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1.4884163217957234</v>
      </c>
      <c r="P137" s="9">
        <f t="shared" si="152"/>
        <v>3.302817168155564E-2</v>
      </c>
      <c r="Q137" s="12">
        <f t="shared" si="153"/>
        <v>8.5873246372044666E-3</v>
      </c>
      <c r="R137" s="9">
        <f t="shared" si="154"/>
        <v>0.19735245833333334</v>
      </c>
      <c r="S137" s="13">
        <f t="shared" si="155"/>
        <v>4.3512630700045581E-2</v>
      </c>
      <c r="T137" s="2">
        <f t="shared" si="156"/>
        <v>0.01</v>
      </c>
      <c r="U137" s="14">
        <f t="shared" si="157"/>
        <v>4.351263070004558E-4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5.9251263070004556E-3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4.7579263801785698</v>
      </c>
      <c r="E138" s="10">
        <f t="shared" si="166"/>
        <v>1.86445435903226</v>
      </c>
      <c r="F138" s="7" t="s">
        <v>83</v>
      </c>
      <c r="G138" s="1">
        <v>3</v>
      </c>
      <c r="H138" s="9">
        <f t="shared" si="147"/>
        <v>4.7579263801785698</v>
      </c>
      <c r="I138" s="9">
        <f t="shared" si="148"/>
        <v>277.90792638017854</v>
      </c>
      <c r="J138" s="9">
        <f t="shared" si="149"/>
        <v>3.2081128146869572E-2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2.2144360667808347</v>
      </c>
      <c r="P138" s="9">
        <f t="shared" si="152"/>
        <v>7.1041607231445786E-2</v>
      </c>
      <c r="Q138" s="12">
        <f t="shared" si="153"/>
        <v>1.8470817880175905E-2</v>
      </c>
      <c r="R138" s="9">
        <f t="shared" si="154"/>
        <v>0.19735245833333334</v>
      </c>
      <c r="S138" s="13">
        <f t="shared" si="155"/>
        <v>9.3593046857203183E-2</v>
      </c>
      <c r="T138" s="2">
        <f t="shared" si="156"/>
        <v>0.01</v>
      </c>
      <c r="U138" s="14">
        <f t="shared" si="157"/>
        <v>9.3593046857203183E-4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6.4259304685720317E-3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8.2301305823548407</v>
      </c>
      <c r="E139" s="10">
        <f t="shared" si="166"/>
        <v>4.7579263801785698</v>
      </c>
      <c r="F139" s="7" t="s">
        <v>83</v>
      </c>
      <c r="G139" s="1">
        <v>4</v>
      </c>
      <c r="H139" s="9">
        <f t="shared" si="147"/>
        <v>8.2301305823548407</v>
      </c>
      <c r="I139" s="9">
        <f t="shared" si="148"/>
        <v>281.38013058235481</v>
      </c>
      <c r="J139" s="9">
        <f t="shared" si="149"/>
        <v>4.9432553631188959E-2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2.9024423762160558</v>
      </c>
      <c r="P139" s="9">
        <f t="shared" si="152"/>
        <v>0.14347513842373572</v>
      </c>
      <c r="Q139" s="12">
        <f t="shared" si="153"/>
        <v>3.7303535990171284E-2</v>
      </c>
      <c r="R139" s="9">
        <f t="shared" si="154"/>
        <v>0.19735245833333334</v>
      </c>
      <c r="S139" s="13">
        <f t="shared" si="155"/>
        <v>0.18901986985723107</v>
      </c>
      <c r="T139" s="2">
        <f t="shared" si="156"/>
        <v>0.01</v>
      </c>
      <c r="U139" s="14">
        <f t="shared" si="157"/>
        <v>1.8901986985723107E-3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7.3801986985723112E-3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8.3814264915666605</v>
      </c>
      <c r="E140" s="10">
        <f t="shared" si="166"/>
        <v>8.2301305823548407</v>
      </c>
      <c r="F140" s="7" t="s">
        <v>83</v>
      </c>
      <c r="G140" s="1">
        <v>5</v>
      </c>
      <c r="H140" s="9">
        <f t="shared" si="147"/>
        <v>8.3814264915666605</v>
      </c>
      <c r="I140" s="9">
        <f t="shared" si="148"/>
        <v>281.53142649156666</v>
      </c>
      <c r="J140" s="9">
        <f t="shared" si="149"/>
        <v>5.0360408487906919E-2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3.518015154458987</v>
      </c>
      <c r="P140" s="9">
        <f t="shared" si="152"/>
        <v>0.17716868024520155</v>
      </c>
      <c r="Q140" s="12">
        <f t="shared" si="153"/>
        <v>4.6063856863752403E-2</v>
      </c>
      <c r="R140" s="9">
        <f t="shared" si="154"/>
        <v>0.19735245833333334</v>
      </c>
      <c r="S140" s="13">
        <f t="shared" si="155"/>
        <v>0.23340908571784483</v>
      </c>
      <c r="T140" s="2">
        <f t="shared" si="156"/>
        <v>0.01</v>
      </c>
      <c r="U140" s="14">
        <f t="shared" si="157"/>
        <v>2.3340908571784485E-3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7.8240908571784486E-3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14.377660052806499</v>
      </c>
      <c r="E141" s="10">
        <f t="shared" si="166"/>
        <v>8.3814264915666605</v>
      </c>
      <c r="F141" s="7" t="s">
        <v>85</v>
      </c>
      <c r="G141" s="1">
        <v>6</v>
      </c>
      <c r="H141" s="9">
        <f t="shared" si="147"/>
        <v>14.377660052806499</v>
      </c>
      <c r="I141" s="9">
        <f t="shared" si="148"/>
        <v>287.52766005280648</v>
      </c>
      <c r="J141" s="9">
        <f t="shared" si="149"/>
        <v>0.10359184281999211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4.0998943908804524</v>
      </c>
      <c r="P141" s="9">
        <f t="shared" si="152"/>
        <v>0.42471561531865509</v>
      </c>
      <c r="Q141" s="12">
        <f t="shared" si="153"/>
        <v>0.11042605998285032</v>
      </c>
      <c r="R141" s="9">
        <f t="shared" si="154"/>
        <v>0.19735245833333334</v>
      </c>
      <c r="S141" s="13">
        <f t="shared" si="155"/>
        <v>0.5595372913791522</v>
      </c>
      <c r="T141" s="2">
        <f t="shared" si="156"/>
        <v>0.01</v>
      </c>
      <c r="U141" s="14">
        <f t="shared" si="157"/>
        <v>5.595372913791522E-3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1.1085372913791521E-2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17.629916055666701</v>
      </c>
      <c r="E142" s="10">
        <f t="shared" si="166"/>
        <v>14.377660052806499</v>
      </c>
      <c r="F142" s="7" t="s">
        <v>83</v>
      </c>
      <c r="G142" s="1">
        <v>7</v>
      </c>
      <c r="H142" s="9">
        <f t="shared" si="147"/>
        <v>17.629916055666701</v>
      </c>
      <c r="I142" s="9">
        <f t="shared" si="148"/>
        <v>290.77991605566666</v>
      </c>
      <c r="J142" s="9">
        <f t="shared" si="149"/>
        <v>0.15129202542053641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4.4342266922284637</v>
      </c>
      <c r="P142" s="9">
        <f t="shared" si="152"/>
        <v>0.67086313744104975</v>
      </c>
      <c r="Q142" s="12">
        <f t="shared" si="153"/>
        <v>0.17442441573467293</v>
      </c>
      <c r="R142" s="9">
        <f t="shared" si="154"/>
        <v>0.19735245833333334</v>
      </c>
      <c r="S142" s="13">
        <f t="shared" si="155"/>
        <v>0.88382185460322793</v>
      </c>
      <c r="T142" s="2">
        <f t="shared" si="156"/>
        <v>0.01</v>
      </c>
      <c r="U142" s="14">
        <f t="shared" si="157"/>
        <v>8.8382185460322803E-3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1.8788218546032281E-2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17.788379785806502</v>
      </c>
      <c r="E143" s="10">
        <f t="shared" si="166"/>
        <v>17.629916055666701</v>
      </c>
      <c r="F143" s="7" t="s">
        <v>83</v>
      </c>
      <c r="G143" s="1">
        <v>8</v>
      </c>
      <c r="H143" s="9">
        <f t="shared" si="147"/>
        <v>17.788379785806502</v>
      </c>
      <c r="I143" s="9">
        <f t="shared" si="148"/>
        <v>290.93837978580649</v>
      </c>
      <c r="J143" s="9">
        <f t="shared" si="149"/>
        <v>0.15407662421908697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4.5224114714540811</v>
      </c>
      <c r="P143" s="9">
        <f t="shared" si="152"/>
        <v>0.69679789285131855</v>
      </c>
      <c r="Q143" s="12">
        <f t="shared" si="153"/>
        <v>0.18116745214134283</v>
      </c>
      <c r="R143" s="9">
        <f t="shared" si="154"/>
        <v>0.19735245833333334</v>
      </c>
      <c r="S143" s="13">
        <f t="shared" si="155"/>
        <v>0.9179893357869725</v>
      </c>
      <c r="T143" s="2">
        <f t="shared" si="156"/>
        <v>0.01</v>
      </c>
      <c r="U143" s="14">
        <f t="shared" si="157"/>
        <v>9.1798933578697249E-3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1.9129893357869725E-2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17.433580739354799</v>
      </c>
      <c r="E144" s="10">
        <f t="shared" si="166"/>
        <v>17.788379785806502</v>
      </c>
      <c r="F144" s="7" t="s">
        <v>83</v>
      </c>
      <c r="G144" s="1">
        <v>9</v>
      </c>
      <c r="H144" s="9">
        <f t="shared" si="147"/>
        <v>17.433580739354799</v>
      </c>
      <c r="I144" s="9">
        <f t="shared" si="148"/>
        <v>290.58358073935477</v>
      </c>
      <c r="J144" s="9">
        <f t="shared" si="149"/>
        <v>0.147907551530818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4.5846614952694296</v>
      </c>
      <c r="P144" s="9">
        <f t="shared" si="152"/>
        <v>0.67810605636292021</v>
      </c>
      <c r="Q144" s="12">
        <f t="shared" si="153"/>
        <v>0.17630757465435926</v>
      </c>
      <c r="R144" s="9">
        <f t="shared" si="154"/>
        <v>0.19735245833333334</v>
      </c>
      <c r="S144" s="13">
        <f t="shared" si="155"/>
        <v>0.89336396487431269</v>
      </c>
      <c r="T144" s="2">
        <f t="shared" si="156"/>
        <v>0.01</v>
      </c>
      <c r="U144" s="14">
        <f t="shared" si="157"/>
        <v>8.9336396487431271E-3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1.8883639648743129E-2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14.1774092816667</v>
      </c>
      <c r="E145" s="10">
        <f t="shared" si="166"/>
        <v>17.433580739354799</v>
      </c>
      <c r="F145" s="7" t="s">
        <v>83</v>
      </c>
      <c r="G145" s="1">
        <v>10</v>
      </c>
      <c r="H145" s="9">
        <f t="shared" si="147"/>
        <v>14.1774092816667</v>
      </c>
      <c r="I145" s="9">
        <f t="shared" si="148"/>
        <v>287.32740928166669</v>
      </c>
      <c r="J145" s="9">
        <f t="shared" si="149"/>
        <v>0.10117558102428748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4.6656033555731762</v>
      </c>
      <c r="P145" s="9">
        <f t="shared" si="152"/>
        <v>0.47204513032898143</v>
      </c>
      <c r="Q145" s="12">
        <f t="shared" si="153"/>
        <v>0.12273173388553518</v>
      </c>
      <c r="R145" s="9">
        <f t="shared" si="154"/>
        <v>0.19735245833333334</v>
      </c>
      <c r="S145" s="13">
        <f t="shared" si="155"/>
        <v>0.62189108218879219</v>
      </c>
      <c r="T145" s="2">
        <f t="shared" si="156"/>
        <v>0.01</v>
      </c>
      <c r="U145" s="14">
        <f t="shared" si="157"/>
        <v>6.2189108218879217E-3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1.616891082188792E-2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13.3922255282903</v>
      </c>
      <c r="E146" s="10">
        <f t="shared" si="166"/>
        <v>14.1774092816667</v>
      </c>
      <c r="F146" s="7" t="s">
        <v>83</v>
      </c>
      <c r="G146" s="1">
        <v>11</v>
      </c>
      <c r="H146" s="9">
        <f t="shared" si="147"/>
        <v>13.3922255282903</v>
      </c>
      <c r="I146" s="9">
        <f t="shared" si="148"/>
        <v>286.54222552829026</v>
      </c>
      <c r="J146" s="9">
        <f t="shared" si="149"/>
        <v>9.2203583246354248E-2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4.9526061419108611</v>
      </c>
      <c r="P146" s="9">
        <f t="shared" si="152"/>
        <v>0.45664803269208343</v>
      </c>
      <c r="Q146" s="12">
        <f t="shared" si="153"/>
        <v>0.11872848849994169</v>
      </c>
      <c r="R146" s="9">
        <f t="shared" si="154"/>
        <v>0.19735245833333334</v>
      </c>
      <c r="S146" s="13">
        <f t="shared" si="155"/>
        <v>0.60160633164957211</v>
      </c>
      <c r="T146" s="2">
        <f t="shared" si="156"/>
        <v>0.01</v>
      </c>
      <c r="U146" s="14">
        <f t="shared" si="157"/>
        <v>6.0160633164957214E-3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1.1506063316495722E-2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7.6878125590333299</v>
      </c>
      <c r="E147" s="10">
        <f t="shared" si="166"/>
        <v>13.3922255282903</v>
      </c>
      <c r="F147" s="7" t="s">
        <v>85</v>
      </c>
      <c r="G147" s="1">
        <v>12</v>
      </c>
      <c r="H147" s="9">
        <f t="shared" si="147"/>
        <v>7.6878125590333299</v>
      </c>
      <c r="I147" s="9">
        <f t="shared" si="148"/>
        <v>280.8378125590333</v>
      </c>
      <c r="J147" s="9">
        <f t="shared" si="149"/>
        <v>4.6237307036701147E-2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5.2550060258854447</v>
      </c>
      <c r="P147" s="9">
        <f t="shared" si="152"/>
        <v>0.24297732709858</v>
      </c>
      <c r="Q147" s="12">
        <f t="shared" si="153"/>
        <v>6.3174105045630799E-2</v>
      </c>
      <c r="R147" s="9">
        <f t="shared" si="154"/>
        <v>0.19735245833333334</v>
      </c>
      <c r="S147" s="13">
        <f t="shared" si="155"/>
        <v>0.32010802185665266</v>
      </c>
      <c r="T147" s="2">
        <f t="shared" si="156"/>
        <v>0.01</v>
      </c>
      <c r="U147" s="14">
        <f t="shared" si="157"/>
        <v>3.2010802185665267E-3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8.6910802185665263E-3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5.0791738008064504</v>
      </c>
      <c r="E148" s="10">
        <f t="shared" si="166"/>
        <v>7.6878125590333299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E13" sqref="E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6143083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44204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261224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11352719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185494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22864572.444218226</v>
      </c>
      <c r="J13" s="6" t="s">
        <v>37</v>
      </c>
      <c r="K13" s="6">
        <f>I13/(10000*1000)</f>
        <v>2.2864572444218227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-3.5653142005161298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-3.5653142005161298</v>
      </c>
      <c r="I27" s="9">
        <f t="shared" si="1"/>
        <v>269.58468579948385</v>
      </c>
      <c r="J27" s="9">
        <f t="shared" si="2"/>
        <v>1.0875960765184543E-2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0.87064764830250962</v>
      </c>
      <c r="Q27" s="12">
        <f t="shared" si="6"/>
        <v>8.7064764830250968E-2</v>
      </c>
      <c r="R27" s="9">
        <f t="shared" si="7"/>
        <v>4.0532094166666672</v>
      </c>
      <c r="S27" s="13">
        <f t="shared" si="8"/>
        <v>2.1480450645417787E-2</v>
      </c>
      <c r="T27" s="2">
        <f t="shared" si="9"/>
        <v>0.34</v>
      </c>
      <c r="U27" s="14">
        <f t="shared" si="10"/>
        <v>7.3033532194420481E-3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2.0203353219442048E-2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-0.250209244607143</v>
      </c>
      <c r="E28" s="10">
        <f t="shared" si="18"/>
        <v>-3.5653142005161298</v>
      </c>
      <c r="F28" s="7" t="s">
        <v>83</v>
      </c>
      <c r="G28" s="1">
        <v>3</v>
      </c>
      <c r="H28" s="9">
        <f t="shared" si="0"/>
        <v>-0.250209244607143</v>
      </c>
      <c r="I28" s="9">
        <f t="shared" si="1"/>
        <v>272.89979075539281</v>
      </c>
      <c r="J28" s="9">
        <f t="shared" si="2"/>
        <v>1.6866044354258519E-2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119.7139280508071</v>
      </c>
      <c r="P28" s="9">
        <f t="shared" si="5"/>
        <v>2.0191004203274256</v>
      </c>
      <c r="Q28" s="12">
        <f t="shared" si="6"/>
        <v>0.20191004203274257</v>
      </c>
      <c r="R28" s="9">
        <f t="shared" si="7"/>
        <v>4.0532094166666672</v>
      </c>
      <c r="S28" s="13">
        <f t="shared" si="8"/>
        <v>4.9814855655494865E-2</v>
      </c>
      <c r="T28" s="2">
        <f t="shared" si="9"/>
        <v>0.34</v>
      </c>
      <c r="U28" s="14">
        <f t="shared" si="10"/>
        <v>1.6937050922868256E-2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2.9837050922868258E-2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5.8643292541935503</v>
      </c>
      <c r="E29" s="10">
        <f t="shared" si="18"/>
        <v>-0.250209244607143</v>
      </c>
      <c r="F29" s="7" t="s">
        <v>83</v>
      </c>
      <c r="G29" s="1">
        <v>4</v>
      </c>
      <c r="H29" s="9">
        <f t="shared" si="0"/>
        <v>5.8643292541935503</v>
      </c>
      <c r="I29" s="9">
        <f t="shared" si="1"/>
        <v>279.01432925419351</v>
      </c>
      <c r="J29" s="9">
        <f t="shared" si="2"/>
        <v>3.6862682867004046E-2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158.22692179714633</v>
      </c>
      <c r="P29" s="9">
        <f t="shared" si="5"/>
        <v>5.8326688392304549</v>
      </c>
      <c r="Q29" s="12">
        <f t="shared" si="6"/>
        <v>0.58326688392304549</v>
      </c>
      <c r="R29" s="9">
        <f t="shared" si="7"/>
        <v>4.0532094166666672</v>
      </c>
      <c r="S29" s="13">
        <f t="shared" si="8"/>
        <v>0.14390247923649607</v>
      </c>
      <c r="T29" s="2">
        <f t="shared" si="9"/>
        <v>0.34</v>
      </c>
      <c r="U29" s="14">
        <f t="shared" si="10"/>
        <v>4.8926842940408666E-2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6.1826842940408668E-2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7.1278172473000003</v>
      </c>
      <c r="E30" s="10">
        <f t="shared" si="18"/>
        <v>5.8643292541935503</v>
      </c>
      <c r="F30" s="7" t="s">
        <v>83</v>
      </c>
      <c r="G30" s="1">
        <v>5</v>
      </c>
      <c r="H30" s="9">
        <f t="shared" si="0"/>
        <v>7.1278172473000003</v>
      </c>
      <c r="I30" s="9">
        <f t="shared" si="1"/>
        <v>280.27781724729999</v>
      </c>
      <c r="J30" s="9">
        <f t="shared" si="2"/>
        <v>4.3142788773269283E-2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144.77454031002009</v>
      </c>
      <c r="O30" s="9">
        <f t="shared" si="19"/>
        <v>48.151806814562462</v>
      </c>
      <c r="P30" s="9">
        <f t="shared" si="5"/>
        <v>2.077403230451937</v>
      </c>
      <c r="Q30" s="12">
        <f t="shared" si="6"/>
        <v>0.20774032304519371</v>
      </c>
      <c r="R30" s="9">
        <f t="shared" si="7"/>
        <v>4.0532094166666672</v>
      </c>
      <c r="S30" s="13">
        <f t="shared" si="8"/>
        <v>5.125329132784804E-2</v>
      </c>
      <c r="T30" s="2">
        <f t="shared" si="9"/>
        <v>0.34</v>
      </c>
      <c r="U30" s="14">
        <f t="shared" si="10"/>
        <v>1.7426119051468333E-2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3.0326119051468335E-2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13.6588266247742</v>
      </c>
      <c r="E31" s="10">
        <f t="shared" si="18"/>
        <v>7.1278172473000003</v>
      </c>
      <c r="F31" s="7" t="s">
        <v>85</v>
      </c>
      <c r="G31" s="1">
        <v>6</v>
      </c>
      <c r="H31" s="9">
        <f t="shared" si="0"/>
        <v>13.6588266247742</v>
      </c>
      <c r="I31" s="9">
        <f t="shared" si="1"/>
        <v>286.80882662477416</v>
      </c>
      <c r="J31" s="9">
        <f t="shared" si="2"/>
        <v>9.5162421665246397E-2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86.606497750777194</v>
      </c>
      <c r="P31" s="9">
        <f t="shared" si="5"/>
        <v>8.2416840579096728</v>
      </c>
      <c r="Q31" s="12">
        <f t="shared" si="6"/>
        <v>0.82416840579096728</v>
      </c>
      <c r="R31" s="9">
        <f t="shared" si="7"/>
        <v>4.0532094166666672</v>
      </c>
      <c r="S31" s="13">
        <f t="shared" si="8"/>
        <v>0.20333723749925509</v>
      </c>
      <c r="T31" s="2">
        <f t="shared" si="9"/>
        <v>0.34</v>
      </c>
      <c r="U31" s="14">
        <f t="shared" si="10"/>
        <v>6.9134660749746737E-2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8.2034660749746732E-2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17.500449621333299</v>
      </c>
      <c r="E32" s="10">
        <f t="shared" si="18"/>
        <v>13.6588266247742</v>
      </c>
      <c r="F32" s="7" t="s">
        <v>83</v>
      </c>
      <c r="G32" s="1">
        <v>7</v>
      </c>
      <c r="H32" s="9">
        <f t="shared" si="0"/>
        <v>17.500449621333299</v>
      </c>
      <c r="I32" s="9">
        <f t="shared" si="1"/>
        <v>290.65044962133328</v>
      </c>
      <c r="J32" s="9">
        <f t="shared" si="2"/>
        <v>0.14905217637088447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118.8969078595342</v>
      </c>
      <c r="P32" s="9">
        <f t="shared" si="5"/>
        <v>17.721842880232092</v>
      </c>
      <c r="Q32" s="12">
        <f t="shared" si="6"/>
        <v>1.7721842880232093</v>
      </c>
      <c r="R32" s="9">
        <f t="shared" si="7"/>
        <v>4.0532094166666672</v>
      </c>
      <c r="S32" s="13">
        <f t="shared" si="8"/>
        <v>0.43722988522035017</v>
      </c>
      <c r="T32" s="2">
        <f t="shared" si="9"/>
        <v>0.34</v>
      </c>
      <c r="U32" s="14">
        <f t="shared" si="10"/>
        <v>0.14865816097491907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0.17430816097491908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18.113826245483899</v>
      </c>
      <c r="E33" s="10">
        <f t="shared" si="18"/>
        <v>17.500449621333299</v>
      </c>
      <c r="F33" s="7" t="s">
        <v>83</v>
      </c>
      <c r="G33" s="1">
        <v>8</v>
      </c>
      <c r="H33" s="9">
        <f t="shared" si="0"/>
        <v>18.113826245483899</v>
      </c>
      <c r="I33" s="9">
        <f t="shared" si="1"/>
        <v>291.26382624548387</v>
      </c>
      <c r="J33" s="9">
        <f t="shared" si="2"/>
        <v>0.15994732466304404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141.70715914596877</v>
      </c>
      <c r="P33" s="9">
        <f t="shared" si="5"/>
        <v>22.665680990997917</v>
      </c>
      <c r="Q33" s="12">
        <f t="shared" si="6"/>
        <v>2.2665680990997918</v>
      </c>
      <c r="R33" s="9">
        <f t="shared" si="7"/>
        <v>4.0532094166666672</v>
      </c>
      <c r="S33" s="13">
        <f t="shared" si="8"/>
        <v>0.55920330436906029</v>
      </c>
      <c r="T33" s="2">
        <f t="shared" si="9"/>
        <v>0.34</v>
      </c>
      <c r="U33" s="14">
        <f t="shared" si="10"/>
        <v>0.1901291234854805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0.21577912348548051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18.922482784193502</v>
      </c>
      <c r="E34" s="10">
        <f t="shared" si="18"/>
        <v>18.113826245483899</v>
      </c>
      <c r="F34" s="7" t="s">
        <v>83</v>
      </c>
      <c r="G34" s="1">
        <v>9</v>
      </c>
      <c r="H34" s="9">
        <f t="shared" si="0"/>
        <v>18.922482784193502</v>
      </c>
      <c r="I34" s="9">
        <f t="shared" si="1"/>
        <v>292.07248278419348</v>
      </c>
      <c r="J34" s="9">
        <f t="shared" si="2"/>
        <v>0.17545807659667684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159.57357232163753</v>
      </c>
      <c r="P34" s="9">
        <f t="shared" si="5"/>
        <v>27.998472075215229</v>
      </c>
      <c r="Q34" s="12">
        <f t="shared" si="6"/>
        <v>2.7998472075215233</v>
      </c>
      <c r="R34" s="9">
        <f t="shared" si="7"/>
        <v>4.0532094166666672</v>
      </c>
      <c r="S34" s="13">
        <f t="shared" si="8"/>
        <v>0.69077289616683546</v>
      </c>
      <c r="T34" s="2">
        <f t="shared" si="9"/>
        <v>0.34</v>
      </c>
      <c r="U34" s="14">
        <f t="shared" si="10"/>
        <v>0.23486278469672409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0.26051278469672406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13.54108366</v>
      </c>
      <c r="E35" s="10">
        <f t="shared" si="18"/>
        <v>18.922482784193502</v>
      </c>
      <c r="F35" s="7" t="s">
        <v>83</v>
      </c>
      <c r="G35" s="1">
        <v>10</v>
      </c>
      <c r="H35" s="9">
        <f t="shared" si="0"/>
        <v>13.54108366</v>
      </c>
      <c r="I35" s="9">
        <f t="shared" si="1"/>
        <v>286.69108366</v>
      </c>
      <c r="J35" s="9">
        <f t="shared" si="2"/>
        <v>9.3844816050591126E-2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172.10719441308896</v>
      </c>
      <c r="P35" s="9">
        <f t="shared" si="5"/>
        <v>16.151368000679657</v>
      </c>
      <c r="Q35" s="12">
        <f t="shared" si="6"/>
        <v>1.6151368000679658</v>
      </c>
      <c r="R35" s="9">
        <f t="shared" si="7"/>
        <v>4.0532094166666672</v>
      </c>
      <c r="S35" s="13">
        <f t="shared" si="8"/>
        <v>0.39848343227136873</v>
      </c>
      <c r="T35" s="2">
        <f t="shared" si="9"/>
        <v>0.34</v>
      </c>
      <c r="U35" s="14">
        <f t="shared" si="10"/>
        <v>0.13548436697226537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0.16113436697226538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9.9749710178387101</v>
      </c>
      <c r="E36" s="10">
        <f t="shared" si="18"/>
        <v>13.54108366</v>
      </c>
      <c r="F36" s="7" t="s">
        <v>83</v>
      </c>
      <c r="G36" s="1">
        <v>11</v>
      </c>
      <c r="H36" s="9">
        <f t="shared" si="0"/>
        <v>9.9749710178387101</v>
      </c>
      <c r="I36" s="9">
        <f t="shared" si="1"/>
        <v>283.12497101783867</v>
      </c>
      <c r="J36" s="9">
        <f t="shared" si="2"/>
        <v>6.118270248305744E-2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148.15803509178883</v>
      </c>
      <c r="O36" s="9">
        <f t="shared" si="19"/>
        <v>48.329885487287129</v>
      </c>
      <c r="P36" s="9">
        <f t="shared" si="5"/>
        <v>2.9569530048089239</v>
      </c>
      <c r="Q36" s="12">
        <f t="shared" si="6"/>
        <v>0.29569530048089238</v>
      </c>
      <c r="R36" s="9">
        <f t="shared" si="7"/>
        <v>4.0532094166666672</v>
      </c>
      <c r="S36" s="13">
        <f t="shared" si="8"/>
        <v>7.295337350816436E-2</v>
      </c>
      <c r="T36" s="2">
        <f t="shared" si="9"/>
        <v>0.34</v>
      </c>
      <c r="U36" s="14">
        <f t="shared" si="10"/>
        <v>2.4804146992775885E-2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3.7704146992775883E-2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4.7472281176333304</v>
      </c>
      <c r="E37" s="10">
        <f t="shared" si="18"/>
        <v>9.9749710178387101</v>
      </c>
      <c r="F37" s="7" t="s">
        <v>85</v>
      </c>
      <c r="G37" s="1">
        <v>12</v>
      </c>
      <c r="H37" s="9">
        <f t="shared" si="0"/>
        <v>4.7472281176333304</v>
      </c>
      <c r="I37" s="9">
        <f t="shared" si="1"/>
        <v>277.89722811763329</v>
      </c>
      <c r="J37" s="9">
        <f t="shared" si="2"/>
        <v>3.2037886657217955E-2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85.905026649144872</v>
      </c>
      <c r="P37" s="9">
        <f t="shared" si="5"/>
        <v>2.7522155070705914</v>
      </c>
      <c r="Q37" s="12">
        <f t="shared" si="6"/>
        <v>0.27522155070705917</v>
      </c>
      <c r="R37" s="9">
        <f t="shared" si="7"/>
        <v>4.0532094166666672</v>
      </c>
      <c r="S37" s="13">
        <f t="shared" si="8"/>
        <v>6.790212950146543E-2</v>
      </c>
      <c r="T37" s="2">
        <f t="shared" si="9"/>
        <v>0.34</v>
      </c>
      <c r="U37" s="14">
        <f t="shared" si="10"/>
        <v>2.3086724030498249E-2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3.5986724030498247E-2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2.3269862774516099</v>
      </c>
      <c r="E38" s="10">
        <f t="shared" si="18"/>
        <v>4.7472281176333304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511923.58333333331</v>
      </c>
      <c r="AU42" s="1">
        <f t="shared" ref="AU42:AU53" si="38">AT42*10000*AS42*0.67*AR42*AQ42</f>
        <v>2158011610.869349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-3.5653142005161298</v>
      </c>
      <c r="E43" s="10">
        <f t="shared" ref="E43:E54" si="40">D42</f>
        <v>2.7813910501935499</v>
      </c>
      <c r="F43" s="7" t="s">
        <v>83</v>
      </c>
      <c r="G43" s="1">
        <v>2</v>
      </c>
      <c r="H43" s="9">
        <f t="shared" si="20"/>
        <v>-3.5653142005161298</v>
      </c>
      <c r="I43" s="9">
        <f t="shared" si="21"/>
        <v>269.58468579948385</v>
      </c>
      <c r="J43" s="9">
        <f t="shared" si="22"/>
        <v>1.0875960765184543E-2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116.24341063701134</v>
      </c>
      <c r="P43" s="9">
        <f t="shared" si="25"/>
        <v>1.2642587732993709</v>
      </c>
      <c r="Q43" s="12">
        <f t="shared" si="26"/>
        <v>0.30342210559184901</v>
      </c>
      <c r="R43" s="9">
        <f t="shared" si="27"/>
        <v>14.125500000000001</v>
      </c>
      <c r="S43" s="13">
        <f t="shared" si="28"/>
        <v>2.148045064541779E-2</v>
      </c>
      <c r="T43" s="2">
        <f t="shared" si="29"/>
        <v>0.43</v>
      </c>
      <c r="U43" s="14">
        <f t="shared" si="30"/>
        <v>9.2365937775296496E-3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1.765659377752965E-2</v>
      </c>
      <c r="AR43" s="9">
        <f t="shared" si="35"/>
        <v>136.875</v>
      </c>
      <c r="AS43" s="1">
        <f t="shared" si="36"/>
        <v>0.24</v>
      </c>
      <c r="AT43" s="1">
        <f t="shared" si="37"/>
        <v>511923.58333333331</v>
      </c>
      <c r="AU43" s="1">
        <f t="shared" si="38"/>
        <v>1989400574.873708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-0.250209244607143</v>
      </c>
      <c r="E44" s="10">
        <f t="shared" si="40"/>
        <v>-3.5653142005161298</v>
      </c>
      <c r="F44" s="7" t="s">
        <v>83</v>
      </c>
      <c r="G44" s="1">
        <v>3</v>
      </c>
      <c r="H44" s="9">
        <f t="shared" si="20"/>
        <v>-0.250209244607143</v>
      </c>
      <c r="I44" s="9">
        <f t="shared" si="21"/>
        <v>272.89979075539281</v>
      </c>
      <c r="J44" s="9">
        <f t="shared" si="22"/>
        <v>1.6866044354258519E-2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173.83540186371198</v>
      </c>
      <c r="P44" s="9">
        <f t="shared" si="25"/>
        <v>2.9319155981737204</v>
      </c>
      <c r="Q44" s="12">
        <f t="shared" si="26"/>
        <v>0.70365974356169292</v>
      </c>
      <c r="R44" s="9">
        <f t="shared" si="27"/>
        <v>14.125500000000001</v>
      </c>
      <c r="S44" s="13">
        <f t="shared" si="28"/>
        <v>4.9814855655494879E-2</v>
      </c>
      <c r="T44" s="2">
        <f t="shared" si="29"/>
        <v>0.43</v>
      </c>
      <c r="U44" s="14">
        <f t="shared" si="30"/>
        <v>2.1420387931862798E-2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2.9840387931862798E-2</v>
      </c>
      <c r="AR44" s="9">
        <f t="shared" si="35"/>
        <v>136.875</v>
      </c>
      <c r="AS44" s="1">
        <f t="shared" si="36"/>
        <v>0.24</v>
      </c>
      <c r="AT44" s="1">
        <f t="shared" si="37"/>
        <v>511923.58333333331</v>
      </c>
      <c r="AU44" s="1">
        <f t="shared" si="38"/>
        <v>3362170849.8301334</v>
      </c>
    </row>
    <row r="45" spans="1:48" x14ac:dyDescent="0.15">
      <c r="C45" s="7">
        <v>3</v>
      </c>
      <c r="D45" s="7">
        <f t="shared" si="39"/>
        <v>5.8643292541935503</v>
      </c>
      <c r="E45" s="10">
        <f t="shared" si="40"/>
        <v>-0.250209244607143</v>
      </c>
      <c r="F45" s="7" t="s">
        <v>83</v>
      </c>
      <c r="G45" s="1">
        <v>4</v>
      </c>
      <c r="H45" s="9">
        <f t="shared" si="20"/>
        <v>5.8643292541935503</v>
      </c>
      <c r="I45" s="9">
        <f t="shared" si="21"/>
        <v>279.01432925419351</v>
      </c>
      <c r="J45" s="9">
        <f t="shared" si="22"/>
        <v>3.6862682867004046E-2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229.75973626553824</v>
      </c>
      <c r="P45" s="9">
        <f t="shared" si="25"/>
        <v>8.4695602935630241</v>
      </c>
      <c r="Q45" s="12">
        <f t="shared" si="26"/>
        <v>2.0326944704551257</v>
      </c>
      <c r="R45" s="9">
        <f t="shared" si="27"/>
        <v>14.125500000000001</v>
      </c>
      <c r="S45" s="13">
        <f t="shared" si="28"/>
        <v>0.1439024792364961</v>
      </c>
      <c r="T45" s="2">
        <f t="shared" si="29"/>
        <v>0.43</v>
      </c>
      <c r="U45" s="14">
        <f t="shared" si="30"/>
        <v>6.187806607169332E-2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7.0298066071693324E-2</v>
      </c>
      <c r="AR45" s="9">
        <f t="shared" si="35"/>
        <v>136.875</v>
      </c>
      <c r="AS45" s="1">
        <f t="shared" si="36"/>
        <v>0.24</v>
      </c>
      <c r="AT45" s="1">
        <f t="shared" si="37"/>
        <v>511923.58333333331</v>
      </c>
      <c r="AU45" s="1">
        <f t="shared" si="38"/>
        <v>7920611122.2604847</v>
      </c>
    </row>
    <row r="46" spans="1:48" x14ac:dyDescent="0.15">
      <c r="C46" s="7">
        <v>4</v>
      </c>
      <c r="D46" s="7">
        <f t="shared" si="39"/>
        <v>7.1278172473000003</v>
      </c>
      <c r="E46" s="10">
        <f t="shared" si="40"/>
        <v>5.8643292541935503</v>
      </c>
      <c r="F46" s="7" t="s">
        <v>83</v>
      </c>
      <c r="G46" s="1">
        <v>5</v>
      </c>
      <c r="H46" s="9">
        <f t="shared" si="20"/>
        <v>7.1278172473000003</v>
      </c>
      <c r="I46" s="9">
        <f t="shared" si="21"/>
        <v>280.27781724729999</v>
      </c>
      <c r="J46" s="9">
        <f t="shared" si="22"/>
        <v>4.3142788773269283E-2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210.22566717337645</v>
      </c>
      <c r="O46" s="9">
        <f t="shared" si="41"/>
        <v>69.920758798598797</v>
      </c>
      <c r="P46" s="9">
        <f t="shared" si="25"/>
        <v>3.0165765277146575</v>
      </c>
      <c r="Q46" s="12">
        <f t="shared" si="26"/>
        <v>0.72397836665151771</v>
      </c>
      <c r="R46" s="9">
        <f t="shared" si="27"/>
        <v>14.125500000000001</v>
      </c>
      <c r="S46" s="13">
        <f t="shared" si="28"/>
        <v>5.1253291327848054E-2</v>
      </c>
      <c r="T46" s="2">
        <f t="shared" si="29"/>
        <v>0.43</v>
      </c>
      <c r="U46" s="14">
        <f t="shared" si="30"/>
        <v>2.2038915270974662E-2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3.0458915270974662E-2</v>
      </c>
      <c r="AR46" s="9">
        <f t="shared" si="35"/>
        <v>136.875</v>
      </c>
      <c r="AS46" s="1">
        <f t="shared" si="36"/>
        <v>0.24</v>
      </c>
      <c r="AT46" s="1">
        <f t="shared" si="37"/>
        <v>511923.58333333331</v>
      </c>
      <c r="AU46" s="1">
        <f t="shared" si="38"/>
        <v>3431861451.5117683</v>
      </c>
    </row>
    <row r="47" spans="1:48" x14ac:dyDescent="0.15">
      <c r="C47" s="7">
        <v>5</v>
      </c>
      <c r="D47" s="7">
        <f t="shared" si="39"/>
        <v>13.6588266247742</v>
      </c>
      <c r="E47" s="10">
        <f t="shared" si="40"/>
        <v>7.1278172473000003</v>
      </c>
      <c r="F47" s="7" t="s">
        <v>85</v>
      </c>
      <c r="G47" s="1">
        <v>6</v>
      </c>
      <c r="H47" s="9">
        <f t="shared" si="20"/>
        <v>13.6588266247742</v>
      </c>
      <c r="I47" s="9">
        <f t="shared" si="21"/>
        <v>286.80882662477416</v>
      </c>
      <c r="J47" s="9">
        <f t="shared" si="22"/>
        <v>9.5162421665246397E-2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125.76043227088412</v>
      </c>
      <c r="P47" s="9">
        <f t="shared" si="25"/>
        <v>11.967667284565536</v>
      </c>
      <c r="Q47" s="12">
        <f t="shared" si="26"/>
        <v>2.8722401482957287</v>
      </c>
      <c r="R47" s="9">
        <f t="shared" si="27"/>
        <v>14.125500000000001</v>
      </c>
      <c r="S47" s="13">
        <f t="shared" si="28"/>
        <v>0.20333723749925514</v>
      </c>
      <c r="T47" s="2">
        <f t="shared" si="29"/>
        <v>0.43</v>
      </c>
      <c r="U47" s="14">
        <f t="shared" si="30"/>
        <v>8.7435012124679704E-2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9.5855012124679714E-2</v>
      </c>
      <c r="AR47" s="9">
        <f t="shared" si="35"/>
        <v>136.875</v>
      </c>
      <c r="AS47" s="1">
        <f t="shared" si="36"/>
        <v>0.24</v>
      </c>
      <c r="AT47" s="1">
        <f t="shared" si="37"/>
        <v>511923.58333333331</v>
      </c>
      <c r="AU47" s="1">
        <f t="shared" si="38"/>
        <v>10800158775.134048</v>
      </c>
    </row>
    <row r="48" spans="1:48" x14ac:dyDescent="0.15">
      <c r="C48" s="7">
        <v>6</v>
      </c>
      <c r="D48" s="7">
        <f t="shared" si="39"/>
        <v>17.500449621333299</v>
      </c>
      <c r="E48" s="10">
        <f t="shared" si="40"/>
        <v>13.6588266247742</v>
      </c>
      <c r="F48" s="7" t="s">
        <v>83</v>
      </c>
      <c r="G48" s="1">
        <v>7</v>
      </c>
      <c r="H48" s="9">
        <f t="shared" si="20"/>
        <v>17.500449621333299</v>
      </c>
      <c r="I48" s="9">
        <f t="shared" si="21"/>
        <v>290.65044962133328</v>
      </c>
      <c r="J48" s="9">
        <f t="shared" si="22"/>
        <v>0.14905217637088447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172.6490149863186</v>
      </c>
      <c r="P48" s="9">
        <f t="shared" si="25"/>
        <v>25.733711432000238</v>
      </c>
      <c r="Q48" s="12">
        <f t="shared" si="26"/>
        <v>6.1760907436800565</v>
      </c>
      <c r="R48" s="9">
        <f t="shared" si="27"/>
        <v>14.125500000000001</v>
      </c>
      <c r="S48" s="13">
        <f t="shared" si="28"/>
        <v>0.43722988522035017</v>
      </c>
      <c r="T48" s="2">
        <f t="shared" si="29"/>
        <v>0.43</v>
      </c>
      <c r="U48" s="14">
        <f t="shared" si="30"/>
        <v>0.18800885064475056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0.20360885064475054</v>
      </c>
      <c r="AR48" s="9">
        <f t="shared" si="35"/>
        <v>136.875</v>
      </c>
      <c r="AS48" s="1">
        <f t="shared" si="36"/>
        <v>0.24</v>
      </c>
      <c r="AT48" s="1">
        <f t="shared" si="37"/>
        <v>511923.58333333331</v>
      </c>
      <c r="AU48" s="1">
        <f t="shared" si="38"/>
        <v>22940979988.877216</v>
      </c>
    </row>
    <row r="49" spans="1:48" x14ac:dyDescent="0.15">
      <c r="C49" s="7">
        <v>7</v>
      </c>
      <c r="D49" s="7">
        <f t="shared" si="39"/>
        <v>18.113826245483899</v>
      </c>
      <c r="E49" s="10">
        <f t="shared" si="40"/>
        <v>17.500449621333299</v>
      </c>
      <c r="F49" s="7" t="s">
        <v>83</v>
      </c>
      <c r="G49" s="1">
        <v>8</v>
      </c>
      <c r="H49" s="9">
        <f t="shared" si="20"/>
        <v>18.113826245483899</v>
      </c>
      <c r="I49" s="9">
        <f t="shared" si="21"/>
        <v>291.26382624548387</v>
      </c>
      <c r="J49" s="9">
        <f t="shared" si="22"/>
        <v>0.15994732466304404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205.77155355431836</v>
      </c>
      <c r="P49" s="9">
        <f t="shared" si="25"/>
        <v>32.912609482771515</v>
      </c>
      <c r="Q49" s="12">
        <f t="shared" si="26"/>
        <v>7.8990262758651637</v>
      </c>
      <c r="R49" s="9">
        <f t="shared" si="27"/>
        <v>14.125500000000001</v>
      </c>
      <c r="S49" s="13">
        <f t="shared" si="28"/>
        <v>0.55920330436906041</v>
      </c>
      <c r="T49" s="2">
        <f t="shared" si="29"/>
        <v>0.43</v>
      </c>
      <c r="U49" s="14">
        <f t="shared" si="30"/>
        <v>0.24045742087869598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0.25605742087869598</v>
      </c>
      <c r="AR49" s="9">
        <f t="shared" si="35"/>
        <v>136.875</v>
      </c>
      <c r="AS49" s="1">
        <f t="shared" si="36"/>
        <v>0.24</v>
      </c>
      <c r="AT49" s="1">
        <f t="shared" si="37"/>
        <v>511923.58333333331</v>
      </c>
      <c r="AU49" s="1">
        <f t="shared" si="38"/>
        <v>28850455909.850327</v>
      </c>
    </row>
    <row r="50" spans="1:48" x14ac:dyDescent="0.15">
      <c r="C50" s="7">
        <v>8</v>
      </c>
      <c r="D50" s="7">
        <f t="shared" si="39"/>
        <v>18.922482784193502</v>
      </c>
      <c r="E50" s="10">
        <f t="shared" si="40"/>
        <v>18.113826245483899</v>
      </c>
      <c r="F50" s="7" t="s">
        <v>83</v>
      </c>
      <c r="G50" s="1">
        <v>9</v>
      </c>
      <c r="H50" s="9">
        <f t="shared" si="20"/>
        <v>18.922482784193502</v>
      </c>
      <c r="I50" s="9">
        <f t="shared" si="21"/>
        <v>292.07248278419348</v>
      </c>
      <c r="J50" s="9">
        <f t="shared" si="22"/>
        <v>0.17545807659667684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231.71519407154682</v>
      </c>
      <c r="P50" s="9">
        <f t="shared" si="25"/>
        <v>40.656302270019303</v>
      </c>
      <c r="Q50" s="12">
        <f t="shared" si="26"/>
        <v>9.7575125448046318</v>
      </c>
      <c r="R50" s="9">
        <f t="shared" si="27"/>
        <v>14.125500000000001</v>
      </c>
      <c r="S50" s="13">
        <f t="shared" si="28"/>
        <v>0.69077289616683524</v>
      </c>
      <c r="T50" s="2">
        <f t="shared" si="29"/>
        <v>0.43</v>
      </c>
      <c r="U50" s="14">
        <f t="shared" si="30"/>
        <v>0.29703234535173917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0.31263234535173917</v>
      </c>
      <c r="AR50" s="9">
        <f t="shared" si="35"/>
        <v>136.875</v>
      </c>
      <c r="AS50" s="1">
        <f t="shared" si="36"/>
        <v>0.24</v>
      </c>
      <c r="AT50" s="1">
        <f t="shared" si="37"/>
        <v>511923.58333333331</v>
      </c>
      <c r="AU50" s="1">
        <f t="shared" si="38"/>
        <v>35224855677.337967</v>
      </c>
    </row>
    <row r="51" spans="1:48" x14ac:dyDescent="0.15">
      <c r="C51" s="7">
        <v>9</v>
      </c>
      <c r="D51" s="7">
        <f t="shared" si="39"/>
        <v>13.54108366</v>
      </c>
      <c r="E51" s="10">
        <f t="shared" si="40"/>
        <v>18.922482784193502</v>
      </c>
      <c r="F51" s="7" t="s">
        <v>83</v>
      </c>
      <c r="G51" s="1">
        <v>10</v>
      </c>
      <c r="H51" s="9">
        <f t="shared" si="20"/>
        <v>13.54108366</v>
      </c>
      <c r="I51" s="9">
        <f t="shared" si="21"/>
        <v>286.69108366</v>
      </c>
      <c r="J51" s="9">
        <f t="shared" si="22"/>
        <v>9.3844816050591126E-2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249.91514180152751</v>
      </c>
      <c r="P51" s="9">
        <f t="shared" si="25"/>
        <v>23.453240510621747</v>
      </c>
      <c r="Q51" s="12">
        <f t="shared" si="26"/>
        <v>5.628777722549219</v>
      </c>
      <c r="R51" s="9">
        <f t="shared" si="27"/>
        <v>14.125500000000001</v>
      </c>
      <c r="S51" s="13">
        <f t="shared" si="28"/>
        <v>0.39848343227136873</v>
      </c>
      <c r="T51" s="2">
        <f t="shared" si="29"/>
        <v>0.43</v>
      </c>
      <c r="U51" s="14">
        <f t="shared" si="30"/>
        <v>0.17134787587668857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0.18694787587668854</v>
      </c>
      <c r="AR51" s="9">
        <f t="shared" si="35"/>
        <v>136.875</v>
      </c>
      <c r="AS51" s="1">
        <f t="shared" si="36"/>
        <v>0.24</v>
      </c>
      <c r="AT51" s="1">
        <f t="shared" si="37"/>
        <v>511923.58333333331</v>
      </c>
      <c r="AU51" s="1">
        <f t="shared" si="38"/>
        <v>21063757620.895874</v>
      </c>
    </row>
    <row r="52" spans="1:48" x14ac:dyDescent="0.15">
      <c r="C52" s="7">
        <v>10</v>
      </c>
      <c r="D52" s="7">
        <f t="shared" si="39"/>
        <v>9.9749710178387101</v>
      </c>
      <c r="E52" s="10">
        <f t="shared" si="40"/>
        <v>13.54108366</v>
      </c>
      <c r="F52" s="7" t="s">
        <v>83</v>
      </c>
      <c r="G52" s="1">
        <v>11</v>
      </c>
      <c r="H52" s="9">
        <f t="shared" si="20"/>
        <v>9.9749710178387101</v>
      </c>
      <c r="I52" s="9">
        <f t="shared" si="21"/>
        <v>283.12497101783867</v>
      </c>
      <c r="J52" s="9">
        <f t="shared" si="22"/>
        <v>6.118270248305744E-2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215.13880622636046</v>
      </c>
      <c r="O52" s="9">
        <f t="shared" si="41"/>
        <v>70.179345064545288</v>
      </c>
      <c r="P52" s="9">
        <f t="shared" si="25"/>
        <v>4.2937619895398997</v>
      </c>
      <c r="Q52" s="12">
        <f t="shared" si="26"/>
        <v>1.0305028774895759</v>
      </c>
      <c r="R52" s="9">
        <f t="shared" si="27"/>
        <v>14.125500000000001</v>
      </c>
      <c r="S52" s="13">
        <f t="shared" si="28"/>
        <v>7.2953373508164374E-2</v>
      </c>
      <c r="T52" s="2">
        <f t="shared" si="29"/>
        <v>0.43</v>
      </c>
      <c r="U52" s="14">
        <f t="shared" si="30"/>
        <v>3.136995060851068E-2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3.9789950608510677E-2</v>
      </c>
      <c r="AR52" s="9">
        <f t="shared" si="35"/>
        <v>136.875</v>
      </c>
      <c r="AS52" s="1">
        <f t="shared" si="36"/>
        <v>0.24</v>
      </c>
      <c r="AT52" s="1">
        <f t="shared" si="37"/>
        <v>511923.58333333331</v>
      </c>
      <c r="AU52" s="1">
        <f t="shared" si="38"/>
        <v>4483206195.4954643</v>
      </c>
    </row>
    <row r="53" spans="1:48" x14ac:dyDescent="0.15">
      <c r="C53" s="7">
        <v>11</v>
      </c>
      <c r="D53" s="7">
        <f t="shared" si="39"/>
        <v>4.7472281176333304</v>
      </c>
      <c r="E53" s="10">
        <f t="shared" si="40"/>
        <v>9.9749710178387101</v>
      </c>
      <c r="F53" s="7" t="s">
        <v>85</v>
      </c>
      <c r="G53" s="1">
        <v>12</v>
      </c>
      <c r="H53" s="9">
        <f t="shared" si="20"/>
        <v>4.7472281176333304</v>
      </c>
      <c r="I53" s="9">
        <f t="shared" si="21"/>
        <v>277.89722811763329</v>
      </c>
      <c r="J53" s="9">
        <f t="shared" si="22"/>
        <v>3.2037886657217955E-2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124.7418330750054</v>
      </c>
      <c r="P53" s="9">
        <f t="shared" si="25"/>
        <v>3.9964647094706249</v>
      </c>
      <c r="Q53" s="12">
        <f t="shared" si="26"/>
        <v>0.95915153027294997</v>
      </c>
      <c r="R53" s="9">
        <f t="shared" si="27"/>
        <v>14.125500000000001</v>
      </c>
      <c r="S53" s="13">
        <f t="shared" si="28"/>
        <v>6.790212950146543E-2</v>
      </c>
      <c r="T53" s="2">
        <f t="shared" si="29"/>
        <v>0.43</v>
      </c>
      <c r="U53" s="14">
        <f t="shared" si="30"/>
        <v>2.9197915685630134E-2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3.7617915685630131E-2</v>
      </c>
      <c r="AR53" s="9">
        <f t="shared" si="35"/>
        <v>136.875</v>
      </c>
      <c r="AS53" s="1">
        <f t="shared" si="36"/>
        <v>0.24</v>
      </c>
      <c r="AT53" s="1">
        <f t="shared" si="37"/>
        <v>511923.58333333331</v>
      </c>
      <c r="AU53" s="1">
        <f t="shared" si="38"/>
        <v>4238479065.2987309</v>
      </c>
      <c r="AV53" s="1">
        <f>SUM(AU42:AU53)</f>
        <v>146463948842.23505</v>
      </c>
    </row>
    <row r="54" spans="1:48" x14ac:dyDescent="0.15">
      <c r="C54" s="7">
        <v>12</v>
      </c>
      <c r="D54" s="7">
        <f t="shared" si="39"/>
        <v>2.3269862774516099</v>
      </c>
      <c r="E54" s="10">
        <f t="shared" si="40"/>
        <v>4.7472281176333304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2.7813910501935499</v>
      </c>
      <c r="E58" s="7"/>
      <c r="F58" s="7"/>
      <c r="G58" s="1">
        <v>1</v>
      </c>
      <c r="H58" s="9">
        <f t="shared" ref="H58:H69" si="42">E59</f>
        <v>2.7813910501935499</v>
      </c>
      <c r="I58" s="9">
        <f t="shared" ref="I58:I69" si="43">H58+273.15</f>
        <v>275.93139105019355</v>
      </c>
      <c r="J58" s="9">
        <f t="shared" ref="J58:J69" si="44">EXP(($C$15*(I58-$C$13))/($C$16*I58*$C$13))</f>
        <v>2.4960634817690047E-2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2.4902393336448769E-3</v>
      </c>
      <c r="Q58" s="12">
        <f t="shared" ref="Q58:Q69" si="48">P58*$B$60</f>
        <v>4.7314547339252663E-4</v>
      </c>
      <c r="R58" s="9">
        <f t="shared" ref="R58:R69" si="49">L58*$B$60</f>
        <v>1.8955666666666669E-2</v>
      </c>
      <c r="S58" s="13">
        <f t="shared" ref="S58:S69" si="50">Q58/R58</f>
        <v>2.4960634817690043E-2</v>
      </c>
      <c r="T58" s="2">
        <f t="shared" ref="T58:T69" si="51">$B$59/100</f>
        <v>0.01</v>
      </c>
      <c r="U58" s="14">
        <f t="shared" ref="U58:U69" si="52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1.22496063481769E-2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21768.666666666668</v>
      </c>
      <c r="AU58" s="1">
        <f t="shared" ref="AU58:AU69" si="59">AT58*10000*AS58*0.67*AR58*AQ58</f>
        <v>3386630.595290665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-3.5653142005161298</v>
      </c>
      <c r="E59" s="10">
        <f t="shared" ref="E59:E70" si="61">D58</f>
        <v>2.7813910501935499</v>
      </c>
      <c r="F59" s="7" t="s">
        <v>83</v>
      </c>
      <c r="G59" s="1">
        <v>2</v>
      </c>
      <c r="H59" s="9">
        <f t="shared" si="42"/>
        <v>-3.5653142005161298</v>
      </c>
      <c r="I59" s="9">
        <f t="shared" si="43"/>
        <v>269.58468579948385</v>
      </c>
      <c r="J59" s="9">
        <f t="shared" si="44"/>
        <v>1.0875960765184543E-2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0.19704309399968847</v>
      </c>
      <c r="P59" s="9">
        <f t="shared" si="47"/>
        <v>2.1430329593911815E-3</v>
      </c>
      <c r="Q59" s="12">
        <f t="shared" si="48"/>
        <v>4.071762622843245E-4</v>
      </c>
      <c r="R59" s="9">
        <f t="shared" si="49"/>
        <v>1.8955666666666669E-2</v>
      </c>
      <c r="S59" s="13">
        <f t="shared" si="50"/>
        <v>2.1480450645417787E-2</v>
      </c>
      <c r="T59" s="2">
        <f t="shared" si="51"/>
        <v>0.01</v>
      </c>
      <c r="U59" s="14">
        <f t="shared" si="52"/>
        <v>2.1480450645417788E-4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1.2214804506454178E-2</v>
      </c>
      <c r="AR59" s="9">
        <f t="shared" si="56"/>
        <v>9.9766666666666666</v>
      </c>
      <c r="AS59" s="1">
        <f t="shared" si="57"/>
        <v>0.19</v>
      </c>
      <c r="AT59" s="1">
        <f t="shared" si="58"/>
        <v>21768.666666666668</v>
      </c>
      <c r="AU59" s="1">
        <f t="shared" si="59"/>
        <v>3377008.9814525866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-0.250209244607143</v>
      </c>
      <c r="E60" s="10">
        <f t="shared" si="61"/>
        <v>-3.5653142005161298</v>
      </c>
      <c r="F60" s="7" t="s">
        <v>83</v>
      </c>
      <c r="G60" s="1">
        <v>3</v>
      </c>
      <c r="H60" s="9">
        <f t="shared" si="42"/>
        <v>-0.250209244607143</v>
      </c>
      <c r="I60" s="9">
        <f t="shared" si="43"/>
        <v>272.89979075539281</v>
      </c>
      <c r="J60" s="9">
        <f t="shared" si="44"/>
        <v>1.6866044354258519E-2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0.29466672770696395</v>
      </c>
      <c r="P60" s="9">
        <f t="shared" si="47"/>
        <v>4.9698620992298711E-3</v>
      </c>
      <c r="Q60" s="12">
        <f t="shared" si="48"/>
        <v>9.4427379885367551E-4</v>
      </c>
      <c r="R60" s="9">
        <f t="shared" si="49"/>
        <v>1.8955666666666669E-2</v>
      </c>
      <c r="S60" s="13">
        <f t="shared" si="50"/>
        <v>4.9814855655494858E-2</v>
      </c>
      <c r="T60" s="2">
        <f t="shared" si="51"/>
        <v>0.01</v>
      </c>
      <c r="U60" s="14">
        <f t="shared" si="52"/>
        <v>4.9814855655494863E-4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1.2498148556554949E-2</v>
      </c>
      <c r="AR60" s="9">
        <f t="shared" si="56"/>
        <v>9.9766666666666666</v>
      </c>
      <c r="AS60" s="1">
        <f t="shared" si="57"/>
        <v>0.19</v>
      </c>
      <c r="AT60" s="1">
        <f t="shared" si="58"/>
        <v>21768.666666666668</v>
      </c>
      <c r="AU60" s="1">
        <f t="shared" si="59"/>
        <v>3455344.6929677287</v>
      </c>
    </row>
    <row r="61" spans="1:48" x14ac:dyDescent="0.15">
      <c r="C61" s="7">
        <v>3</v>
      </c>
      <c r="D61" s="7">
        <f t="shared" si="60"/>
        <v>5.8643292541935503</v>
      </c>
      <c r="E61" s="10">
        <f t="shared" si="61"/>
        <v>-0.250209244607143</v>
      </c>
      <c r="F61" s="7" t="s">
        <v>83</v>
      </c>
      <c r="G61" s="1">
        <v>4</v>
      </c>
      <c r="H61" s="9">
        <f t="shared" si="42"/>
        <v>5.8643292541935503</v>
      </c>
      <c r="I61" s="9">
        <f t="shared" si="43"/>
        <v>279.01432925419351</v>
      </c>
      <c r="J61" s="9">
        <f t="shared" si="44"/>
        <v>3.6862682867004046E-2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0.38946353227440073</v>
      </c>
      <c r="P61" s="9">
        <f t="shared" si="47"/>
        <v>1.4356670678494429E-2</v>
      </c>
      <c r="Q61" s="12">
        <f t="shared" si="48"/>
        <v>2.7277674289139416E-3</v>
      </c>
      <c r="R61" s="9">
        <f t="shared" si="49"/>
        <v>1.8955666666666669E-2</v>
      </c>
      <c r="S61" s="13">
        <f t="shared" si="50"/>
        <v>0.1439024792364961</v>
      </c>
      <c r="T61" s="2">
        <f t="shared" si="51"/>
        <v>0.01</v>
      </c>
      <c r="U61" s="14">
        <f t="shared" si="52"/>
        <v>1.4390247923649611E-3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1.3439024792364961E-2</v>
      </c>
      <c r="AR61" s="9">
        <f t="shared" si="56"/>
        <v>9.9766666666666666</v>
      </c>
      <c r="AS61" s="1">
        <f t="shared" si="57"/>
        <v>0.19</v>
      </c>
      <c r="AT61" s="1">
        <f t="shared" si="58"/>
        <v>21768.666666666668</v>
      </c>
      <c r="AU61" s="1">
        <f t="shared" si="59"/>
        <v>3715467.3578115939</v>
      </c>
    </row>
    <row r="62" spans="1:48" x14ac:dyDescent="0.15">
      <c r="C62" s="7">
        <v>4</v>
      </c>
      <c r="D62" s="7">
        <f t="shared" si="60"/>
        <v>7.1278172473000003</v>
      </c>
      <c r="E62" s="10">
        <f t="shared" si="61"/>
        <v>5.8643292541935503</v>
      </c>
      <c r="F62" s="7" t="s">
        <v>83</v>
      </c>
      <c r="G62" s="1">
        <v>5</v>
      </c>
      <c r="H62" s="9">
        <f t="shared" si="42"/>
        <v>7.1278172473000003</v>
      </c>
      <c r="I62" s="9">
        <f t="shared" si="43"/>
        <v>280.27781724729999</v>
      </c>
      <c r="J62" s="9">
        <f t="shared" si="44"/>
        <v>4.3142788773269283E-2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0.35635151851611097</v>
      </c>
      <c r="O62" s="9">
        <f t="shared" si="62"/>
        <v>0.11852200974646199</v>
      </c>
      <c r="P62" s="9">
        <f t="shared" si="47"/>
        <v>5.1133700314749727E-3</v>
      </c>
      <c r="Q62" s="12">
        <f t="shared" si="48"/>
        <v>9.7154030598024484E-4</v>
      </c>
      <c r="R62" s="9">
        <f t="shared" si="49"/>
        <v>1.8955666666666669E-2</v>
      </c>
      <c r="S62" s="13">
        <f t="shared" si="50"/>
        <v>5.1253291327848033E-2</v>
      </c>
      <c r="T62" s="2">
        <f t="shared" si="51"/>
        <v>0.01</v>
      </c>
      <c r="U62" s="14">
        <f t="shared" si="52"/>
        <v>5.125329132784803E-4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1.251253291327848E-2</v>
      </c>
      <c r="AR62" s="9">
        <f t="shared" si="56"/>
        <v>9.9766666666666666</v>
      </c>
      <c r="AS62" s="1">
        <f t="shared" si="57"/>
        <v>0.19</v>
      </c>
      <c r="AT62" s="1">
        <f t="shared" si="58"/>
        <v>21768.666666666668</v>
      </c>
      <c r="AU62" s="1">
        <f t="shared" si="59"/>
        <v>3459321.5148499059</v>
      </c>
    </row>
    <row r="63" spans="1:48" x14ac:dyDescent="0.15">
      <c r="C63" s="7">
        <v>5</v>
      </c>
      <c r="D63" s="7">
        <f t="shared" si="60"/>
        <v>13.6588266247742</v>
      </c>
      <c r="E63" s="10">
        <f t="shared" si="61"/>
        <v>7.1278172473000003</v>
      </c>
      <c r="F63" s="7" t="s">
        <v>85</v>
      </c>
      <c r="G63" s="1">
        <v>6</v>
      </c>
      <c r="H63" s="9">
        <f t="shared" si="42"/>
        <v>13.6588266247742</v>
      </c>
      <c r="I63" s="9">
        <f t="shared" si="43"/>
        <v>286.80882662477416</v>
      </c>
      <c r="J63" s="9">
        <f t="shared" si="44"/>
        <v>9.5162421665246397E-2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0.21317530638165369</v>
      </c>
      <c r="P63" s="9">
        <f t="shared" si="47"/>
        <v>2.0286278394509021E-2</v>
      </c>
      <c r="Q63" s="12">
        <f t="shared" si="48"/>
        <v>3.8543928949567141E-3</v>
      </c>
      <c r="R63" s="9">
        <f t="shared" si="49"/>
        <v>1.8955666666666669E-2</v>
      </c>
      <c r="S63" s="13">
        <f t="shared" si="50"/>
        <v>0.20333723749925511</v>
      </c>
      <c r="T63" s="2">
        <f t="shared" si="51"/>
        <v>0.01</v>
      </c>
      <c r="U63" s="14">
        <f t="shared" si="52"/>
        <v>2.0333723749925512E-3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1.4033372374992551E-2</v>
      </c>
      <c r="AR63" s="9">
        <f t="shared" si="56"/>
        <v>9.9766666666666666</v>
      </c>
      <c r="AS63" s="1">
        <f t="shared" si="57"/>
        <v>0.19</v>
      </c>
      <c r="AT63" s="1">
        <f t="shared" si="58"/>
        <v>21768.666666666668</v>
      </c>
      <c r="AU63" s="1">
        <f t="shared" si="59"/>
        <v>3879785.7571422965</v>
      </c>
    </row>
    <row r="64" spans="1:48" x14ac:dyDescent="0.15">
      <c r="C64" s="7">
        <v>6</v>
      </c>
      <c r="D64" s="7">
        <f t="shared" si="60"/>
        <v>17.500449621333299</v>
      </c>
      <c r="E64" s="10">
        <f t="shared" si="61"/>
        <v>13.6588266247742</v>
      </c>
      <c r="F64" s="7" t="s">
        <v>83</v>
      </c>
      <c r="G64" s="1">
        <v>7</v>
      </c>
      <c r="H64" s="9">
        <f t="shared" si="42"/>
        <v>17.500449621333299</v>
      </c>
      <c r="I64" s="9">
        <f t="shared" si="43"/>
        <v>290.65044962133328</v>
      </c>
      <c r="J64" s="9">
        <f t="shared" si="44"/>
        <v>0.14905217637088447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0.29265569465381136</v>
      </c>
      <c r="P64" s="9">
        <f t="shared" si="47"/>
        <v>4.3620968215483599E-2</v>
      </c>
      <c r="Q64" s="12">
        <f t="shared" si="48"/>
        <v>8.2879839609418839E-3</v>
      </c>
      <c r="R64" s="9">
        <f t="shared" si="49"/>
        <v>1.8955666666666669E-2</v>
      </c>
      <c r="S64" s="13">
        <f t="shared" si="50"/>
        <v>0.43722988522035006</v>
      </c>
      <c r="T64" s="2">
        <f t="shared" si="51"/>
        <v>0.01</v>
      </c>
      <c r="U64" s="14">
        <f t="shared" si="52"/>
        <v>4.3722988522035006E-3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2.4472298852203499E-2</v>
      </c>
      <c r="AR64" s="9">
        <f t="shared" si="56"/>
        <v>9.9766666666666666</v>
      </c>
      <c r="AS64" s="1">
        <f t="shared" si="57"/>
        <v>0.19</v>
      </c>
      <c r="AT64" s="1">
        <f t="shared" si="58"/>
        <v>21768.666666666668</v>
      </c>
      <c r="AU64" s="1">
        <f t="shared" si="59"/>
        <v>6765820.3597949706</v>
      </c>
    </row>
    <row r="65" spans="1:48" x14ac:dyDescent="0.15">
      <c r="C65" s="7">
        <v>7</v>
      </c>
      <c r="D65" s="7">
        <f t="shared" si="60"/>
        <v>18.113826245483899</v>
      </c>
      <c r="E65" s="10">
        <f t="shared" si="61"/>
        <v>17.500449621333299</v>
      </c>
      <c r="F65" s="7" t="s">
        <v>83</v>
      </c>
      <c r="G65" s="1">
        <v>8</v>
      </c>
      <c r="H65" s="9">
        <f t="shared" si="42"/>
        <v>18.113826245483899</v>
      </c>
      <c r="I65" s="9">
        <f t="shared" si="43"/>
        <v>291.26382624548387</v>
      </c>
      <c r="J65" s="9">
        <f t="shared" si="44"/>
        <v>0.15994732466304404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0.34880139310499442</v>
      </c>
      <c r="P65" s="9">
        <f t="shared" si="47"/>
        <v>5.5789849665886591E-2</v>
      </c>
      <c r="Q65" s="12">
        <f t="shared" si="48"/>
        <v>1.0600071436518452E-2</v>
      </c>
      <c r="R65" s="9">
        <f t="shared" si="49"/>
        <v>1.8955666666666669E-2</v>
      </c>
      <c r="S65" s="13">
        <f t="shared" si="50"/>
        <v>0.55920330436906029</v>
      </c>
      <c r="T65" s="2">
        <f t="shared" si="51"/>
        <v>0.01</v>
      </c>
      <c r="U65" s="14">
        <f t="shared" si="52"/>
        <v>5.5920330436906029E-3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2.5692033043690603E-2</v>
      </c>
      <c r="AR65" s="9">
        <f t="shared" si="56"/>
        <v>9.9766666666666666</v>
      </c>
      <c r="AS65" s="1">
        <f t="shared" si="57"/>
        <v>0.19</v>
      </c>
      <c r="AT65" s="1">
        <f t="shared" si="58"/>
        <v>21768.666666666668</v>
      </c>
      <c r="AU65" s="1">
        <f t="shared" si="59"/>
        <v>7103038.4722469794</v>
      </c>
    </row>
    <row r="66" spans="1:48" x14ac:dyDescent="0.15">
      <c r="C66" s="7">
        <v>8</v>
      </c>
      <c r="D66" s="7">
        <f t="shared" si="60"/>
        <v>18.922482784193502</v>
      </c>
      <c r="E66" s="10">
        <f t="shared" si="61"/>
        <v>18.113826245483899</v>
      </c>
      <c r="F66" s="7" t="s">
        <v>83</v>
      </c>
      <c r="G66" s="1">
        <v>9</v>
      </c>
      <c r="H66" s="9">
        <f t="shared" si="42"/>
        <v>18.922482784193502</v>
      </c>
      <c r="I66" s="9">
        <f t="shared" si="43"/>
        <v>292.07248278419348</v>
      </c>
      <c r="J66" s="9">
        <f t="shared" si="44"/>
        <v>0.17545807659667684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0.39277821010577452</v>
      </c>
      <c r="P66" s="9">
        <f t="shared" si="47"/>
        <v>6.8916109274244616E-2</v>
      </c>
      <c r="Q66" s="12">
        <f t="shared" si="48"/>
        <v>1.3094060762106478E-2</v>
      </c>
      <c r="R66" s="9">
        <f t="shared" si="49"/>
        <v>1.8955666666666669E-2</v>
      </c>
      <c r="S66" s="13">
        <f t="shared" si="50"/>
        <v>0.69077289616683535</v>
      </c>
      <c r="T66" s="2">
        <f t="shared" si="51"/>
        <v>0.01</v>
      </c>
      <c r="U66" s="14">
        <f t="shared" si="52"/>
        <v>6.9077289616683536E-3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2.7007728961668354E-2</v>
      </c>
      <c r="AR66" s="9">
        <f t="shared" si="56"/>
        <v>9.9766666666666666</v>
      </c>
      <c r="AS66" s="1">
        <f t="shared" si="57"/>
        <v>0.19</v>
      </c>
      <c r="AT66" s="1">
        <f t="shared" si="58"/>
        <v>21768.666666666668</v>
      </c>
      <c r="AU66" s="1">
        <f t="shared" si="59"/>
        <v>7466786.9816499474</v>
      </c>
    </row>
    <row r="67" spans="1:48" x14ac:dyDescent="0.15">
      <c r="C67" s="7">
        <v>9</v>
      </c>
      <c r="D67" s="7">
        <f t="shared" si="60"/>
        <v>13.54108366</v>
      </c>
      <c r="E67" s="10">
        <f t="shared" si="61"/>
        <v>18.922482784193502</v>
      </c>
      <c r="F67" s="7" t="s">
        <v>83</v>
      </c>
      <c r="G67" s="1">
        <v>10</v>
      </c>
      <c r="H67" s="9">
        <f t="shared" si="42"/>
        <v>13.54108366</v>
      </c>
      <c r="I67" s="9">
        <f t="shared" si="43"/>
        <v>286.69108366</v>
      </c>
      <c r="J67" s="9">
        <f t="shared" si="44"/>
        <v>9.3844816050591126E-2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0.42362876749819656</v>
      </c>
      <c r="P67" s="9">
        <f t="shared" si="47"/>
        <v>3.9755363759606893E-2</v>
      </c>
      <c r="Q67" s="12">
        <f t="shared" si="48"/>
        <v>7.5535191143253095E-3</v>
      </c>
      <c r="R67" s="9">
        <f t="shared" si="49"/>
        <v>1.8955666666666669E-2</v>
      </c>
      <c r="S67" s="13">
        <f t="shared" si="50"/>
        <v>0.39848343227136873</v>
      </c>
      <c r="T67" s="2">
        <f t="shared" si="51"/>
        <v>0.01</v>
      </c>
      <c r="U67" s="14">
        <f t="shared" si="52"/>
        <v>3.984834322713687E-3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2.4084834322713689E-2</v>
      </c>
      <c r="AR67" s="9">
        <f t="shared" si="56"/>
        <v>9.9766666666666666</v>
      </c>
      <c r="AS67" s="1">
        <f t="shared" si="57"/>
        <v>0.19</v>
      </c>
      <c r="AT67" s="1">
        <f t="shared" si="58"/>
        <v>21768.666666666668</v>
      </c>
      <c r="AU67" s="1">
        <f t="shared" si="59"/>
        <v>6658698.6129516214</v>
      </c>
    </row>
    <row r="68" spans="1:48" x14ac:dyDescent="0.15">
      <c r="C68" s="7">
        <v>10</v>
      </c>
      <c r="D68" s="7">
        <f t="shared" si="60"/>
        <v>9.9749710178387101</v>
      </c>
      <c r="E68" s="10">
        <f t="shared" si="61"/>
        <v>13.54108366</v>
      </c>
      <c r="F68" s="7" t="s">
        <v>83</v>
      </c>
      <c r="G68" s="1">
        <v>11</v>
      </c>
      <c r="H68" s="9">
        <f t="shared" si="42"/>
        <v>9.9749710178387101</v>
      </c>
      <c r="I68" s="9">
        <f t="shared" si="43"/>
        <v>283.12497101783867</v>
      </c>
      <c r="J68" s="9">
        <f t="shared" si="44"/>
        <v>6.118270248305744E-2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0.36467973355166022</v>
      </c>
      <c r="O68" s="9">
        <f t="shared" si="62"/>
        <v>0.11896033685359614</v>
      </c>
      <c r="P68" s="9">
        <f t="shared" si="47"/>
        <v>7.2783148969978659E-3</v>
      </c>
      <c r="Q68" s="12">
        <f t="shared" si="48"/>
        <v>1.3828798304295945E-3</v>
      </c>
      <c r="R68" s="9">
        <f t="shared" si="49"/>
        <v>1.8955666666666669E-2</v>
      </c>
      <c r="S68" s="13">
        <f t="shared" si="50"/>
        <v>7.295337350816436E-2</v>
      </c>
      <c r="T68" s="2">
        <f t="shared" si="51"/>
        <v>0.01</v>
      </c>
      <c r="U68" s="14">
        <f t="shared" si="52"/>
        <v>7.2953373508164365E-4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1.2729533735081644E-2</v>
      </c>
      <c r="AR68" s="9">
        <f t="shared" si="56"/>
        <v>9.9766666666666666</v>
      </c>
      <c r="AS68" s="1">
        <f t="shared" si="57"/>
        <v>0.19</v>
      </c>
      <c r="AT68" s="1">
        <f t="shared" si="58"/>
        <v>21768.666666666668</v>
      </c>
      <c r="AU68" s="1">
        <f t="shared" si="59"/>
        <v>3519315.4119134787</v>
      </c>
    </row>
    <row r="69" spans="1:48" x14ac:dyDescent="0.15">
      <c r="C69" s="7">
        <v>11</v>
      </c>
      <c r="D69" s="7">
        <f t="shared" si="60"/>
        <v>4.7472281176333304</v>
      </c>
      <c r="E69" s="10">
        <f t="shared" si="61"/>
        <v>9.9749710178387101</v>
      </c>
      <c r="F69" s="7" t="s">
        <v>85</v>
      </c>
      <c r="G69" s="1">
        <v>12</v>
      </c>
      <c r="H69" s="9">
        <f t="shared" si="42"/>
        <v>4.7472281176333304</v>
      </c>
      <c r="I69" s="9">
        <f t="shared" si="43"/>
        <v>277.89722811763329</v>
      </c>
      <c r="J69" s="9">
        <f t="shared" si="44"/>
        <v>3.2037886657217955E-2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0.21144868862326494</v>
      </c>
      <c r="P69" s="9">
        <f t="shared" si="47"/>
        <v>6.7743691199295339E-3</v>
      </c>
      <c r="Q69" s="12">
        <f t="shared" si="48"/>
        <v>1.2871301327866114E-3</v>
      </c>
      <c r="R69" s="9">
        <f t="shared" si="49"/>
        <v>1.8955666666666669E-2</v>
      </c>
      <c r="S69" s="13">
        <f t="shared" si="50"/>
        <v>6.7902129501465416E-2</v>
      </c>
      <c r="T69" s="2">
        <f t="shared" si="51"/>
        <v>0.01</v>
      </c>
      <c r="U69" s="14">
        <f t="shared" si="52"/>
        <v>6.7902129501465423E-4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1.2679021295014654E-2</v>
      </c>
      <c r="AR69" s="9">
        <f t="shared" si="56"/>
        <v>9.9766666666666666</v>
      </c>
      <c r="AS69" s="1">
        <f t="shared" si="57"/>
        <v>0.19</v>
      </c>
      <c r="AT69" s="1">
        <f t="shared" si="58"/>
        <v>21768.666666666668</v>
      </c>
      <c r="AU69" s="1">
        <f t="shared" si="59"/>
        <v>3505350.3121289364</v>
      </c>
      <c r="AV69" s="1">
        <f>SUM(AU58:AU69)</f>
        <v>56292569.050200716</v>
      </c>
    </row>
    <row r="70" spans="1:48" x14ac:dyDescent="0.15">
      <c r="C70" s="7">
        <v>12</v>
      </c>
      <c r="D70" s="7">
        <f t="shared" si="60"/>
        <v>2.3269862774516099</v>
      </c>
      <c r="E70" s="10">
        <f t="shared" si="61"/>
        <v>4.7472281176333304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2.7813910501935499</v>
      </c>
      <c r="E73" s="7"/>
      <c r="F73" s="7"/>
      <c r="G73" s="1">
        <v>1</v>
      </c>
      <c r="H73" s="9">
        <f t="shared" ref="H73:H84" si="63">E74</f>
        <v>2.7813910501935499</v>
      </c>
      <c r="I73" s="9">
        <f t="shared" ref="I73:I84" si="64">H73+273.15</f>
        <v>275.93139105019355</v>
      </c>
      <c r="J73" s="9">
        <f t="shared" ref="J73:J84" si="65">EXP(($C$15*(I73-$C$13))/($C$16*I73*$C$13))</f>
        <v>2.4960634817690047E-2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2.7331895125370606E-3</v>
      </c>
      <c r="Q73" s="12">
        <f t="shared" ref="Q73:Q84" si="69">P73*$B$75</f>
        <v>4.9197411225667092E-4</v>
      </c>
      <c r="R73" s="9">
        <f t="shared" ref="R73:R84" si="70">L73*$B$75</f>
        <v>1.9710000000000002E-2</v>
      </c>
      <c r="S73" s="13">
        <f t="shared" ref="S73:S84" si="71">Q73/R73</f>
        <v>2.496063481769005E-2</v>
      </c>
      <c r="T73" s="2">
        <f t="shared" ref="T73:T84" si="72">$B$74/100</f>
        <v>0.01</v>
      </c>
      <c r="U73" s="14">
        <f t="shared" ref="U73:U84" si="73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1.28496063481769E-2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3683.6666666666665</v>
      </c>
      <c r="AU73" s="1">
        <f t="shared" ref="AU73:AU84" si="80">AT73*10000*AS73*0.67*AR73*AQ73</f>
        <v>625074.20081582502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-3.5653142005161298</v>
      </c>
      <c r="E74" s="10">
        <f t="shared" ref="E74:E85" si="82">D73</f>
        <v>2.7813910501935499</v>
      </c>
      <c r="F74" s="7" t="s">
        <v>83</v>
      </c>
      <c r="G74" s="1">
        <v>2</v>
      </c>
      <c r="H74" s="9">
        <f t="shared" si="63"/>
        <v>-3.5653142005161298</v>
      </c>
      <c r="I74" s="9">
        <f t="shared" si="64"/>
        <v>269.58468579948385</v>
      </c>
      <c r="J74" s="9">
        <f t="shared" si="65"/>
        <v>1.0875960765184543E-2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0.21626681048746296</v>
      </c>
      <c r="P74" s="9">
        <f t="shared" si="68"/>
        <v>2.3521093456732481E-3</v>
      </c>
      <c r="Q74" s="12">
        <f t="shared" si="69"/>
        <v>4.2337968222118464E-4</v>
      </c>
      <c r="R74" s="9">
        <f t="shared" si="70"/>
        <v>1.9710000000000002E-2</v>
      </c>
      <c r="S74" s="13">
        <f t="shared" si="71"/>
        <v>2.1480450645417787E-2</v>
      </c>
      <c r="T74" s="2">
        <f t="shared" si="72"/>
        <v>0.01</v>
      </c>
      <c r="U74" s="14">
        <f t="shared" si="73"/>
        <v>2.1480450645417788E-4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1.2814804506454178E-2</v>
      </c>
      <c r="AR74" s="9">
        <f t="shared" si="77"/>
        <v>10.950000000000001</v>
      </c>
      <c r="AS74" s="1">
        <f t="shared" si="78"/>
        <v>0.18</v>
      </c>
      <c r="AT74" s="1">
        <f t="shared" si="79"/>
        <v>3683.6666666666665</v>
      </c>
      <c r="AU74" s="1">
        <f t="shared" si="80"/>
        <v>623381.25141237222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-0.250209244607143</v>
      </c>
      <c r="E75" s="10">
        <f t="shared" si="82"/>
        <v>-3.5653142005161298</v>
      </c>
      <c r="F75" s="7" t="s">
        <v>83</v>
      </c>
      <c r="G75" s="1">
        <v>3</v>
      </c>
      <c r="H75" s="9">
        <f t="shared" si="63"/>
        <v>-0.250209244607143</v>
      </c>
      <c r="I75" s="9">
        <f t="shared" si="64"/>
        <v>272.89979075539281</v>
      </c>
      <c r="J75" s="9">
        <f t="shared" si="65"/>
        <v>1.6866044354258519E-2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0.32341470114178972</v>
      </c>
      <c r="P75" s="9">
        <f t="shared" si="68"/>
        <v>5.4547266942766882E-3</v>
      </c>
      <c r="Q75" s="12">
        <f t="shared" si="69"/>
        <v>9.8185080496980374E-4</v>
      </c>
      <c r="R75" s="9">
        <f t="shared" si="70"/>
        <v>1.9710000000000002E-2</v>
      </c>
      <c r="S75" s="13">
        <f t="shared" si="71"/>
        <v>4.9814855655494858E-2</v>
      </c>
      <c r="T75" s="2">
        <f t="shared" si="72"/>
        <v>0.01</v>
      </c>
      <c r="U75" s="14">
        <f t="shared" si="73"/>
        <v>4.9814855655494863E-4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1.3098148556554948E-2</v>
      </c>
      <c r="AR75" s="9">
        <f t="shared" si="77"/>
        <v>10.950000000000001</v>
      </c>
      <c r="AS75" s="1">
        <f t="shared" si="78"/>
        <v>0.18</v>
      </c>
      <c r="AT75" s="1">
        <f t="shared" si="79"/>
        <v>3683.6666666666665</v>
      </c>
      <c r="AU75" s="1">
        <f t="shared" si="80"/>
        <v>637164.63518877758</v>
      </c>
    </row>
    <row r="76" spans="1:48" x14ac:dyDescent="0.15">
      <c r="C76" s="7">
        <v>3</v>
      </c>
      <c r="D76" s="7">
        <f t="shared" si="81"/>
        <v>5.8643292541935503</v>
      </c>
      <c r="E76" s="10">
        <f t="shared" si="82"/>
        <v>-0.250209244607143</v>
      </c>
      <c r="F76" s="7" t="s">
        <v>83</v>
      </c>
      <c r="G76" s="1">
        <v>4</v>
      </c>
      <c r="H76" s="9">
        <f t="shared" si="63"/>
        <v>5.8643292541935503</v>
      </c>
      <c r="I76" s="9">
        <f t="shared" si="64"/>
        <v>279.01432925419351</v>
      </c>
      <c r="J76" s="9">
        <f t="shared" si="65"/>
        <v>3.6862682867004046E-2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0.42745997444751305</v>
      </c>
      <c r="P76" s="9">
        <f t="shared" si="68"/>
        <v>1.5757321476396326E-2</v>
      </c>
      <c r="Q76" s="12">
        <f t="shared" si="69"/>
        <v>2.8363178657513388E-3</v>
      </c>
      <c r="R76" s="9">
        <f t="shared" si="70"/>
        <v>1.9710000000000002E-2</v>
      </c>
      <c r="S76" s="13">
        <f t="shared" si="71"/>
        <v>0.14390247923649613</v>
      </c>
      <c r="T76" s="2">
        <f t="shared" si="72"/>
        <v>0.01</v>
      </c>
      <c r="U76" s="14">
        <f t="shared" si="73"/>
        <v>1.4390247923649613E-3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1.4039024792364961E-2</v>
      </c>
      <c r="AR76" s="9">
        <f t="shared" si="77"/>
        <v>10.950000000000001</v>
      </c>
      <c r="AS76" s="1">
        <f t="shared" si="78"/>
        <v>0.18</v>
      </c>
      <c r="AT76" s="1">
        <f t="shared" si="79"/>
        <v>3683.6666666666665</v>
      </c>
      <c r="AU76" s="1">
        <f t="shared" si="80"/>
        <v>682933.93311353365</v>
      </c>
    </row>
    <row r="77" spans="1:48" x14ac:dyDescent="0.15">
      <c r="C77" s="7">
        <v>4</v>
      </c>
      <c r="D77" s="7">
        <f t="shared" si="81"/>
        <v>7.1278172473000003</v>
      </c>
      <c r="E77" s="10">
        <f t="shared" si="82"/>
        <v>5.8643292541935503</v>
      </c>
      <c r="F77" s="7" t="s">
        <v>83</v>
      </c>
      <c r="G77" s="1">
        <v>5</v>
      </c>
      <c r="H77" s="9">
        <f t="shared" si="63"/>
        <v>7.1278172473000003</v>
      </c>
      <c r="I77" s="9">
        <f t="shared" si="64"/>
        <v>280.27781724729999</v>
      </c>
      <c r="J77" s="9">
        <f t="shared" si="65"/>
        <v>4.3142788773269283E-2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0.39111752032256092</v>
      </c>
      <c r="O77" s="9">
        <f t="shared" si="83"/>
        <v>0.13008513264855587</v>
      </c>
      <c r="P77" s="9">
        <f t="shared" si="68"/>
        <v>5.6122354003993614E-3</v>
      </c>
      <c r="Q77" s="12">
        <f t="shared" si="69"/>
        <v>1.010202372071885E-3</v>
      </c>
      <c r="R77" s="9">
        <f t="shared" si="70"/>
        <v>1.9710000000000002E-2</v>
      </c>
      <c r="S77" s="13">
        <f t="shared" si="71"/>
        <v>5.125329132784804E-2</v>
      </c>
      <c r="T77" s="2">
        <f t="shared" si="72"/>
        <v>0.01</v>
      </c>
      <c r="U77" s="14">
        <f t="shared" si="73"/>
        <v>5.1253291327848041E-4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1.311253291327848E-2</v>
      </c>
      <c r="AR77" s="9">
        <f t="shared" si="77"/>
        <v>10.950000000000001</v>
      </c>
      <c r="AS77" s="1">
        <f t="shared" si="78"/>
        <v>0.18</v>
      </c>
      <c r="AT77" s="1">
        <f t="shared" si="79"/>
        <v>3683.6666666666665</v>
      </c>
      <c r="AU77" s="1">
        <f t="shared" si="80"/>
        <v>637864.36793074501</v>
      </c>
    </row>
    <row r="78" spans="1:48" x14ac:dyDescent="0.15">
      <c r="C78" s="7">
        <v>5</v>
      </c>
      <c r="D78" s="7">
        <f t="shared" si="81"/>
        <v>13.6588266247742</v>
      </c>
      <c r="E78" s="10">
        <f t="shared" si="82"/>
        <v>7.1278172473000003</v>
      </c>
      <c r="F78" s="7" t="s">
        <v>85</v>
      </c>
      <c r="G78" s="1">
        <v>6</v>
      </c>
      <c r="H78" s="9">
        <f t="shared" si="63"/>
        <v>13.6588266247742</v>
      </c>
      <c r="I78" s="9">
        <f t="shared" si="64"/>
        <v>286.80882662477416</v>
      </c>
      <c r="J78" s="9">
        <f t="shared" si="65"/>
        <v>9.5162421665246397E-2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0.23397289724815651</v>
      </c>
      <c r="P78" s="9">
        <f t="shared" si="68"/>
        <v>2.2265427506168438E-2</v>
      </c>
      <c r="Q78" s="12">
        <f t="shared" si="69"/>
        <v>4.0077769511103183E-3</v>
      </c>
      <c r="R78" s="9">
        <f t="shared" si="70"/>
        <v>1.9710000000000002E-2</v>
      </c>
      <c r="S78" s="13">
        <f t="shared" si="71"/>
        <v>0.20333723749925509</v>
      </c>
      <c r="T78" s="2">
        <f t="shared" si="72"/>
        <v>0.01</v>
      </c>
      <c r="U78" s="14">
        <f t="shared" si="73"/>
        <v>2.0333723749925508E-3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1.4633372374992551E-2</v>
      </c>
      <c r="AR78" s="9">
        <f t="shared" si="77"/>
        <v>10.950000000000001</v>
      </c>
      <c r="AS78" s="1">
        <f t="shared" si="78"/>
        <v>0.18</v>
      </c>
      <c r="AT78" s="1">
        <f t="shared" si="79"/>
        <v>3683.6666666666665</v>
      </c>
      <c r="AU78" s="1">
        <f t="shared" si="80"/>
        <v>711846.20716700843</v>
      </c>
    </row>
    <row r="79" spans="1:48" x14ac:dyDescent="0.15">
      <c r="C79" s="7">
        <v>6</v>
      </c>
      <c r="D79" s="7">
        <f t="shared" si="81"/>
        <v>17.500449621333299</v>
      </c>
      <c r="E79" s="10">
        <f t="shared" si="82"/>
        <v>13.6588266247742</v>
      </c>
      <c r="F79" s="7" t="s">
        <v>83</v>
      </c>
      <c r="G79" s="1">
        <v>7</v>
      </c>
      <c r="H79" s="9">
        <f t="shared" si="63"/>
        <v>17.500449621333299</v>
      </c>
      <c r="I79" s="9">
        <f t="shared" si="64"/>
        <v>290.65044962133328</v>
      </c>
      <c r="J79" s="9">
        <f t="shared" si="65"/>
        <v>0.14905217637088447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0.32120746974198811</v>
      </c>
      <c r="P79" s="9">
        <f t="shared" si="68"/>
        <v>4.7876672431628346E-2</v>
      </c>
      <c r="Q79" s="12">
        <f t="shared" si="69"/>
        <v>8.6178010376931017E-3</v>
      </c>
      <c r="R79" s="9">
        <f t="shared" si="70"/>
        <v>1.9710000000000002E-2</v>
      </c>
      <c r="S79" s="13">
        <f t="shared" si="71"/>
        <v>0.43722988522035011</v>
      </c>
      <c r="T79" s="2">
        <f t="shared" si="72"/>
        <v>0.01</v>
      </c>
      <c r="U79" s="14">
        <f t="shared" si="73"/>
        <v>4.3722988522035015E-3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2.5972298852203504E-2</v>
      </c>
      <c r="AR79" s="9">
        <f t="shared" si="77"/>
        <v>10.950000000000001</v>
      </c>
      <c r="AS79" s="1">
        <f t="shared" si="78"/>
        <v>0.18</v>
      </c>
      <c r="AT79" s="1">
        <f t="shared" si="79"/>
        <v>3683.6666666666665</v>
      </c>
      <c r="AU79" s="1">
        <f t="shared" si="80"/>
        <v>1263432.7860708539</v>
      </c>
    </row>
    <row r="80" spans="1:48" x14ac:dyDescent="0.15">
      <c r="C80" s="7">
        <v>7</v>
      </c>
      <c r="D80" s="7">
        <f t="shared" si="81"/>
        <v>18.113826245483899</v>
      </c>
      <c r="E80" s="10">
        <f t="shared" si="82"/>
        <v>17.500449621333299</v>
      </c>
      <c r="F80" s="7" t="s">
        <v>83</v>
      </c>
      <c r="G80" s="1">
        <v>8</v>
      </c>
      <c r="H80" s="9">
        <f t="shared" si="63"/>
        <v>18.113826245483899</v>
      </c>
      <c r="I80" s="9">
        <f t="shared" si="64"/>
        <v>291.26382624548387</v>
      </c>
      <c r="J80" s="9">
        <f t="shared" si="65"/>
        <v>0.15994732466304404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0.38283079731035979</v>
      </c>
      <c r="P80" s="9">
        <f t="shared" si="68"/>
        <v>6.1232761828412127E-2</v>
      </c>
      <c r="Q80" s="12">
        <f t="shared" si="69"/>
        <v>1.1021897129114182E-2</v>
      </c>
      <c r="R80" s="9">
        <f t="shared" si="70"/>
        <v>1.9710000000000002E-2</v>
      </c>
      <c r="S80" s="13">
        <f t="shared" si="71"/>
        <v>0.55920330436906041</v>
      </c>
      <c r="T80" s="2">
        <f t="shared" si="72"/>
        <v>0.01</v>
      </c>
      <c r="U80" s="14">
        <f t="shared" si="73"/>
        <v>5.5920330436906038E-3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2.7192033043690604E-2</v>
      </c>
      <c r="AR80" s="9">
        <f t="shared" si="77"/>
        <v>10.950000000000001</v>
      </c>
      <c r="AS80" s="1">
        <f t="shared" si="78"/>
        <v>0.18</v>
      </c>
      <c r="AT80" s="1">
        <f t="shared" si="79"/>
        <v>3683.6666666666665</v>
      </c>
      <c r="AU80" s="1">
        <f t="shared" si="80"/>
        <v>1322767.2399282446</v>
      </c>
    </row>
    <row r="81" spans="1:48" x14ac:dyDescent="0.15">
      <c r="C81" s="7">
        <v>8</v>
      </c>
      <c r="D81" s="7">
        <f t="shared" si="81"/>
        <v>18.922482784193502</v>
      </c>
      <c r="E81" s="10">
        <f t="shared" si="82"/>
        <v>18.113826245483899</v>
      </c>
      <c r="F81" s="7" t="s">
        <v>83</v>
      </c>
      <c r="G81" s="1">
        <v>9</v>
      </c>
      <c r="H81" s="9">
        <f t="shared" si="63"/>
        <v>18.922482784193502</v>
      </c>
      <c r="I81" s="9">
        <f t="shared" si="64"/>
        <v>292.07248278419348</v>
      </c>
      <c r="J81" s="9">
        <f t="shared" si="65"/>
        <v>0.17545807659667684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0.43109803548194764</v>
      </c>
      <c r="P81" s="9">
        <f t="shared" si="68"/>
        <v>7.5639632130268475E-2</v>
      </c>
      <c r="Q81" s="12">
        <f t="shared" si="69"/>
        <v>1.3615133783448325E-2</v>
      </c>
      <c r="R81" s="9">
        <f t="shared" si="70"/>
        <v>1.9710000000000002E-2</v>
      </c>
      <c r="S81" s="13">
        <f t="shared" si="71"/>
        <v>0.69077289616683535</v>
      </c>
      <c r="T81" s="2">
        <f t="shared" si="72"/>
        <v>0.01</v>
      </c>
      <c r="U81" s="14">
        <f t="shared" si="73"/>
        <v>6.9077289616683536E-3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2.8507728961668356E-2</v>
      </c>
      <c r="AR81" s="9">
        <f t="shared" si="77"/>
        <v>10.950000000000001</v>
      </c>
      <c r="AS81" s="1">
        <f t="shared" si="78"/>
        <v>0.18</v>
      </c>
      <c r="AT81" s="1">
        <f t="shared" si="79"/>
        <v>3683.6666666666665</v>
      </c>
      <c r="AU81" s="1">
        <f t="shared" si="80"/>
        <v>1386769.7900579823</v>
      </c>
    </row>
    <row r="82" spans="1:48" x14ac:dyDescent="0.15">
      <c r="C82" s="7">
        <v>9</v>
      </c>
      <c r="D82" s="7">
        <f t="shared" si="81"/>
        <v>13.54108366</v>
      </c>
      <c r="E82" s="10">
        <f t="shared" si="82"/>
        <v>18.922482784193502</v>
      </c>
      <c r="F82" s="7" t="s">
        <v>83</v>
      </c>
      <c r="G82" s="1">
        <v>10</v>
      </c>
      <c r="H82" s="9">
        <f t="shared" si="63"/>
        <v>13.54108366</v>
      </c>
      <c r="I82" s="9">
        <f t="shared" si="64"/>
        <v>286.69108366</v>
      </c>
      <c r="J82" s="9">
        <f t="shared" si="65"/>
        <v>9.3844816050591126E-2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0.46495840335167915</v>
      </c>
      <c r="P82" s="9">
        <f t="shared" si="68"/>
        <v>4.3633935833714881E-2</v>
      </c>
      <c r="Q82" s="12">
        <f t="shared" si="69"/>
        <v>7.8541084500686788E-3</v>
      </c>
      <c r="R82" s="9">
        <f t="shared" si="70"/>
        <v>1.9710000000000002E-2</v>
      </c>
      <c r="S82" s="13">
        <f t="shared" si="71"/>
        <v>0.39848343227136873</v>
      </c>
      <c r="T82" s="2">
        <f t="shared" si="72"/>
        <v>0.01</v>
      </c>
      <c r="U82" s="14">
        <f t="shared" si="73"/>
        <v>3.984834322713687E-3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2.558483432271369E-2</v>
      </c>
      <c r="AR82" s="9">
        <f t="shared" si="77"/>
        <v>10.950000000000001</v>
      </c>
      <c r="AS82" s="1">
        <f t="shared" si="78"/>
        <v>0.18</v>
      </c>
      <c r="AT82" s="1">
        <f t="shared" si="79"/>
        <v>3683.6666666666665</v>
      </c>
      <c r="AU82" s="1">
        <f t="shared" si="80"/>
        <v>1244584.4202491504</v>
      </c>
    </row>
    <row r="83" spans="1:48" x14ac:dyDescent="0.15">
      <c r="C83" s="7">
        <v>10</v>
      </c>
      <c r="D83" s="7">
        <f t="shared" si="81"/>
        <v>9.9749710178387101</v>
      </c>
      <c r="E83" s="10">
        <f t="shared" si="82"/>
        <v>13.54108366</v>
      </c>
      <c r="F83" s="7" t="s">
        <v>83</v>
      </c>
      <c r="G83" s="1">
        <v>11</v>
      </c>
      <c r="H83" s="9">
        <f t="shared" si="63"/>
        <v>9.9749710178387101</v>
      </c>
      <c r="I83" s="9">
        <f t="shared" si="64"/>
        <v>283.12497101783867</v>
      </c>
      <c r="J83" s="9">
        <f t="shared" si="65"/>
        <v>6.118270248305744E-2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0.40025824414206601</v>
      </c>
      <c r="O83" s="9">
        <f t="shared" si="83"/>
        <v>0.13056622337589829</v>
      </c>
      <c r="P83" s="9">
        <f t="shared" si="68"/>
        <v>7.9883943991440054E-3</v>
      </c>
      <c r="Q83" s="12">
        <f t="shared" si="69"/>
        <v>1.4379109918459209E-3</v>
      </c>
      <c r="R83" s="9">
        <f t="shared" si="70"/>
        <v>1.9710000000000002E-2</v>
      </c>
      <c r="S83" s="13">
        <f t="shared" si="71"/>
        <v>7.2953373508164415E-2</v>
      </c>
      <c r="T83" s="2">
        <f t="shared" si="72"/>
        <v>0.01</v>
      </c>
      <c r="U83" s="14">
        <f t="shared" si="73"/>
        <v>7.2953373508164419E-4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1.3329533735081644E-2</v>
      </c>
      <c r="AR83" s="9">
        <f t="shared" si="77"/>
        <v>10.950000000000001</v>
      </c>
      <c r="AS83" s="1">
        <f t="shared" si="78"/>
        <v>0.18</v>
      </c>
      <c r="AT83" s="1">
        <f t="shared" si="79"/>
        <v>3683.6666666666665</v>
      </c>
      <c r="AU83" s="1">
        <f t="shared" si="80"/>
        <v>648420.4590349861</v>
      </c>
    </row>
    <row r="84" spans="1:48" x14ac:dyDescent="0.15">
      <c r="C84" s="7">
        <v>11</v>
      </c>
      <c r="D84" s="7">
        <f t="shared" si="81"/>
        <v>4.7472281176333304</v>
      </c>
      <c r="E84" s="10">
        <f t="shared" si="82"/>
        <v>9.9749710178387101</v>
      </c>
      <c r="F84" s="7" t="s">
        <v>85</v>
      </c>
      <c r="G84" s="1">
        <v>12</v>
      </c>
      <c r="H84" s="9">
        <f t="shared" si="63"/>
        <v>4.7472281176333304</v>
      </c>
      <c r="I84" s="9">
        <f t="shared" si="64"/>
        <v>277.89722811763329</v>
      </c>
      <c r="J84" s="9">
        <f t="shared" si="65"/>
        <v>3.2037886657217955E-2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0.2320778289767543</v>
      </c>
      <c r="P84" s="9">
        <f t="shared" si="68"/>
        <v>7.4352831804104669E-3</v>
      </c>
      <c r="Q84" s="12">
        <f t="shared" si="69"/>
        <v>1.3383509724738841E-3</v>
      </c>
      <c r="R84" s="9">
        <f t="shared" si="70"/>
        <v>1.9710000000000002E-2</v>
      </c>
      <c r="S84" s="13">
        <f t="shared" si="71"/>
        <v>6.7902129501465444E-2</v>
      </c>
      <c r="T84" s="2">
        <f t="shared" si="72"/>
        <v>0.01</v>
      </c>
      <c r="U84" s="14">
        <f t="shared" si="73"/>
        <v>6.7902129501465445E-4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1.3279021295014655E-2</v>
      </c>
      <c r="AR84" s="9">
        <f t="shared" si="77"/>
        <v>10.950000000000001</v>
      </c>
      <c r="AS84" s="1">
        <f t="shared" si="78"/>
        <v>0.18</v>
      </c>
      <c r="AT84" s="1">
        <f t="shared" si="79"/>
        <v>3683.6666666666665</v>
      </c>
      <c r="AU84" s="1">
        <f t="shared" si="80"/>
        <v>645963.26133954001</v>
      </c>
      <c r="AV84" s="1">
        <f>SUM(AU73:AU84)</f>
        <v>10430202.552309019</v>
      </c>
    </row>
    <row r="85" spans="1:48" x14ac:dyDescent="0.15">
      <c r="C85" s="7">
        <v>12</v>
      </c>
      <c r="D85" s="7">
        <f t="shared" si="81"/>
        <v>2.3269862774516099</v>
      </c>
      <c r="E85" s="10">
        <f t="shared" si="82"/>
        <v>4.7472281176333304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2.7813910501935499</v>
      </c>
      <c r="E89" s="7"/>
      <c r="F89" s="7"/>
      <c r="G89" s="1">
        <v>1</v>
      </c>
      <c r="H89" s="9">
        <f t="shared" ref="H89:H100" si="84">E90</f>
        <v>2.7813910501935499</v>
      </c>
      <c r="I89" s="9">
        <f t="shared" ref="I89:I100" si="85">H89+273.15</f>
        <v>275.93139105019355</v>
      </c>
      <c r="J89" s="9">
        <f t="shared" ref="J89:J100" si="86">EXP(($C$15*(I89-$C$13))/($C$16*I89*$C$13))</f>
        <v>2.4960634817690047E-2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0.13242303188242055</v>
      </c>
      <c r="Q89" s="12">
        <f t="shared" ref="Q89:Q100" si="90">P89*$B$91</f>
        <v>5.9590364347089246E-2</v>
      </c>
      <c r="R89" s="9">
        <f t="shared" ref="R89:R100" si="91">L89*$B$91</f>
        <v>2.3873737500000001</v>
      </c>
      <c r="S89" s="13">
        <f t="shared" ref="S89:S100" si="92">Q89/R89</f>
        <v>2.4960634817690043E-2</v>
      </c>
      <c r="T89" s="2">
        <f t="shared" ref="T89:T100" si="93">$B$90/100</f>
        <v>0.51</v>
      </c>
      <c r="U89" s="14">
        <f t="shared" ref="U89:U100" si="94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3.4175072012742107E-2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946059.91666666663</v>
      </c>
      <c r="AN89" s="1">
        <f t="shared" ref="AN89:AN100" si="99">AM89*10000*AK89*AJ89</f>
        <v>3363301532.8115325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-3.5653142005161298</v>
      </c>
      <c r="E90" s="10">
        <f t="shared" ref="E90:E101" si="101">D89</f>
        <v>2.7813910501935499</v>
      </c>
      <c r="F90" s="7" t="s">
        <v>83</v>
      </c>
      <c r="G90" s="1">
        <v>2</v>
      </c>
      <c r="H90" s="9">
        <f t="shared" si="84"/>
        <v>-3.5653142005161298</v>
      </c>
      <c r="I90" s="9">
        <f t="shared" si="85"/>
        <v>269.58468579948385</v>
      </c>
      <c r="J90" s="9">
        <f t="shared" si="86"/>
        <v>1.0875960765184543E-2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10.478126968117579</v>
      </c>
      <c r="P90" s="9">
        <f t="shared" si="89"/>
        <v>0.11395969779786885</v>
      </c>
      <c r="Q90" s="12">
        <f t="shared" si="90"/>
        <v>5.1281864009040987E-2</v>
      </c>
      <c r="R90" s="9">
        <f t="shared" si="91"/>
        <v>2.3873737500000001</v>
      </c>
      <c r="S90" s="13">
        <f t="shared" si="92"/>
        <v>2.1480450645417787E-2</v>
      </c>
      <c r="T90" s="2">
        <f t="shared" si="93"/>
        <v>0.51</v>
      </c>
      <c r="U90" s="14">
        <f t="shared" si="94"/>
        <v>1.0955029829163071E-2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3.3639941493492663E-2</v>
      </c>
      <c r="AK90" s="9">
        <f t="shared" si="96"/>
        <v>10.4025</v>
      </c>
      <c r="AL90" s="1">
        <f t="shared" si="97"/>
        <v>0.45</v>
      </c>
      <c r="AM90" s="17">
        <f t="shared" si="98"/>
        <v>946059.91666666663</v>
      </c>
      <c r="AN90" s="1">
        <f t="shared" si="99"/>
        <v>3310637260.5906916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-0.250209244607143</v>
      </c>
      <c r="E91" s="10">
        <f t="shared" si="101"/>
        <v>-3.5653142005161298</v>
      </c>
      <c r="F91" s="7" t="s">
        <v>83</v>
      </c>
      <c r="G91" s="1">
        <v>3</v>
      </c>
      <c r="H91" s="9">
        <f t="shared" si="84"/>
        <v>-0.250209244607143</v>
      </c>
      <c r="I91" s="9">
        <f t="shared" si="85"/>
        <v>272.89979075539281</v>
      </c>
      <c r="J91" s="9">
        <f t="shared" si="86"/>
        <v>1.6866044354258519E-2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15.66944227031971</v>
      </c>
      <c r="P91" s="9">
        <f t="shared" si="89"/>
        <v>0.26428150833770553</v>
      </c>
      <c r="Q91" s="12">
        <f t="shared" si="90"/>
        <v>0.1189266787519675</v>
      </c>
      <c r="R91" s="9">
        <f t="shared" si="91"/>
        <v>2.3873737500000001</v>
      </c>
      <c r="S91" s="13">
        <f t="shared" si="92"/>
        <v>4.9814855655494872E-2</v>
      </c>
      <c r="T91" s="2">
        <f t="shared" si="93"/>
        <v>0.51</v>
      </c>
      <c r="U91" s="14">
        <f t="shared" si="94"/>
        <v>2.5405576384302384E-2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3.7996781279867164E-2</v>
      </c>
      <c r="AK91" s="9">
        <f t="shared" si="96"/>
        <v>10.4025</v>
      </c>
      <c r="AL91" s="1">
        <f t="shared" si="97"/>
        <v>0.45</v>
      </c>
      <c r="AM91" s="17">
        <f t="shared" si="98"/>
        <v>946059.91666666663</v>
      </c>
      <c r="AN91" s="1">
        <f t="shared" si="99"/>
        <v>3739410780.8414798</v>
      </c>
    </row>
    <row r="92" spans="1:48" x14ac:dyDescent="0.15">
      <c r="C92" s="7">
        <v>3</v>
      </c>
      <c r="D92" s="7">
        <f t="shared" si="100"/>
        <v>5.8643292541935503</v>
      </c>
      <c r="E92" s="10">
        <f t="shared" si="101"/>
        <v>-0.250209244607143</v>
      </c>
      <c r="F92" s="7" t="s">
        <v>83</v>
      </c>
      <c r="G92" s="1">
        <v>4</v>
      </c>
      <c r="H92" s="9">
        <f t="shared" si="84"/>
        <v>5.8643292541935503</v>
      </c>
      <c r="I92" s="9">
        <f t="shared" si="85"/>
        <v>279.01432925419351</v>
      </c>
      <c r="J92" s="9">
        <f t="shared" si="86"/>
        <v>3.6862682867004046E-2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20.710435761982001</v>
      </c>
      <c r="P92" s="9">
        <f t="shared" si="89"/>
        <v>0.76344222553140184</v>
      </c>
      <c r="Q92" s="12">
        <f t="shared" si="90"/>
        <v>0.34354900148913081</v>
      </c>
      <c r="R92" s="9">
        <f t="shared" si="91"/>
        <v>2.3873737500000001</v>
      </c>
      <c r="S92" s="13">
        <f t="shared" si="92"/>
        <v>0.1439024792364961</v>
      </c>
      <c r="T92" s="2">
        <f t="shared" si="93"/>
        <v>0.51</v>
      </c>
      <c r="U92" s="14">
        <f t="shared" si="94"/>
        <v>7.3390264410613013E-2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5.2464164719799825E-2</v>
      </c>
      <c r="AK92" s="9">
        <f t="shared" si="96"/>
        <v>10.4025</v>
      </c>
      <c r="AL92" s="1">
        <f t="shared" si="97"/>
        <v>0.45</v>
      </c>
      <c r="AM92" s="17">
        <f t="shared" si="98"/>
        <v>946059.91666666663</v>
      </c>
      <c r="AN92" s="1">
        <f t="shared" si="99"/>
        <v>5163202159.5737791</v>
      </c>
    </row>
    <row r="93" spans="1:48" x14ac:dyDescent="0.15">
      <c r="C93" s="7">
        <v>4</v>
      </c>
      <c r="D93" s="7">
        <f t="shared" si="100"/>
        <v>7.1278172473000003</v>
      </c>
      <c r="E93" s="10">
        <f t="shared" si="101"/>
        <v>5.8643292541935503</v>
      </c>
      <c r="F93" s="7" t="s">
        <v>83</v>
      </c>
      <c r="G93" s="1">
        <v>5</v>
      </c>
      <c r="H93" s="9">
        <f t="shared" si="84"/>
        <v>7.1278172473000003</v>
      </c>
      <c r="I93" s="9">
        <f t="shared" si="85"/>
        <v>280.27781724729999</v>
      </c>
      <c r="J93" s="9">
        <f t="shared" si="86"/>
        <v>4.3142788773269283E-2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18.949643859628068</v>
      </c>
      <c r="O93" s="9">
        <f t="shared" si="102"/>
        <v>6.3026246768225285</v>
      </c>
      <c r="P93" s="9">
        <f t="shared" si="89"/>
        <v>0.2719128051493489</v>
      </c>
      <c r="Q93" s="12">
        <f t="shared" si="90"/>
        <v>0.12236076231720701</v>
      </c>
      <c r="R93" s="9">
        <f t="shared" si="91"/>
        <v>2.3873737500000001</v>
      </c>
      <c r="S93" s="13">
        <f t="shared" si="92"/>
        <v>5.1253291327848019E-2</v>
      </c>
      <c r="T93" s="2">
        <f t="shared" si="93"/>
        <v>0.51</v>
      </c>
      <c r="U93" s="14">
        <f t="shared" si="94"/>
        <v>2.613917857720249E-2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3.0791962341026553E-2</v>
      </c>
      <c r="AK93" s="9">
        <f t="shared" si="96"/>
        <v>10.4025</v>
      </c>
      <c r="AL93" s="1">
        <f t="shared" si="97"/>
        <v>0.45</v>
      </c>
      <c r="AM93" s="17">
        <f t="shared" si="98"/>
        <v>946059.91666666663</v>
      </c>
      <c r="AN93" s="1">
        <f t="shared" si="99"/>
        <v>3030356573.9740491</v>
      </c>
    </row>
    <row r="94" spans="1:48" x14ac:dyDescent="0.15">
      <c r="C94" s="7">
        <v>5</v>
      </c>
      <c r="D94" s="7">
        <f t="shared" si="100"/>
        <v>13.6588266247742</v>
      </c>
      <c r="E94" s="10">
        <f t="shared" si="101"/>
        <v>7.1278172473000003</v>
      </c>
      <c r="F94" s="7" t="s">
        <v>85</v>
      </c>
      <c r="G94" s="1">
        <v>6</v>
      </c>
      <c r="H94" s="9">
        <f t="shared" si="84"/>
        <v>13.6588266247742</v>
      </c>
      <c r="I94" s="9">
        <f t="shared" si="85"/>
        <v>286.80882662477416</v>
      </c>
      <c r="J94" s="9">
        <f t="shared" si="86"/>
        <v>9.5162421665246397E-2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11.33598687167318</v>
      </c>
      <c r="P94" s="9">
        <f t="shared" si="89"/>
        <v>1.0787599626738607</v>
      </c>
      <c r="Q94" s="12">
        <f t="shared" si="90"/>
        <v>0.48544198320323728</v>
      </c>
      <c r="R94" s="9">
        <f t="shared" si="91"/>
        <v>2.3873737500000001</v>
      </c>
      <c r="S94" s="13">
        <f t="shared" si="92"/>
        <v>0.20333723749925509</v>
      </c>
      <c r="T94" s="2">
        <f t="shared" si="93"/>
        <v>0.51</v>
      </c>
      <c r="U94" s="14">
        <f t="shared" si="94"/>
        <v>0.1037019911246201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5.7395150324072969E-2</v>
      </c>
      <c r="AK94" s="9">
        <f t="shared" si="96"/>
        <v>10.4025</v>
      </c>
      <c r="AL94" s="1">
        <f t="shared" si="97"/>
        <v>0.45</v>
      </c>
      <c r="AM94" s="17">
        <f t="shared" si="98"/>
        <v>946059.91666666663</v>
      </c>
      <c r="AN94" s="1">
        <f t="shared" si="99"/>
        <v>5648479599.0752964</v>
      </c>
    </row>
    <row r="95" spans="1:48" x14ac:dyDescent="0.15">
      <c r="C95" s="7">
        <v>6</v>
      </c>
      <c r="D95" s="7">
        <f t="shared" si="100"/>
        <v>17.500449621333299</v>
      </c>
      <c r="E95" s="10">
        <f t="shared" si="101"/>
        <v>13.6588266247742</v>
      </c>
      <c r="F95" s="7" t="s">
        <v>83</v>
      </c>
      <c r="G95" s="1">
        <v>7</v>
      </c>
      <c r="H95" s="9">
        <f t="shared" si="84"/>
        <v>17.500449621333299</v>
      </c>
      <c r="I95" s="9">
        <f t="shared" si="85"/>
        <v>290.65044962133328</v>
      </c>
      <c r="J95" s="9">
        <f t="shared" si="86"/>
        <v>0.14905217637088447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15.56250190899932</v>
      </c>
      <c r="P95" s="9">
        <f t="shared" si="89"/>
        <v>2.319624779312393</v>
      </c>
      <c r="Q95" s="12">
        <f t="shared" si="90"/>
        <v>1.0438311506905769</v>
      </c>
      <c r="R95" s="9">
        <f t="shared" si="91"/>
        <v>2.3873737500000001</v>
      </c>
      <c r="S95" s="13">
        <f t="shared" si="92"/>
        <v>0.43722988522035011</v>
      </c>
      <c r="T95" s="2">
        <f t="shared" si="93"/>
        <v>0.51</v>
      </c>
      <c r="U95" s="14">
        <f t="shared" si="94"/>
        <v>0.22298724146237855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0.11368565330090713</v>
      </c>
      <c r="AK95" s="9">
        <f t="shared" si="96"/>
        <v>10.4025</v>
      </c>
      <c r="AL95" s="1">
        <f t="shared" si="97"/>
        <v>0.45</v>
      </c>
      <c r="AM95" s="17">
        <f t="shared" si="98"/>
        <v>946059.91666666663</v>
      </c>
      <c r="AN95" s="1">
        <f t="shared" si="99"/>
        <v>11188246563.549582</v>
      </c>
    </row>
    <row r="96" spans="1:48" x14ac:dyDescent="0.15">
      <c r="C96" s="7">
        <v>7</v>
      </c>
      <c r="D96" s="7">
        <f t="shared" si="100"/>
        <v>18.113826245483899</v>
      </c>
      <c r="E96" s="10">
        <f t="shared" si="101"/>
        <v>17.500449621333299</v>
      </c>
      <c r="F96" s="7" t="s">
        <v>83</v>
      </c>
      <c r="G96" s="1">
        <v>8</v>
      </c>
      <c r="H96" s="9">
        <f t="shared" si="84"/>
        <v>18.113826245483899</v>
      </c>
      <c r="I96" s="9">
        <f t="shared" si="85"/>
        <v>291.26382624548387</v>
      </c>
      <c r="J96" s="9">
        <f t="shared" si="86"/>
        <v>0.15994732466304404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18.548152129686926</v>
      </c>
      <c r="P96" s="9">
        <f t="shared" si="89"/>
        <v>2.9667273105865664</v>
      </c>
      <c r="Q96" s="12">
        <f t="shared" si="90"/>
        <v>1.3350272897639548</v>
      </c>
      <c r="R96" s="9">
        <f t="shared" si="91"/>
        <v>2.3873737500000001</v>
      </c>
      <c r="S96" s="13">
        <f t="shared" si="92"/>
        <v>0.55920330436906029</v>
      </c>
      <c r="T96" s="2">
        <f t="shared" si="93"/>
        <v>0.51</v>
      </c>
      <c r="U96" s="14">
        <f t="shared" si="94"/>
        <v>0.28519368522822075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0.13244089609630855</v>
      </c>
      <c r="AK96" s="9">
        <f t="shared" si="96"/>
        <v>10.4025</v>
      </c>
      <c r="AL96" s="1">
        <f t="shared" si="97"/>
        <v>0.45</v>
      </c>
      <c r="AM96" s="17">
        <f t="shared" si="98"/>
        <v>946059.91666666663</v>
      </c>
      <c r="AN96" s="1">
        <f t="shared" si="99"/>
        <v>13034022830.487864</v>
      </c>
    </row>
    <row r="97" spans="1:50" x14ac:dyDescent="0.15">
      <c r="C97" s="7">
        <v>8</v>
      </c>
      <c r="D97" s="7">
        <f t="shared" si="100"/>
        <v>18.922482784193502</v>
      </c>
      <c r="E97" s="10">
        <f t="shared" si="101"/>
        <v>18.113826245483899</v>
      </c>
      <c r="F97" s="7" t="s">
        <v>83</v>
      </c>
      <c r="G97" s="1">
        <v>9</v>
      </c>
      <c r="H97" s="9">
        <f t="shared" si="84"/>
        <v>18.922482784193502</v>
      </c>
      <c r="I97" s="9">
        <f t="shared" si="85"/>
        <v>292.07248278419348</v>
      </c>
      <c r="J97" s="9">
        <f t="shared" si="86"/>
        <v>0.17545807659667684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20.886699819100361</v>
      </c>
      <c r="P97" s="9">
        <f t="shared" si="89"/>
        <v>3.6647401767115073</v>
      </c>
      <c r="Q97" s="12">
        <f t="shared" si="90"/>
        <v>1.6491330795201784</v>
      </c>
      <c r="R97" s="9">
        <f t="shared" si="91"/>
        <v>2.3873737500000001</v>
      </c>
      <c r="S97" s="13">
        <f t="shared" si="92"/>
        <v>0.69077289616683535</v>
      </c>
      <c r="T97" s="2">
        <f t="shared" si="93"/>
        <v>0.51</v>
      </c>
      <c r="U97" s="14">
        <f t="shared" si="94"/>
        <v>0.35229417704508603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0.15267169437909345</v>
      </c>
      <c r="AK97" s="9">
        <f t="shared" si="96"/>
        <v>10.4025</v>
      </c>
      <c r="AL97" s="1">
        <f t="shared" si="97"/>
        <v>0.45</v>
      </c>
      <c r="AM97" s="17">
        <f t="shared" si="98"/>
        <v>946059.91666666663</v>
      </c>
      <c r="AN97" s="1">
        <f t="shared" si="99"/>
        <v>15025014242.272509</v>
      </c>
    </row>
    <row r="98" spans="1:50" x14ac:dyDescent="0.15">
      <c r="C98" s="7">
        <v>9</v>
      </c>
      <c r="D98" s="7">
        <f t="shared" si="100"/>
        <v>13.54108366</v>
      </c>
      <c r="E98" s="10">
        <f t="shared" si="101"/>
        <v>18.922482784193502</v>
      </c>
      <c r="F98" s="7" t="s">
        <v>83</v>
      </c>
      <c r="G98" s="1">
        <v>10</v>
      </c>
      <c r="H98" s="9">
        <f t="shared" si="84"/>
        <v>13.54108366</v>
      </c>
      <c r="I98" s="9">
        <f t="shared" si="85"/>
        <v>286.69108366</v>
      </c>
      <c r="J98" s="9">
        <f t="shared" si="86"/>
        <v>9.3844816050591126E-2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22.527234642388851</v>
      </c>
      <c r="P98" s="9">
        <f t="shared" si="89"/>
        <v>2.1140641911434859</v>
      </c>
      <c r="Q98" s="12">
        <f t="shared" si="90"/>
        <v>0.95132888601456866</v>
      </c>
      <c r="R98" s="9">
        <f t="shared" si="91"/>
        <v>2.3873737500000001</v>
      </c>
      <c r="S98" s="13">
        <f t="shared" si="92"/>
        <v>0.39848343227136873</v>
      </c>
      <c r="T98" s="2">
        <f t="shared" si="93"/>
        <v>0.51</v>
      </c>
      <c r="U98" s="14">
        <f t="shared" si="94"/>
        <v>0.20322655045839805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0.10452180496320701</v>
      </c>
      <c r="AK98" s="9">
        <f t="shared" si="96"/>
        <v>10.4025</v>
      </c>
      <c r="AL98" s="1">
        <f t="shared" si="97"/>
        <v>0.45</v>
      </c>
      <c r="AM98" s="17">
        <f t="shared" si="98"/>
        <v>946059.91666666663</v>
      </c>
      <c r="AN98" s="1">
        <f t="shared" si="99"/>
        <v>10286396666.959818</v>
      </c>
    </row>
    <row r="99" spans="1:50" x14ac:dyDescent="0.15">
      <c r="C99" s="7">
        <v>10</v>
      </c>
      <c r="D99" s="7">
        <f t="shared" si="100"/>
        <v>9.9749710178387101</v>
      </c>
      <c r="E99" s="10">
        <f t="shared" si="101"/>
        <v>13.54108366</v>
      </c>
      <c r="F99" s="7" t="s">
        <v>83</v>
      </c>
      <c r="G99" s="1">
        <v>11</v>
      </c>
      <c r="H99" s="9">
        <f t="shared" si="84"/>
        <v>9.9749710178387101</v>
      </c>
      <c r="I99" s="9">
        <f t="shared" si="85"/>
        <v>283.12497101783867</v>
      </c>
      <c r="J99" s="9">
        <f t="shared" si="86"/>
        <v>6.118270248305744E-2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19.392511928683096</v>
      </c>
      <c r="O99" s="9">
        <f t="shared" si="102"/>
        <v>6.3259335225622699</v>
      </c>
      <c r="P99" s="9">
        <f t="shared" si="89"/>
        <v>0.38703770863852688</v>
      </c>
      <c r="Q99" s="12">
        <f t="shared" si="90"/>
        <v>0.1741669688873371</v>
      </c>
      <c r="R99" s="9">
        <f t="shared" si="91"/>
        <v>2.3873737500000001</v>
      </c>
      <c r="S99" s="13">
        <f t="shared" si="92"/>
        <v>7.2953373508164401E-2</v>
      </c>
      <c r="T99" s="2">
        <f t="shared" si="93"/>
        <v>0.51</v>
      </c>
      <c r="U99" s="14">
        <f t="shared" si="94"/>
        <v>3.7206220489163846E-2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4.15546754774829E-2</v>
      </c>
      <c r="AK99" s="9">
        <f t="shared" si="96"/>
        <v>10.4025</v>
      </c>
      <c r="AL99" s="1">
        <f t="shared" si="97"/>
        <v>0.45</v>
      </c>
      <c r="AM99" s="17">
        <f t="shared" si="98"/>
        <v>946059.91666666663</v>
      </c>
      <c r="AN99" s="1">
        <f t="shared" si="99"/>
        <v>4089556963.5316191</v>
      </c>
    </row>
    <row r="100" spans="1:50" x14ac:dyDescent="0.15">
      <c r="C100" s="7">
        <v>11</v>
      </c>
      <c r="D100" s="7">
        <f t="shared" si="100"/>
        <v>4.7472281176333304</v>
      </c>
      <c r="E100" s="10">
        <f t="shared" si="101"/>
        <v>9.9749710178387101</v>
      </c>
      <c r="F100" s="7" t="s">
        <v>85</v>
      </c>
      <c r="G100" s="1">
        <v>12</v>
      </c>
      <c r="H100" s="9">
        <f t="shared" si="84"/>
        <v>4.7472281176333304</v>
      </c>
      <c r="I100" s="9">
        <f t="shared" si="85"/>
        <v>277.89722811763329</v>
      </c>
      <c r="J100" s="9">
        <f t="shared" si="86"/>
        <v>3.2037886657217955E-2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11.244170813923743</v>
      </c>
      <c r="P100" s="9">
        <f t="shared" si="89"/>
        <v>0.36023947009088703</v>
      </c>
      <c r="Q100" s="12">
        <f t="shared" si="90"/>
        <v>0.16210776154089918</v>
      </c>
      <c r="R100" s="9">
        <f t="shared" si="91"/>
        <v>2.3873737500000001</v>
      </c>
      <c r="S100" s="13">
        <f t="shared" si="92"/>
        <v>6.790212950146543E-2</v>
      </c>
      <c r="T100" s="2">
        <f t="shared" si="93"/>
        <v>0.51</v>
      </c>
      <c r="U100" s="14">
        <f t="shared" si="94"/>
        <v>3.4630086045747369E-2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4.0777970942792834E-2</v>
      </c>
      <c r="AK100" s="9">
        <f t="shared" si="96"/>
        <v>10.4025</v>
      </c>
      <c r="AL100" s="1">
        <f t="shared" si="97"/>
        <v>0.45</v>
      </c>
      <c r="AM100" s="17">
        <f t="shared" si="98"/>
        <v>946059.91666666663</v>
      </c>
      <c r="AN100" s="1">
        <f t="shared" si="99"/>
        <v>4013118454.4601302</v>
      </c>
      <c r="AO100" s="1">
        <f>SUM(AN89:AN100)</f>
        <v>81891743628.128342</v>
      </c>
    </row>
    <row r="101" spans="1:50" x14ac:dyDescent="0.15">
      <c r="C101" s="7">
        <v>12</v>
      </c>
      <c r="D101" s="7">
        <f t="shared" si="100"/>
        <v>2.3269862774516099</v>
      </c>
      <c r="E101" s="10">
        <f t="shared" si="101"/>
        <v>4.7472281176333304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2.7813910501935499</v>
      </c>
      <c r="E105" s="7"/>
      <c r="F105" s="7"/>
      <c r="G105" s="1">
        <v>1</v>
      </c>
      <c r="H105" s="9">
        <f t="shared" ref="H105:H116" si="103">E106</f>
        <v>2.7813910501935499</v>
      </c>
      <c r="I105" s="9">
        <f t="shared" ref="I105:I116" si="104">H105+273.15</f>
        <v>275.93139105019355</v>
      </c>
      <c r="J105" s="9">
        <f t="shared" ref="J105:J116" si="105">EXP(($C$15*(I105-$C$13))/($C$16*I105*$C$13))</f>
        <v>2.4960634817690047E-2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1.6171750892165462E-2</v>
      </c>
      <c r="Q105" s="12">
        <f t="shared" ref="Q105:Q116" si="109">P105*$B$107</f>
        <v>4.8515252676496383E-3</v>
      </c>
      <c r="R105" s="9">
        <f t="shared" ref="R105:R116" si="110">L105*$B$107</f>
        <v>0.19436706250000002</v>
      </c>
      <c r="S105" s="13">
        <f t="shared" ref="S105:S116" si="111">Q105/R105</f>
        <v>2.496063481769005E-2</v>
      </c>
      <c r="T105" s="2">
        <f t="shared" ref="T105:T116" si="112">$B$106/100</f>
        <v>0.01</v>
      </c>
      <c r="U105" s="14">
        <f t="shared" ref="U105:U116" si="113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5.7396063481769009E-3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15457.833333333334</v>
      </c>
      <c r="AX105" s="1">
        <f t="shared" ref="AX105:AX116" si="120">AW105*10000*AV105*0.67*AU105*AT105</f>
        <v>11553889.283102274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-3.5653142005161298</v>
      </c>
      <c r="E106" s="10">
        <f t="shared" ref="E106:E117" si="122">D105</f>
        <v>2.7813910501935499</v>
      </c>
      <c r="F106" s="7" t="s">
        <v>83</v>
      </c>
      <c r="G106" s="1">
        <v>2</v>
      </c>
      <c r="H106" s="9">
        <f t="shared" si="103"/>
        <v>-3.5653142005161298</v>
      </c>
      <c r="I106" s="9">
        <f t="shared" si="104"/>
        <v>269.58468579948385</v>
      </c>
      <c r="J106" s="9">
        <f t="shared" si="105"/>
        <v>1.0875960765184543E-2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1.2796086657745014</v>
      </c>
      <c r="P106" s="9">
        <f t="shared" si="108"/>
        <v>1.3916973643753619E-2</v>
      </c>
      <c r="Q106" s="12">
        <f t="shared" si="109"/>
        <v>4.1750920931260859E-3</v>
      </c>
      <c r="R106" s="9">
        <f t="shared" si="110"/>
        <v>0.19436706250000002</v>
      </c>
      <c r="S106" s="13">
        <f t="shared" si="111"/>
        <v>2.1480450645417794E-2</v>
      </c>
      <c r="T106" s="2">
        <f t="shared" si="112"/>
        <v>0.01</v>
      </c>
      <c r="U106" s="14">
        <f t="shared" si="113"/>
        <v>2.1480450645417794E-4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5.704804506454178E-3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15457.833333333334</v>
      </c>
      <c r="AX106" s="1">
        <f t="shared" si="120"/>
        <v>11483832.801573692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-0.250209244607143</v>
      </c>
      <c r="E107" s="10">
        <f t="shared" si="122"/>
        <v>-3.5653142005161298</v>
      </c>
      <c r="F107" s="7" t="s">
        <v>83</v>
      </c>
      <c r="G107" s="1">
        <v>3</v>
      </c>
      <c r="H107" s="9">
        <f t="shared" si="103"/>
        <v>-0.250209244607143</v>
      </c>
      <c r="I107" s="9">
        <f t="shared" si="104"/>
        <v>272.89979075539281</v>
      </c>
      <c r="J107" s="9">
        <f t="shared" si="105"/>
        <v>1.6866044354258519E-2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1.9135819004640813</v>
      </c>
      <c r="P107" s="9">
        <f t="shared" si="108"/>
        <v>3.2274557208733505E-2</v>
      </c>
      <c r="Q107" s="12">
        <f t="shared" si="109"/>
        <v>9.6823671626200519E-3</v>
      </c>
      <c r="R107" s="9">
        <f t="shared" si="110"/>
        <v>0.19436706250000002</v>
      </c>
      <c r="S107" s="13">
        <f t="shared" si="111"/>
        <v>4.9814855655494872E-2</v>
      </c>
      <c r="T107" s="2">
        <f t="shared" si="112"/>
        <v>0.01</v>
      </c>
      <c r="U107" s="14">
        <f t="shared" si="113"/>
        <v>4.9814855655494874E-4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5.9881485565549493E-3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15457.833333333334</v>
      </c>
      <c r="AX107" s="1">
        <f t="shared" si="120"/>
        <v>12054207.420545591</v>
      </c>
    </row>
    <row r="108" spans="1:50" x14ac:dyDescent="0.15">
      <c r="C108" s="7">
        <v>3</v>
      </c>
      <c r="D108" s="7">
        <f t="shared" si="121"/>
        <v>5.8643292541935503</v>
      </c>
      <c r="E108" s="10">
        <f t="shared" si="122"/>
        <v>-0.250209244607143</v>
      </c>
      <c r="F108" s="7" t="s">
        <v>83</v>
      </c>
      <c r="G108" s="1">
        <v>4</v>
      </c>
      <c r="H108" s="9">
        <f t="shared" si="103"/>
        <v>5.8643292541935503</v>
      </c>
      <c r="I108" s="9">
        <f t="shared" si="104"/>
        <v>279.01432925419351</v>
      </c>
      <c r="J108" s="9">
        <f t="shared" si="105"/>
        <v>3.6862682867004046E-2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2.5291975515886813</v>
      </c>
      <c r="P108" s="9">
        <f t="shared" si="108"/>
        <v>9.3233007252216657E-2</v>
      </c>
      <c r="Q108" s="12">
        <f t="shared" si="109"/>
        <v>2.7969902175664998E-2</v>
      </c>
      <c r="R108" s="9">
        <f t="shared" si="110"/>
        <v>0.19436706250000002</v>
      </c>
      <c r="S108" s="13">
        <f t="shared" si="111"/>
        <v>0.14390247923649613</v>
      </c>
      <c r="T108" s="2">
        <f t="shared" si="112"/>
        <v>0.01</v>
      </c>
      <c r="U108" s="14">
        <f t="shared" si="113"/>
        <v>1.4390247923649613E-3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6.9290247923649616E-3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15457.833333333334</v>
      </c>
      <c r="AX108" s="1">
        <f t="shared" si="120"/>
        <v>13948201.398216873</v>
      </c>
    </row>
    <row r="109" spans="1:50" x14ac:dyDescent="0.15">
      <c r="C109" s="7">
        <v>4</v>
      </c>
      <c r="D109" s="7">
        <f t="shared" si="121"/>
        <v>7.1278172473000003</v>
      </c>
      <c r="E109" s="10">
        <f t="shared" si="122"/>
        <v>5.8643292541935503</v>
      </c>
      <c r="F109" s="7" t="s">
        <v>83</v>
      </c>
      <c r="G109" s="1">
        <v>5</v>
      </c>
      <c r="H109" s="9">
        <f t="shared" si="103"/>
        <v>7.1278172473000003</v>
      </c>
      <c r="I109" s="9">
        <f t="shared" si="104"/>
        <v>280.27781724729999</v>
      </c>
      <c r="J109" s="9">
        <f t="shared" si="105"/>
        <v>4.3142788773269283E-2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2.3141663171196414</v>
      </c>
      <c r="O109" s="9">
        <f t="shared" si="123"/>
        <v>0.76968843555015676</v>
      </c>
      <c r="P109" s="9">
        <f t="shared" si="108"/>
        <v>3.3206505596168501E-2</v>
      </c>
      <c r="Q109" s="12">
        <f t="shared" si="109"/>
        <v>9.9619516788505506E-3</v>
      </c>
      <c r="R109" s="9">
        <f t="shared" si="110"/>
        <v>0.19436706250000002</v>
      </c>
      <c r="S109" s="13">
        <f t="shared" si="111"/>
        <v>5.1253291327848047E-2</v>
      </c>
      <c r="T109" s="2">
        <f t="shared" si="112"/>
        <v>0.01</v>
      </c>
      <c r="U109" s="14">
        <f t="shared" si="113"/>
        <v>5.1253291327848052E-4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6.0025329132784803E-3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15457.833333333334</v>
      </c>
      <c r="AX109" s="1">
        <f t="shared" si="120"/>
        <v>12083163.285270549</v>
      </c>
    </row>
    <row r="110" spans="1:50" x14ac:dyDescent="0.15">
      <c r="C110" s="7">
        <v>5</v>
      </c>
      <c r="D110" s="7">
        <f t="shared" si="121"/>
        <v>13.6588266247742</v>
      </c>
      <c r="E110" s="10">
        <f t="shared" si="122"/>
        <v>7.1278172473000003</v>
      </c>
      <c r="F110" s="7" t="s">
        <v>85</v>
      </c>
      <c r="G110" s="1">
        <v>6</v>
      </c>
      <c r="H110" s="9">
        <f t="shared" si="103"/>
        <v>13.6588266247742</v>
      </c>
      <c r="I110" s="9">
        <f t="shared" si="104"/>
        <v>286.80882662477416</v>
      </c>
      <c r="J110" s="9">
        <f t="shared" si="105"/>
        <v>9.5162421665246397E-2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1.3843721382873218</v>
      </c>
      <c r="P110" s="9">
        <f t="shared" si="108"/>
        <v>0.1317402051653169</v>
      </c>
      <c r="Q110" s="12">
        <f t="shared" si="109"/>
        <v>3.9522061549595068E-2</v>
      </c>
      <c r="R110" s="9">
        <f t="shared" si="110"/>
        <v>0.19436706250000002</v>
      </c>
      <c r="S110" s="13">
        <f t="shared" si="111"/>
        <v>0.20333723749925511</v>
      </c>
      <c r="T110" s="2">
        <f t="shared" si="112"/>
        <v>0.01</v>
      </c>
      <c r="U110" s="14">
        <f t="shared" si="113"/>
        <v>2.0333723749925512E-3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7.5233723749925513E-3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15457.833333333334</v>
      </c>
      <c r="AX110" s="1">
        <f t="shared" si="120"/>
        <v>15144629.471640386</v>
      </c>
    </row>
    <row r="111" spans="1:50" x14ac:dyDescent="0.15">
      <c r="C111" s="7">
        <v>6</v>
      </c>
      <c r="D111" s="7">
        <f t="shared" si="121"/>
        <v>17.500449621333299</v>
      </c>
      <c r="E111" s="10">
        <f t="shared" si="122"/>
        <v>13.6588266247742</v>
      </c>
      <c r="F111" s="7" t="s">
        <v>83</v>
      </c>
      <c r="G111" s="1">
        <v>7</v>
      </c>
      <c r="H111" s="9">
        <f t="shared" si="103"/>
        <v>17.500449621333299</v>
      </c>
      <c r="I111" s="9">
        <f t="shared" si="104"/>
        <v>290.65044962133328</v>
      </c>
      <c r="J111" s="9">
        <f t="shared" si="105"/>
        <v>0.14905217637088447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1.9005221414553382</v>
      </c>
      <c r="P111" s="9">
        <f t="shared" si="108"/>
        <v>0.28327696142497211</v>
      </c>
      <c r="Q111" s="12">
        <f t="shared" si="109"/>
        <v>8.4983088427491624E-2</v>
      </c>
      <c r="R111" s="9">
        <f t="shared" si="110"/>
        <v>0.19436706250000002</v>
      </c>
      <c r="S111" s="13">
        <f t="shared" si="111"/>
        <v>0.43722988522035011</v>
      </c>
      <c r="T111" s="2">
        <f t="shared" si="112"/>
        <v>0.01</v>
      </c>
      <c r="U111" s="14">
        <f t="shared" si="113"/>
        <v>4.3722988522035015E-3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1.4322298852203503E-2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15457.833333333334</v>
      </c>
      <c r="AX111" s="1">
        <f t="shared" si="120"/>
        <v>28830941.562817059</v>
      </c>
    </row>
    <row r="112" spans="1:50" x14ac:dyDescent="0.15">
      <c r="C112" s="7">
        <v>7</v>
      </c>
      <c r="D112" s="7">
        <f t="shared" si="121"/>
        <v>18.113826245483899</v>
      </c>
      <c r="E112" s="10">
        <f t="shared" si="122"/>
        <v>17.500449621333299</v>
      </c>
      <c r="F112" s="7" t="s">
        <v>83</v>
      </c>
      <c r="G112" s="1">
        <v>8</v>
      </c>
      <c r="H112" s="9">
        <f t="shared" si="103"/>
        <v>18.113826245483899</v>
      </c>
      <c r="I112" s="9">
        <f t="shared" si="104"/>
        <v>291.26382624548387</v>
      </c>
      <c r="J112" s="9">
        <f t="shared" si="105"/>
        <v>0.15994732466304404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2.2651353883636998</v>
      </c>
      <c r="P112" s="9">
        <f t="shared" si="108"/>
        <v>0.36230234536835904</v>
      </c>
      <c r="Q112" s="12">
        <f t="shared" si="109"/>
        <v>0.10869070361050771</v>
      </c>
      <c r="R112" s="9">
        <f t="shared" si="110"/>
        <v>0.19436706250000002</v>
      </c>
      <c r="S112" s="13">
        <f t="shared" si="111"/>
        <v>0.55920330436906052</v>
      </c>
      <c r="T112" s="2">
        <f t="shared" si="112"/>
        <v>0.01</v>
      </c>
      <c r="U112" s="14">
        <f t="shared" si="113"/>
        <v>5.5920330436906055E-3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1.5542033043690607E-2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15457.833333333334</v>
      </c>
      <c r="AX112" s="1">
        <f t="shared" si="120"/>
        <v>31286279.603157159</v>
      </c>
    </row>
    <row r="113" spans="1:53" x14ac:dyDescent="0.15">
      <c r="C113" s="7">
        <v>8</v>
      </c>
      <c r="D113" s="7">
        <f t="shared" si="121"/>
        <v>18.922482784193502</v>
      </c>
      <c r="E113" s="10">
        <f t="shared" si="122"/>
        <v>18.113826245483899</v>
      </c>
      <c r="F113" s="7" t="s">
        <v>83</v>
      </c>
      <c r="G113" s="1">
        <v>9</v>
      </c>
      <c r="H113" s="9">
        <f t="shared" si="103"/>
        <v>18.922482784193502</v>
      </c>
      <c r="I113" s="9">
        <f t="shared" si="104"/>
        <v>292.07248278419348</v>
      </c>
      <c r="J113" s="9">
        <f t="shared" si="105"/>
        <v>0.17545807659667684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2.5507232513286744</v>
      </c>
      <c r="P113" s="9">
        <f t="shared" si="108"/>
        <v>0.44754499560855115</v>
      </c>
      <c r="Q113" s="12">
        <f t="shared" si="109"/>
        <v>0.13426349868256535</v>
      </c>
      <c r="R113" s="9">
        <f t="shared" si="110"/>
        <v>0.19436706250000002</v>
      </c>
      <c r="S113" s="13">
        <f t="shared" si="111"/>
        <v>0.69077289616683557</v>
      </c>
      <c r="T113" s="2">
        <f t="shared" si="112"/>
        <v>0.01</v>
      </c>
      <c r="U113" s="14">
        <f t="shared" si="113"/>
        <v>6.9077289616683562E-3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1.6857728961668355E-2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15457.833333333334</v>
      </c>
      <c r="AX113" s="1">
        <f t="shared" si="120"/>
        <v>33934789.630569234</v>
      </c>
    </row>
    <row r="114" spans="1:53" x14ac:dyDescent="0.15">
      <c r="C114" s="7">
        <v>9</v>
      </c>
      <c r="D114" s="7">
        <f t="shared" si="121"/>
        <v>13.54108366</v>
      </c>
      <c r="E114" s="10">
        <f t="shared" si="122"/>
        <v>18.922482784193502</v>
      </c>
      <c r="F114" s="7" t="s">
        <v>83</v>
      </c>
      <c r="G114" s="1">
        <v>10</v>
      </c>
      <c r="H114" s="9">
        <f t="shared" si="103"/>
        <v>13.54108366</v>
      </c>
      <c r="I114" s="9">
        <f t="shared" si="104"/>
        <v>286.69108366</v>
      </c>
      <c r="J114" s="9">
        <f t="shared" si="105"/>
        <v>9.3844816050591126E-2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2.7510684640534566</v>
      </c>
      <c r="P114" s="9">
        <f t="shared" si="108"/>
        <v>0.25817351395167892</v>
      </c>
      <c r="Q114" s="12">
        <f t="shared" si="109"/>
        <v>7.7452054185503674E-2</v>
      </c>
      <c r="R114" s="9">
        <f t="shared" si="110"/>
        <v>0.19436706250000002</v>
      </c>
      <c r="S114" s="13">
        <f t="shared" si="111"/>
        <v>0.39848343227136884</v>
      </c>
      <c r="T114" s="2">
        <f t="shared" si="112"/>
        <v>0.01</v>
      </c>
      <c r="U114" s="14">
        <f t="shared" si="113"/>
        <v>3.9848343227136887E-3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1.3934834322713689E-2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15457.833333333334</v>
      </c>
      <c r="AX114" s="1">
        <f t="shared" si="120"/>
        <v>28050971.299477205</v>
      </c>
    </row>
    <row r="115" spans="1:53" x14ac:dyDescent="0.15">
      <c r="C115" s="7">
        <v>10</v>
      </c>
      <c r="D115" s="7">
        <f t="shared" si="121"/>
        <v>9.9749710178387101</v>
      </c>
      <c r="E115" s="10">
        <f t="shared" si="122"/>
        <v>13.54108366</v>
      </c>
      <c r="F115" s="7" t="s">
        <v>83</v>
      </c>
      <c r="G115" s="1">
        <v>11</v>
      </c>
      <c r="H115" s="9">
        <f t="shared" si="103"/>
        <v>9.9749710178387101</v>
      </c>
      <c r="I115" s="9">
        <f t="shared" si="104"/>
        <v>283.12497101783867</v>
      </c>
      <c r="J115" s="9">
        <f t="shared" si="105"/>
        <v>6.118270248305744E-2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2.3682502025966889</v>
      </c>
      <c r="O115" s="9">
        <f t="shared" si="123"/>
        <v>0.77253495583842247</v>
      </c>
      <c r="P115" s="9">
        <f t="shared" si="108"/>
        <v>4.7265776360824123E-2</v>
      </c>
      <c r="Q115" s="12">
        <f t="shared" si="109"/>
        <v>1.4179732908247237E-2</v>
      </c>
      <c r="R115" s="9">
        <f t="shared" si="110"/>
        <v>0.19436706250000002</v>
      </c>
      <c r="S115" s="13">
        <f t="shared" si="111"/>
        <v>7.2953373508164401E-2</v>
      </c>
      <c r="T115" s="2">
        <f t="shared" si="112"/>
        <v>0.01</v>
      </c>
      <c r="U115" s="14">
        <f t="shared" si="113"/>
        <v>7.2953373508164408E-4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6.2195337350816442E-3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15457.833333333334</v>
      </c>
      <c r="AX115" s="1">
        <f t="shared" si="120"/>
        <v>12519988.272449737</v>
      </c>
    </row>
    <row r="116" spans="1:53" x14ac:dyDescent="0.15">
      <c r="C116" s="7">
        <v>11</v>
      </c>
      <c r="D116" s="7">
        <f t="shared" si="121"/>
        <v>4.7472281176333304</v>
      </c>
      <c r="E116" s="10">
        <f t="shared" si="122"/>
        <v>9.9749710178387101</v>
      </c>
      <c r="F116" s="7" t="s">
        <v>85</v>
      </c>
      <c r="G116" s="1">
        <v>12</v>
      </c>
      <c r="H116" s="9">
        <f t="shared" si="103"/>
        <v>4.7472281176333304</v>
      </c>
      <c r="I116" s="9">
        <f t="shared" si="104"/>
        <v>277.89722811763329</v>
      </c>
      <c r="J116" s="9">
        <f t="shared" si="105"/>
        <v>3.2037886657217955E-2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1.3731593878109318</v>
      </c>
      <c r="P116" s="9">
        <f t="shared" si="108"/>
        <v>4.3993124828981427E-2</v>
      </c>
      <c r="Q116" s="12">
        <f t="shared" si="109"/>
        <v>1.3197937448694427E-2</v>
      </c>
      <c r="R116" s="9">
        <f t="shared" si="110"/>
        <v>0.19436706250000002</v>
      </c>
      <c r="S116" s="13">
        <f t="shared" si="111"/>
        <v>6.790212950146543E-2</v>
      </c>
      <c r="T116" s="2">
        <f t="shared" si="112"/>
        <v>0.01</v>
      </c>
      <c r="U116" s="14">
        <f t="shared" si="113"/>
        <v>6.7902129501465434E-4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6.1690212950146544E-3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15457.833333333334</v>
      </c>
      <c r="AX116" s="1">
        <f t="shared" si="120"/>
        <v>12418306.18755576</v>
      </c>
      <c r="AY116" s="1">
        <f>SUM(AX105:AX116)</f>
        <v>223309200.21637556</v>
      </c>
    </row>
    <row r="117" spans="1:53" x14ac:dyDescent="0.15">
      <c r="C117" s="7">
        <v>12</v>
      </c>
      <c r="D117" s="7">
        <f t="shared" si="121"/>
        <v>2.3269862774516099</v>
      </c>
      <c r="E117" s="10">
        <f t="shared" si="122"/>
        <v>4.7472281176333304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2.7813910501935499</v>
      </c>
      <c r="E121" s="7"/>
      <c r="F121" s="7"/>
      <c r="G121" s="1">
        <v>1</v>
      </c>
      <c r="H121" s="9">
        <f t="shared" ref="H121:H132" si="124">E122</f>
        <v>2.7813910501935499</v>
      </c>
      <c r="I121" s="9">
        <f t="shared" ref="I121:I132" si="125">H121+273.15</f>
        <v>275.93139105019355</v>
      </c>
      <c r="J121" s="9">
        <f t="shared" ref="J121:J132" si="126">EXP(($C$15*(I121-$C$13))/($C$16*I121*$C$13))</f>
        <v>2.4960634817690047E-2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7.1062927325963561E-3</v>
      </c>
      <c r="Q121" s="12">
        <f t="shared" ref="Q121:Q132" si="130">P121*$B$123</f>
        <v>2.3450766017567978E-3</v>
      </c>
      <c r="R121" s="9">
        <f t="shared" ref="R121:R132" si="131">L121*$B$123</f>
        <v>9.3951000000000007E-2</v>
      </c>
      <c r="S121" s="13">
        <f t="shared" ref="S121:S132" si="132">Q121/R121</f>
        <v>2.4960634817690047E-2</v>
      </c>
      <c r="T121" s="2">
        <f t="shared" ref="T121:T132" si="133">$B$122/100</f>
        <v>0.01</v>
      </c>
      <c r="U121" s="14">
        <f t="shared" ref="U121:U132" si="134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5.7396063481769009E-3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-3.5653142005161298</v>
      </c>
      <c r="E122" s="10">
        <f t="shared" ref="E122:E133" si="145">D121</f>
        <v>2.7813910501935499</v>
      </c>
      <c r="F122" s="7" t="s">
        <v>83</v>
      </c>
      <c r="G122" s="1">
        <v>2</v>
      </c>
      <c r="H122" s="9">
        <f t="shared" si="124"/>
        <v>-3.5653142005161298</v>
      </c>
      <c r="I122" s="9">
        <f t="shared" si="125"/>
        <v>269.58468579948385</v>
      </c>
      <c r="J122" s="9">
        <f t="shared" si="126"/>
        <v>1.0875960765184543E-2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0.56229370726740369</v>
      </c>
      <c r="P122" s="9">
        <f t="shared" si="129"/>
        <v>6.1154842987504454E-3</v>
      </c>
      <c r="Q122" s="12">
        <f t="shared" si="130"/>
        <v>2.018109818587647E-3</v>
      </c>
      <c r="R122" s="9">
        <f t="shared" si="131"/>
        <v>9.3951000000000007E-2</v>
      </c>
      <c r="S122" s="13">
        <f t="shared" si="132"/>
        <v>2.148045064541779E-2</v>
      </c>
      <c r="T122" s="2">
        <f t="shared" si="133"/>
        <v>0.01</v>
      </c>
      <c r="U122" s="14">
        <f t="shared" si="134"/>
        <v>2.1480450645417791E-4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5.704804506454178E-3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-0.250209244607143</v>
      </c>
      <c r="E123" s="10">
        <f t="shared" si="145"/>
        <v>-3.5653142005161298</v>
      </c>
      <c r="F123" s="7" t="s">
        <v>83</v>
      </c>
      <c r="G123" s="1">
        <v>3</v>
      </c>
      <c r="H123" s="9">
        <f t="shared" si="124"/>
        <v>-0.250209244607143</v>
      </c>
      <c r="I123" s="9">
        <f t="shared" si="125"/>
        <v>272.89979075539281</v>
      </c>
      <c r="J123" s="9">
        <f t="shared" si="126"/>
        <v>1.6866044354258519E-2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0.84087822296865322</v>
      </c>
      <c r="P123" s="9">
        <f t="shared" si="129"/>
        <v>1.418228940511939E-2</v>
      </c>
      <c r="Q123" s="12">
        <f t="shared" si="130"/>
        <v>4.6801555036893993E-3</v>
      </c>
      <c r="R123" s="9">
        <f t="shared" si="131"/>
        <v>9.3951000000000007E-2</v>
      </c>
      <c r="S123" s="13">
        <f t="shared" si="132"/>
        <v>4.9814855655494872E-2</v>
      </c>
      <c r="T123" s="2">
        <f t="shared" si="133"/>
        <v>0.01</v>
      </c>
      <c r="U123" s="14">
        <f t="shared" si="134"/>
        <v>4.9814855655494874E-4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5.9881485565549493E-3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5.8643292541935503</v>
      </c>
      <c r="E124" s="10">
        <f t="shared" si="145"/>
        <v>-0.250209244607143</v>
      </c>
      <c r="F124" s="7" t="s">
        <v>83</v>
      </c>
      <c r="G124" s="1">
        <v>4</v>
      </c>
      <c r="H124" s="9">
        <f t="shared" si="124"/>
        <v>5.8643292541935503</v>
      </c>
      <c r="I124" s="9">
        <f t="shared" si="125"/>
        <v>279.01432925419351</v>
      </c>
      <c r="J124" s="9">
        <f t="shared" si="126"/>
        <v>3.6862682867004046E-2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1.1113959335635339</v>
      </c>
      <c r="P124" s="9">
        <f t="shared" si="129"/>
        <v>4.0969035838630451E-2</v>
      </c>
      <c r="Q124" s="12">
        <f t="shared" si="130"/>
        <v>1.351978182674805E-2</v>
      </c>
      <c r="R124" s="9">
        <f t="shared" si="131"/>
        <v>9.3951000000000007E-2</v>
      </c>
      <c r="S124" s="13">
        <f t="shared" si="132"/>
        <v>0.14390247923649616</v>
      </c>
      <c r="T124" s="2">
        <f t="shared" si="133"/>
        <v>0.01</v>
      </c>
      <c r="U124" s="14">
        <f t="shared" si="134"/>
        <v>1.4390247923649615E-3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6.9290247923649616E-3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7.1278172473000003</v>
      </c>
      <c r="E125" s="10">
        <f t="shared" si="145"/>
        <v>5.8643292541935503</v>
      </c>
      <c r="F125" s="7" t="s">
        <v>83</v>
      </c>
      <c r="G125" s="1">
        <v>5</v>
      </c>
      <c r="H125" s="9">
        <f t="shared" si="124"/>
        <v>7.1278172473000003</v>
      </c>
      <c r="I125" s="9">
        <f t="shared" si="125"/>
        <v>280.27781724729999</v>
      </c>
      <c r="J125" s="9">
        <f t="shared" si="126"/>
        <v>4.3142788773269283E-2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1.0169055528386581</v>
      </c>
      <c r="O125" s="9">
        <f t="shared" si="146"/>
        <v>0.33822134488624522</v>
      </c>
      <c r="P125" s="9">
        <f t="shared" si="129"/>
        <v>1.4591812041038339E-2</v>
      </c>
      <c r="Q125" s="12">
        <f t="shared" si="130"/>
        <v>4.8152979735426524E-3</v>
      </c>
      <c r="R125" s="9">
        <f t="shared" si="131"/>
        <v>9.3951000000000007E-2</v>
      </c>
      <c r="S125" s="13">
        <f t="shared" si="132"/>
        <v>5.1253291327848047E-2</v>
      </c>
      <c r="T125" s="2">
        <f t="shared" si="133"/>
        <v>0.01</v>
      </c>
      <c r="U125" s="14">
        <f t="shared" si="134"/>
        <v>5.1253291327848052E-4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6.0025329132784803E-3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13.6588266247742</v>
      </c>
      <c r="E126" s="10">
        <f t="shared" si="145"/>
        <v>7.1278172473000003</v>
      </c>
      <c r="F126" s="7" t="s">
        <v>85</v>
      </c>
      <c r="G126" s="1">
        <v>6</v>
      </c>
      <c r="H126" s="9">
        <f t="shared" si="124"/>
        <v>13.6588266247742</v>
      </c>
      <c r="I126" s="9">
        <f t="shared" si="125"/>
        <v>286.80882662477416</v>
      </c>
      <c r="J126" s="9">
        <f t="shared" si="126"/>
        <v>9.5162421665246397E-2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0.60832953284520686</v>
      </c>
      <c r="P126" s="9">
        <f t="shared" si="129"/>
        <v>5.7890111516037936E-2</v>
      </c>
      <c r="Q126" s="12">
        <f t="shared" si="130"/>
        <v>1.9103736800292519E-2</v>
      </c>
      <c r="R126" s="9">
        <f t="shared" si="131"/>
        <v>9.3951000000000007E-2</v>
      </c>
      <c r="S126" s="13">
        <f t="shared" si="132"/>
        <v>0.20333723749925511</v>
      </c>
      <c r="T126" s="2">
        <f t="shared" si="133"/>
        <v>0.01</v>
      </c>
      <c r="U126" s="14">
        <f t="shared" si="134"/>
        <v>2.0333723749925512E-3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7.5233723749925513E-3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17.500449621333299</v>
      </c>
      <c r="E127" s="10">
        <f t="shared" si="145"/>
        <v>13.6588266247742</v>
      </c>
      <c r="F127" s="7" t="s">
        <v>83</v>
      </c>
      <c r="G127" s="1">
        <v>7</v>
      </c>
      <c r="H127" s="9">
        <f t="shared" si="124"/>
        <v>17.500449621333299</v>
      </c>
      <c r="I127" s="9">
        <f t="shared" si="125"/>
        <v>290.65044962133328</v>
      </c>
      <c r="J127" s="9">
        <f t="shared" si="126"/>
        <v>0.14905217637088447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0.83513942132916896</v>
      </c>
      <c r="P127" s="9">
        <f t="shared" si="129"/>
        <v>0.12447934832223369</v>
      </c>
      <c r="Q127" s="12">
        <f t="shared" si="130"/>
        <v>4.1078184946337117E-2</v>
      </c>
      <c r="R127" s="9">
        <f t="shared" si="131"/>
        <v>9.3951000000000007E-2</v>
      </c>
      <c r="S127" s="13">
        <f t="shared" si="132"/>
        <v>0.43722988522035011</v>
      </c>
      <c r="T127" s="2">
        <f t="shared" si="133"/>
        <v>0.01</v>
      </c>
      <c r="U127" s="14">
        <f t="shared" si="134"/>
        <v>4.3722988522035015E-3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1.4322298852203503E-2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18.113826245483899</v>
      </c>
      <c r="E128" s="10">
        <f t="shared" si="145"/>
        <v>17.500449621333299</v>
      </c>
      <c r="F128" s="7" t="s">
        <v>83</v>
      </c>
      <c r="G128" s="1">
        <v>8</v>
      </c>
      <c r="H128" s="9">
        <f t="shared" si="124"/>
        <v>18.113826245483899</v>
      </c>
      <c r="I128" s="9">
        <f t="shared" si="125"/>
        <v>291.26382624548387</v>
      </c>
      <c r="J128" s="9">
        <f t="shared" si="126"/>
        <v>0.15994732466304404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0.99536007300693519</v>
      </c>
      <c r="P128" s="9">
        <f t="shared" si="129"/>
        <v>0.15920518075387147</v>
      </c>
      <c r="Q128" s="12">
        <f t="shared" si="130"/>
        <v>5.2537709648777589E-2</v>
      </c>
      <c r="R128" s="9">
        <f t="shared" si="131"/>
        <v>9.3951000000000007E-2</v>
      </c>
      <c r="S128" s="13">
        <f t="shared" si="132"/>
        <v>0.55920330436906029</v>
      </c>
      <c r="T128" s="2">
        <f t="shared" si="133"/>
        <v>0.01</v>
      </c>
      <c r="U128" s="14">
        <f t="shared" si="134"/>
        <v>5.5920330436906029E-3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1.5542033043690603E-2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18.922482784193502</v>
      </c>
      <c r="E129" s="10">
        <f t="shared" si="145"/>
        <v>18.113826245483899</v>
      </c>
      <c r="F129" s="7" t="s">
        <v>83</v>
      </c>
      <c r="G129" s="1">
        <v>9</v>
      </c>
      <c r="H129" s="9">
        <f t="shared" si="124"/>
        <v>18.922482784193502</v>
      </c>
      <c r="I129" s="9">
        <f t="shared" si="125"/>
        <v>292.07248278419348</v>
      </c>
      <c r="J129" s="9">
        <f t="shared" si="126"/>
        <v>0.17545807659667684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1.1208548922530637</v>
      </c>
      <c r="P129" s="9">
        <f t="shared" si="129"/>
        <v>0.19666304353869801</v>
      </c>
      <c r="Q129" s="12">
        <f t="shared" si="130"/>
        <v>6.4898804367770346E-2</v>
      </c>
      <c r="R129" s="9">
        <f t="shared" si="131"/>
        <v>9.3951000000000007E-2</v>
      </c>
      <c r="S129" s="13">
        <f t="shared" si="132"/>
        <v>0.69077289616683524</v>
      </c>
      <c r="T129" s="2">
        <f t="shared" si="133"/>
        <v>0.01</v>
      </c>
      <c r="U129" s="14">
        <f t="shared" si="134"/>
        <v>6.9077289616683527E-3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1.6857728961668351E-2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13.54108366</v>
      </c>
      <c r="E130" s="10">
        <f t="shared" si="145"/>
        <v>18.922482784193502</v>
      </c>
      <c r="F130" s="7" t="s">
        <v>83</v>
      </c>
      <c r="G130" s="1">
        <v>10</v>
      </c>
      <c r="H130" s="9">
        <f t="shared" si="124"/>
        <v>13.54108366</v>
      </c>
      <c r="I130" s="9">
        <f t="shared" si="125"/>
        <v>286.69108366</v>
      </c>
      <c r="J130" s="9">
        <f t="shared" si="126"/>
        <v>9.3844816050591126E-2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1.2088918487143656</v>
      </c>
      <c r="P130" s="9">
        <f t="shared" si="129"/>
        <v>0.11344823316765867</v>
      </c>
      <c r="Q130" s="12">
        <f t="shared" si="130"/>
        <v>3.7437916945327367E-2</v>
      </c>
      <c r="R130" s="9">
        <f t="shared" si="131"/>
        <v>9.3951000000000007E-2</v>
      </c>
      <c r="S130" s="13">
        <f t="shared" si="132"/>
        <v>0.39848343227136873</v>
      </c>
      <c r="T130" s="2">
        <f t="shared" si="133"/>
        <v>0.01</v>
      </c>
      <c r="U130" s="14">
        <f t="shared" si="134"/>
        <v>3.984834322713687E-3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1.3934834322713686E-2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9.9749710178387101</v>
      </c>
      <c r="E131" s="10">
        <f t="shared" si="145"/>
        <v>13.54108366</v>
      </c>
      <c r="F131" s="7" t="s">
        <v>83</v>
      </c>
      <c r="G131" s="1">
        <v>11</v>
      </c>
      <c r="H131" s="9">
        <f t="shared" si="124"/>
        <v>9.9749710178387101</v>
      </c>
      <c r="I131" s="9">
        <f t="shared" si="125"/>
        <v>283.12497101783867</v>
      </c>
      <c r="J131" s="9">
        <f t="shared" si="126"/>
        <v>6.118270248305744E-2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1.0406714347693715</v>
      </c>
      <c r="O131" s="9">
        <f t="shared" si="146"/>
        <v>0.33947218077733532</v>
      </c>
      <c r="P131" s="9">
        <f t="shared" si="129"/>
        <v>2.0769825437774399E-2</v>
      </c>
      <c r="Q131" s="12">
        <f t="shared" si="130"/>
        <v>6.8540423944655517E-3</v>
      </c>
      <c r="R131" s="9">
        <f t="shared" si="131"/>
        <v>9.3951000000000007E-2</v>
      </c>
      <c r="S131" s="13">
        <f t="shared" si="132"/>
        <v>7.2953373508164374E-2</v>
      </c>
      <c r="T131" s="2">
        <f t="shared" si="133"/>
        <v>0.01</v>
      </c>
      <c r="U131" s="14">
        <f t="shared" si="134"/>
        <v>7.2953373508164376E-4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6.2195337350816442E-3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4.7472281176333304</v>
      </c>
      <c r="E132" s="10">
        <f t="shared" si="145"/>
        <v>9.9749710178387101</v>
      </c>
      <c r="F132" s="7" t="s">
        <v>85</v>
      </c>
      <c r="G132" s="1">
        <v>12</v>
      </c>
      <c r="H132" s="9">
        <f t="shared" si="124"/>
        <v>4.7472281176333304</v>
      </c>
      <c r="I132" s="9">
        <f t="shared" si="125"/>
        <v>277.89722811763329</v>
      </c>
      <c r="J132" s="9">
        <f t="shared" si="126"/>
        <v>3.2037886657217955E-2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0.60340235533956088</v>
      </c>
      <c r="P132" s="9">
        <f t="shared" si="129"/>
        <v>1.9331736269067205E-2</v>
      </c>
      <c r="Q132" s="12">
        <f t="shared" si="130"/>
        <v>6.3794729687921782E-3</v>
      </c>
      <c r="R132" s="9">
        <f t="shared" si="131"/>
        <v>9.3951000000000007E-2</v>
      </c>
      <c r="S132" s="13">
        <f t="shared" si="132"/>
        <v>6.7902129501465416E-2</v>
      </c>
      <c r="T132" s="2">
        <f t="shared" si="133"/>
        <v>0.01</v>
      </c>
      <c r="U132" s="14">
        <f t="shared" si="134"/>
        <v>6.7902129501465423E-4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6.1690212950146544E-3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2.3269862774516099</v>
      </c>
      <c r="E133" s="10">
        <f t="shared" si="145"/>
        <v>4.7472281176333304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2.7813910501935499</v>
      </c>
      <c r="E136" s="7"/>
      <c r="F136" s="7"/>
      <c r="G136" s="1">
        <v>1</v>
      </c>
      <c r="H136" s="9">
        <f t="shared" ref="H136:H147" si="147">E137</f>
        <v>2.7813910501935499</v>
      </c>
      <c r="I136" s="9">
        <f t="shared" ref="I136:I147" si="148">H136+273.15</f>
        <v>275.93139105019355</v>
      </c>
      <c r="J136" s="9">
        <f t="shared" ref="J136:J147" si="149">EXP(($C$15*(I136-$C$13))/($C$16*I136*$C$13))</f>
        <v>2.4960634817690047E-2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1.8946317857045095E-2</v>
      </c>
      <c r="Q136" s="12">
        <f t="shared" ref="Q136:Q147" si="153">P136*$B$138</f>
        <v>4.9260426428317248E-3</v>
      </c>
      <c r="R136" s="9">
        <f t="shared" ref="R136:R147" si="154">L136*$B$138</f>
        <v>0.19735245833333334</v>
      </c>
      <c r="S136" s="13">
        <f t="shared" ref="S136:S147" si="155">Q136/R136</f>
        <v>2.496063481769005E-2</v>
      </c>
      <c r="T136" s="2">
        <f t="shared" ref="T136:T147" si="156">$B$137/100</f>
        <v>0.01</v>
      </c>
      <c r="U136" s="14">
        <f t="shared" ref="U136:U147" si="157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5.7396063481769009E-3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-3.5653142005161298</v>
      </c>
      <c r="E137" s="10">
        <f t="shared" ref="E137:E148" si="166">D136</f>
        <v>2.7813910501935499</v>
      </c>
      <c r="F137" s="7" t="s">
        <v>83</v>
      </c>
      <c r="G137" s="1">
        <v>2</v>
      </c>
      <c r="H137" s="9">
        <f t="shared" si="147"/>
        <v>-3.5653142005161298</v>
      </c>
      <c r="I137" s="9">
        <f t="shared" si="148"/>
        <v>269.58468579948385</v>
      </c>
      <c r="J137" s="9">
        <f t="shared" si="149"/>
        <v>1.0875960765184543E-2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1.4991495154762884</v>
      </c>
      <c r="P137" s="9">
        <f t="shared" si="152"/>
        <v>1.630469131146553E-2</v>
      </c>
      <c r="Q137" s="12">
        <f t="shared" si="153"/>
        <v>4.2392197409810376E-3</v>
      </c>
      <c r="R137" s="9">
        <f t="shared" si="154"/>
        <v>0.19735245833333334</v>
      </c>
      <c r="S137" s="13">
        <f t="shared" si="155"/>
        <v>2.148045064541779E-2</v>
      </c>
      <c r="T137" s="2">
        <f t="shared" si="156"/>
        <v>0.01</v>
      </c>
      <c r="U137" s="14">
        <f t="shared" si="157"/>
        <v>2.1480450645417791E-4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5.704804506454178E-3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-0.250209244607143</v>
      </c>
      <c r="E138" s="10">
        <f t="shared" si="166"/>
        <v>-3.5653142005161298</v>
      </c>
      <c r="F138" s="7" t="s">
        <v>83</v>
      </c>
      <c r="G138" s="1">
        <v>3</v>
      </c>
      <c r="H138" s="9">
        <f t="shared" si="147"/>
        <v>-0.250209244607143</v>
      </c>
      <c r="I138" s="9">
        <f t="shared" si="148"/>
        <v>272.89979075539281</v>
      </c>
      <c r="J138" s="9">
        <f t="shared" si="149"/>
        <v>1.6866044354258519E-2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2.2418927408314895</v>
      </c>
      <c r="P138" s="9">
        <f t="shared" si="152"/>
        <v>3.78118624043541E-2</v>
      </c>
      <c r="Q138" s="12">
        <f t="shared" si="153"/>
        <v>9.8310842251320661E-3</v>
      </c>
      <c r="R138" s="9">
        <f t="shared" si="154"/>
        <v>0.19735245833333334</v>
      </c>
      <c r="S138" s="13">
        <f t="shared" si="155"/>
        <v>4.9814855655494872E-2</v>
      </c>
      <c r="T138" s="2">
        <f t="shared" si="156"/>
        <v>0.01</v>
      </c>
      <c r="U138" s="14">
        <f t="shared" si="157"/>
        <v>4.9814855655494874E-4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5.9881485565549493E-3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5.8643292541935503</v>
      </c>
      <c r="E139" s="10">
        <f t="shared" si="166"/>
        <v>-0.250209244607143</v>
      </c>
      <c r="F139" s="7" t="s">
        <v>83</v>
      </c>
      <c r="G139" s="1">
        <v>4</v>
      </c>
      <c r="H139" s="9">
        <f t="shared" si="147"/>
        <v>5.8643292541935503</v>
      </c>
      <c r="I139" s="9">
        <f t="shared" si="148"/>
        <v>279.01432925419351</v>
      </c>
      <c r="J139" s="9">
        <f t="shared" si="149"/>
        <v>3.6862682867004046E-2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2.9631287950938021</v>
      </c>
      <c r="P139" s="9">
        <f t="shared" si="152"/>
        <v>0.10922887706763064</v>
      </c>
      <c r="Q139" s="12">
        <f t="shared" si="153"/>
        <v>2.8399508037583968E-2</v>
      </c>
      <c r="R139" s="9">
        <f t="shared" si="154"/>
        <v>0.19735245833333334</v>
      </c>
      <c r="S139" s="13">
        <f t="shared" si="155"/>
        <v>0.14390247923649613</v>
      </c>
      <c r="T139" s="2">
        <f t="shared" si="156"/>
        <v>0.01</v>
      </c>
      <c r="U139" s="14">
        <f t="shared" si="157"/>
        <v>1.4390247923649613E-3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6.9290247923649616E-3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7.1278172473000003</v>
      </c>
      <c r="E140" s="10">
        <f t="shared" si="166"/>
        <v>5.8643292541935503</v>
      </c>
      <c r="F140" s="7" t="s">
        <v>83</v>
      </c>
      <c r="G140" s="1">
        <v>5</v>
      </c>
      <c r="H140" s="9">
        <f t="shared" si="147"/>
        <v>7.1278172473000003</v>
      </c>
      <c r="I140" s="9">
        <f t="shared" si="148"/>
        <v>280.27781724729999</v>
      </c>
      <c r="J140" s="9">
        <f t="shared" si="149"/>
        <v>4.3142788773269283E-2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3.6129478346928381</v>
      </c>
      <c r="P140" s="9">
        <f t="shared" si="152"/>
        <v>0.15587264528099373</v>
      </c>
      <c r="Q140" s="12">
        <f t="shared" si="153"/>
        <v>4.0526887773058372E-2</v>
      </c>
      <c r="R140" s="9">
        <f t="shared" si="154"/>
        <v>0.19735245833333334</v>
      </c>
      <c r="S140" s="13">
        <f t="shared" si="155"/>
        <v>0.20535283986484437</v>
      </c>
      <c r="T140" s="2">
        <f t="shared" si="156"/>
        <v>0.01</v>
      </c>
      <c r="U140" s="14">
        <f t="shared" si="157"/>
        <v>2.0535283986484439E-3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7.543528398648444E-3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13.6588266247742</v>
      </c>
      <c r="E141" s="10">
        <f t="shared" si="166"/>
        <v>7.1278172473000003</v>
      </c>
      <c r="F141" s="7" t="s">
        <v>85</v>
      </c>
      <c r="G141" s="1">
        <v>6</v>
      </c>
      <c r="H141" s="9">
        <f t="shared" si="147"/>
        <v>13.6588266247742</v>
      </c>
      <c r="I141" s="9">
        <f t="shared" si="148"/>
        <v>286.80882662477416</v>
      </c>
      <c r="J141" s="9">
        <f t="shared" si="149"/>
        <v>9.5162421665246397E-2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4.2161231060785109</v>
      </c>
      <c r="P141" s="9">
        <f t="shared" si="152"/>
        <v>0.40121648481323163</v>
      </c>
      <c r="Q141" s="12">
        <f t="shared" si="153"/>
        <v>0.10431628605144022</v>
      </c>
      <c r="R141" s="9">
        <f t="shared" si="154"/>
        <v>0.19735245833333334</v>
      </c>
      <c r="S141" s="13">
        <f t="shared" si="155"/>
        <v>0.52857859958981279</v>
      </c>
      <c r="T141" s="2">
        <f t="shared" si="156"/>
        <v>0.01</v>
      </c>
      <c r="U141" s="14">
        <f t="shared" si="157"/>
        <v>5.2857859958981282E-3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1.0775785995898127E-2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17.500449621333299</v>
      </c>
      <c r="E142" s="10">
        <f t="shared" si="166"/>
        <v>13.6588266247742</v>
      </c>
      <c r="F142" s="7" t="s">
        <v>83</v>
      </c>
      <c r="G142" s="1">
        <v>7</v>
      </c>
      <c r="H142" s="9">
        <f t="shared" si="147"/>
        <v>17.500449621333299</v>
      </c>
      <c r="I142" s="9">
        <f t="shared" si="148"/>
        <v>290.65044962133328</v>
      </c>
      <c r="J142" s="9">
        <f t="shared" si="149"/>
        <v>0.14905217637088447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4.5739545379319457</v>
      </c>
      <c r="P142" s="9">
        <f t="shared" si="152"/>
        <v>0.68175787850023972</v>
      </c>
      <c r="Q142" s="12">
        <f t="shared" si="153"/>
        <v>0.17725704841006235</v>
      </c>
      <c r="R142" s="9">
        <f t="shared" si="154"/>
        <v>0.19735245833333334</v>
      </c>
      <c r="S142" s="13">
        <f t="shared" si="155"/>
        <v>0.89817502101073732</v>
      </c>
      <c r="T142" s="2">
        <f t="shared" si="156"/>
        <v>0.01</v>
      </c>
      <c r="U142" s="14">
        <f t="shared" si="157"/>
        <v>8.9817502101073726E-3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1.8931750210107373E-2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18.113826245483899</v>
      </c>
      <c r="E143" s="10">
        <f t="shared" si="166"/>
        <v>17.500449621333299</v>
      </c>
      <c r="F143" s="7" t="s">
        <v>83</v>
      </c>
      <c r="G143" s="1">
        <v>8</v>
      </c>
      <c r="H143" s="9">
        <f t="shared" si="147"/>
        <v>18.113826245483899</v>
      </c>
      <c r="I143" s="9">
        <f t="shared" si="148"/>
        <v>291.26382624548387</v>
      </c>
      <c r="J143" s="9">
        <f t="shared" si="149"/>
        <v>0.15994732466304404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4.6512445760983727</v>
      </c>
      <c r="P143" s="9">
        <f t="shared" si="152"/>
        <v>0.74395412630042901</v>
      </c>
      <c r="Q143" s="12">
        <f t="shared" si="153"/>
        <v>0.19342807283811156</v>
      </c>
      <c r="R143" s="9">
        <f t="shared" si="154"/>
        <v>0.19735245833333334</v>
      </c>
      <c r="S143" s="13">
        <f t="shared" si="155"/>
        <v>0.98011483855654136</v>
      </c>
      <c r="T143" s="2">
        <f t="shared" si="156"/>
        <v>0.01</v>
      </c>
      <c r="U143" s="14">
        <f t="shared" si="157"/>
        <v>9.8011483855654138E-3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1.9751148385565416E-2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18.922482784193502</v>
      </c>
      <c r="E144" s="10">
        <f t="shared" si="166"/>
        <v>18.113826245483899</v>
      </c>
      <c r="F144" s="7" t="s">
        <v>83</v>
      </c>
      <c r="G144" s="1">
        <v>9</v>
      </c>
      <c r="H144" s="9">
        <f t="shared" si="147"/>
        <v>18.922482784193502</v>
      </c>
      <c r="I144" s="9">
        <f t="shared" si="148"/>
        <v>292.07248278419348</v>
      </c>
      <c r="J144" s="9">
        <f t="shared" si="149"/>
        <v>0.17545807659667684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4.6663383664646103</v>
      </c>
      <c r="P144" s="9">
        <f t="shared" si="152"/>
        <v>0.81874675452915946</v>
      </c>
      <c r="Q144" s="12">
        <f t="shared" si="153"/>
        <v>0.21287415617758146</v>
      </c>
      <c r="R144" s="9">
        <f t="shared" si="154"/>
        <v>0.19735245833333334</v>
      </c>
      <c r="S144" s="13">
        <f t="shared" si="155"/>
        <v>1.0786496300848281</v>
      </c>
      <c r="T144" s="2">
        <f t="shared" si="156"/>
        <v>0.01</v>
      </c>
      <c r="U144" s="14">
        <f t="shared" si="157"/>
        <v>1.0786496300848282E-2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2.0736496300848284E-2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13.54108366</v>
      </c>
      <c r="E145" s="10">
        <f t="shared" si="166"/>
        <v>18.922482784193502</v>
      </c>
      <c r="F145" s="7" t="s">
        <v>83</v>
      </c>
      <c r="G145" s="1">
        <v>10</v>
      </c>
      <c r="H145" s="9">
        <f t="shared" si="147"/>
        <v>13.54108366</v>
      </c>
      <c r="I145" s="9">
        <f t="shared" si="148"/>
        <v>286.69108366</v>
      </c>
      <c r="J145" s="9">
        <f t="shared" si="149"/>
        <v>9.3844816050591126E-2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4.606639528602118</v>
      </c>
      <c r="P145" s="9">
        <f t="shared" si="152"/>
        <v>0.43230923917304759</v>
      </c>
      <c r="Q145" s="12">
        <f t="shared" si="153"/>
        <v>0.11240040218499238</v>
      </c>
      <c r="R145" s="9">
        <f t="shared" si="154"/>
        <v>0.19735245833333334</v>
      </c>
      <c r="S145" s="13">
        <f t="shared" si="155"/>
        <v>0.56954143431618787</v>
      </c>
      <c r="T145" s="2">
        <f t="shared" si="156"/>
        <v>0.01</v>
      </c>
      <c r="U145" s="14">
        <f t="shared" si="157"/>
        <v>5.6954143431618785E-3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1.5645414343161877E-2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9.9749710178387101</v>
      </c>
      <c r="E146" s="10">
        <f t="shared" si="166"/>
        <v>13.54108366</v>
      </c>
      <c r="F146" s="7" t="s">
        <v>83</v>
      </c>
      <c r="G146" s="1">
        <v>11</v>
      </c>
      <c r="H146" s="9">
        <f t="shared" si="147"/>
        <v>9.9749710178387101</v>
      </c>
      <c r="I146" s="9">
        <f t="shared" si="148"/>
        <v>283.12497101783867</v>
      </c>
      <c r="J146" s="9">
        <f t="shared" si="149"/>
        <v>6.118270248305744E-2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4.9333782060957372</v>
      </c>
      <c r="P146" s="9">
        <f t="shared" si="152"/>
        <v>0.30183741101995509</v>
      </c>
      <c r="Q146" s="12">
        <f t="shared" si="153"/>
        <v>7.8477726865188321E-2</v>
      </c>
      <c r="R146" s="9">
        <f t="shared" si="154"/>
        <v>0.19735245833333334</v>
      </c>
      <c r="S146" s="13">
        <f t="shared" si="155"/>
        <v>0.3976526440457987</v>
      </c>
      <c r="T146" s="2">
        <f t="shared" si="156"/>
        <v>0.01</v>
      </c>
      <c r="U146" s="14">
        <f t="shared" si="157"/>
        <v>3.9765264404579871E-3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9.4665264404579889E-3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4.7472281176333304</v>
      </c>
      <c r="E147" s="10">
        <f t="shared" si="166"/>
        <v>9.9749710178387101</v>
      </c>
      <c r="F147" s="7" t="s">
        <v>85</v>
      </c>
      <c r="G147" s="1">
        <v>12</v>
      </c>
      <c r="H147" s="9">
        <f t="shared" si="147"/>
        <v>4.7472281176333304</v>
      </c>
      <c r="I147" s="9">
        <f t="shared" si="148"/>
        <v>277.89722811763329</v>
      </c>
      <c r="J147" s="9">
        <f t="shared" si="149"/>
        <v>3.2037886657217955E-2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5.3905887117424491</v>
      </c>
      <c r="P147" s="9">
        <f t="shared" si="152"/>
        <v>0.17270307016248312</v>
      </c>
      <c r="Q147" s="12">
        <f t="shared" si="153"/>
        <v>4.4902798242245613E-2</v>
      </c>
      <c r="R147" s="9">
        <f t="shared" si="154"/>
        <v>0.19735245833333334</v>
      </c>
      <c r="S147" s="13">
        <f t="shared" si="155"/>
        <v>0.22752591288426538</v>
      </c>
      <c r="T147" s="2">
        <f t="shared" si="156"/>
        <v>0.01</v>
      </c>
      <c r="U147" s="14">
        <f t="shared" si="157"/>
        <v>2.275259128842654E-3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7.7652591288426545E-3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2.3269862774516099</v>
      </c>
      <c r="E148" s="10">
        <f t="shared" si="166"/>
        <v>4.7472281176333304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E19" sqref="E19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1670000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340000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2225000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2165000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36887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8500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3500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8299552.8376619685</v>
      </c>
      <c r="J13" s="6" t="s">
        <v>37</v>
      </c>
      <c r="K13" s="6">
        <f>I13/(10000*1000)</f>
        <v>0.82995528376619687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8.1488347042580607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8.1488347042580607</v>
      </c>
      <c r="I27" s="9">
        <f t="shared" si="1"/>
        <v>281.29883470425801</v>
      </c>
      <c r="J27" s="9">
        <f t="shared" si="2"/>
        <v>4.8940665662755303E-2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3.8558442295253572</v>
      </c>
      <c r="Q27" s="12">
        <f t="shared" si="6"/>
        <v>0.38558442295253575</v>
      </c>
      <c r="R27" s="9">
        <f t="shared" si="7"/>
        <v>4.0532094166666672</v>
      </c>
      <c r="S27" s="13">
        <f t="shared" si="8"/>
        <v>9.5130644216660745E-2</v>
      </c>
      <c r="T27" s="2">
        <f t="shared" si="9"/>
        <v>0.34</v>
      </c>
      <c r="U27" s="14">
        <f t="shared" si="10"/>
        <v>3.2344419033664654E-2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4.5244419033664655E-2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10.83526389525</v>
      </c>
      <c r="E28" s="10">
        <f t="shared" si="18"/>
        <v>8.1488347042580607</v>
      </c>
      <c r="F28" s="7" t="s">
        <v>83</v>
      </c>
      <c r="G28" s="1">
        <v>3</v>
      </c>
      <c r="H28" s="9">
        <f t="shared" si="0"/>
        <v>10.83526389525</v>
      </c>
      <c r="I28" s="9">
        <f t="shared" si="1"/>
        <v>283.98526389525</v>
      </c>
      <c r="J28" s="9">
        <f t="shared" si="2"/>
        <v>6.7900636737981079E-2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115.462350970085</v>
      </c>
      <c r="P28" s="9">
        <f t="shared" si="5"/>
        <v>7.8399671501330186</v>
      </c>
      <c r="Q28" s="12">
        <f t="shared" si="6"/>
        <v>0.78399671501330193</v>
      </c>
      <c r="R28" s="9">
        <f t="shared" si="7"/>
        <v>4.0532094166666672</v>
      </c>
      <c r="S28" s="13">
        <f t="shared" si="8"/>
        <v>0.19342615552740319</v>
      </c>
      <c r="T28" s="2">
        <f t="shared" si="9"/>
        <v>0.34</v>
      </c>
      <c r="U28" s="14">
        <f t="shared" si="10"/>
        <v>6.5764892879317097E-2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7.8664892879317092E-2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12.081926356516099</v>
      </c>
      <c r="E29" s="10">
        <f t="shared" si="18"/>
        <v>10.83526389525</v>
      </c>
      <c r="F29" s="7" t="s">
        <v>83</v>
      </c>
      <c r="G29" s="1">
        <v>4</v>
      </c>
      <c r="H29" s="9">
        <f t="shared" si="0"/>
        <v>12.081926356516099</v>
      </c>
      <c r="I29" s="9">
        <f t="shared" si="1"/>
        <v>285.23192635651606</v>
      </c>
      <c r="J29" s="9">
        <f t="shared" si="2"/>
        <v>7.8877832297724063E-2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148.15447798661864</v>
      </c>
      <c r="P29" s="9">
        <f t="shared" si="5"/>
        <v>11.686104068785356</v>
      </c>
      <c r="Q29" s="12">
        <f t="shared" si="6"/>
        <v>1.1686104068785357</v>
      </c>
      <c r="R29" s="9">
        <f t="shared" si="7"/>
        <v>4.0532094166666672</v>
      </c>
      <c r="S29" s="13">
        <f t="shared" si="8"/>
        <v>0.28831730284481405</v>
      </c>
      <c r="T29" s="2">
        <f t="shared" si="9"/>
        <v>0.34</v>
      </c>
      <c r="U29" s="14">
        <f t="shared" si="10"/>
        <v>9.8027882967236787E-2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0.11092788296723678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15.7993288256667</v>
      </c>
      <c r="E30" s="10">
        <f t="shared" si="18"/>
        <v>12.081926356516099</v>
      </c>
      <c r="F30" s="7" t="s">
        <v>83</v>
      </c>
      <c r="G30" s="1">
        <v>5</v>
      </c>
      <c r="H30" s="9">
        <f t="shared" si="0"/>
        <v>15.7993288256667</v>
      </c>
      <c r="I30" s="9">
        <f t="shared" si="1"/>
        <v>288.94932882566667</v>
      </c>
      <c r="J30" s="9">
        <f t="shared" si="2"/>
        <v>0.12237292174951082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129.64495522194161</v>
      </c>
      <c r="O30" s="9">
        <f t="shared" si="19"/>
        <v>47.355512862558328</v>
      </c>
      <c r="P30" s="9">
        <f t="shared" si="5"/>
        <v>5.7950324699378033</v>
      </c>
      <c r="Q30" s="12">
        <f t="shared" si="6"/>
        <v>0.57950324699378031</v>
      </c>
      <c r="R30" s="9">
        <f t="shared" si="7"/>
        <v>4.0532094166666672</v>
      </c>
      <c r="S30" s="13">
        <f t="shared" si="8"/>
        <v>0.14297392200138526</v>
      </c>
      <c r="T30" s="2">
        <f t="shared" si="9"/>
        <v>0.34</v>
      </c>
      <c r="U30" s="14">
        <f t="shared" si="10"/>
        <v>4.861113348047099E-2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6.1511133480470992E-2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18.054499080645201</v>
      </c>
      <c r="E31" s="10">
        <f t="shared" si="18"/>
        <v>15.7993288256667</v>
      </c>
      <c r="F31" s="7" t="s">
        <v>85</v>
      </c>
      <c r="G31" s="1">
        <v>6</v>
      </c>
      <c r="H31" s="9">
        <f t="shared" si="0"/>
        <v>18.054499080645201</v>
      </c>
      <c r="I31" s="9">
        <f t="shared" si="1"/>
        <v>291.20449908064518</v>
      </c>
      <c r="J31" s="9">
        <f t="shared" si="2"/>
        <v>0.15886169013592033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82.092574559287186</v>
      </c>
      <c r="P31" s="9">
        <f t="shared" si="5"/>
        <v>13.041365142097417</v>
      </c>
      <c r="Q31" s="12">
        <f t="shared" si="6"/>
        <v>1.3041365142097419</v>
      </c>
      <c r="R31" s="9">
        <f t="shared" si="7"/>
        <v>4.0532094166666672</v>
      </c>
      <c r="S31" s="13">
        <f t="shared" si="8"/>
        <v>0.32175404232684707</v>
      </c>
      <c r="T31" s="2">
        <f t="shared" si="9"/>
        <v>0.34</v>
      </c>
      <c r="U31" s="14">
        <f t="shared" si="10"/>
        <v>0.10939637439112801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0.13504637439112802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21.625618196000001</v>
      </c>
      <c r="E32" s="10">
        <f t="shared" si="18"/>
        <v>18.054499080645201</v>
      </c>
      <c r="F32" s="7" t="s">
        <v>83</v>
      </c>
      <c r="G32" s="1">
        <v>7</v>
      </c>
      <c r="H32" s="9">
        <f t="shared" si="0"/>
        <v>21.625618196000001</v>
      </c>
      <c r="I32" s="9">
        <f t="shared" si="1"/>
        <v>294.77561819599998</v>
      </c>
      <c r="J32" s="9">
        <f t="shared" si="2"/>
        <v>0.2381984872804076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109.58330358385643</v>
      </c>
      <c r="P32" s="9">
        <f t="shared" si="5"/>
        <v>26.10257714486427</v>
      </c>
      <c r="Q32" s="12">
        <f t="shared" si="6"/>
        <v>2.6102577144864272</v>
      </c>
      <c r="R32" s="9">
        <f t="shared" si="7"/>
        <v>4.0532094166666672</v>
      </c>
      <c r="S32" s="13">
        <f t="shared" si="8"/>
        <v>0.6439977425674408</v>
      </c>
      <c r="T32" s="2">
        <f t="shared" si="9"/>
        <v>0.34</v>
      </c>
      <c r="U32" s="14">
        <f t="shared" si="10"/>
        <v>0.21895923247292989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0.2446092324729299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21.909835784838702</v>
      </c>
      <c r="E33" s="10">
        <f t="shared" si="18"/>
        <v>21.625618196000001</v>
      </c>
      <c r="F33" s="7" t="s">
        <v>83</v>
      </c>
      <c r="G33" s="1">
        <v>8</v>
      </c>
      <c r="H33" s="9">
        <f t="shared" si="0"/>
        <v>21.909835784838702</v>
      </c>
      <c r="I33" s="9">
        <f t="shared" si="1"/>
        <v>295.0598357848387</v>
      </c>
      <c r="J33" s="9">
        <f t="shared" si="2"/>
        <v>0.24589920926726577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124.01282060565883</v>
      </c>
      <c r="P33" s="9">
        <f t="shared" si="5"/>
        <v>30.494654525934791</v>
      </c>
      <c r="Q33" s="12">
        <f t="shared" si="6"/>
        <v>3.0494654525934792</v>
      </c>
      <c r="R33" s="9">
        <f t="shared" si="7"/>
        <v>4.0532094166666672</v>
      </c>
      <c r="S33" s="13">
        <f t="shared" si="8"/>
        <v>0.75235822754535575</v>
      </c>
      <c r="T33" s="2">
        <f t="shared" si="9"/>
        <v>0.34</v>
      </c>
      <c r="U33" s="14">
        <f t="shared" si="10"/>
        <v>0.25580179736542097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0.28145179736542097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22.090796356774199</v>
      </c>
      <c r="E34" s="10">
        <f t="shared" si="18"/>
        <v>21.909835784838702</v>
      </c>
      <c r="F34" s="7" t="s">
        <v>83</v>
      </c>
      <c r="G34" s="1">
        <v>9</v>
      </c>
      <c r="H34" s="9">
        <f t="shared" si="0"/>
        <v>22.090796356774199</v>
      </c>
      <c r="I34" s="9">
        <f t="shared" si="1"/>
        <v>295.24079635677418</v>
      </c>
      <c r="J34" s="9">
        <f t="shared" si="2"/>
        <v>0.25092344315391374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134.05026024639074</v>
      </c>
      <c r="P34" s="9">
        <f t="shared" si="5"/>
        <v>33.636352856702565</v>
      </c>
      <c r="Q34" s="12">
        <f t="shared" si="6"/>
        <v>3.3636352856702567</v>
      </c>
      <c r="R34" s="9">
        <f t="shared" si="7"/>
        <v>4.0532094166666672</v>
      </c>
      <c r="S34" s="13">
        <f t="shared" si="8"/>
        <v>0.82986960205882687</v>
      </c>
      <c r="T34" s="2">
        <f t="shared" si="9"/>
        <v>0.34</v>
      </c>
      <c r="U34" s="14">
        <f t="shared" si="10"/>
        <v>0.28215566470000114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0.30780566470000115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19.152420825</v>
      </c>
      <c r="E35" s="10">
        <f t="shared" si="18"/>
        <v>22.090796356774199</v>
      </c>
      <c r="F35" s="7" t="s">
        <v>83</v>
      </c>
      <c r="G35" s="1">
        <v>10</v>
      </c>
      <c r="H35" s="9">
        <f t="shared" si="0"/>
        <v>19.152420825</v>
      </c>
      <c r="I35" s="9">
        <f t="shared" si="1"/>
        <v>292.30242082499996</v>
      </c>
      <c r="J35" s="9">
        <f t="shared" si="2"/>
        <v>0.18012020118144742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140.94600155635484</v>
      </c>
      <c r="P35" s="9">
        <f t="shared" si="5"/>
        <v>25.387222156051237</v>
      </c>
      <c r="Q35" s="12">
        <f t="shared" si="6"/>
        <v>2.5387222156051239</v>
      </c>
      <c r="R35" s="9">
        <f t="shared" si="7"/>
        <v>4.0532094166666672</v>
      </c>
      <c r="S35" s="13">
        <f t="shared" si="8"/>
        <v>0.62634864242789423</v>
      </c>
      <c r="T35" s="2">
        <f t="shared" si="9"/>
        <v>0.34</v>
      </c>
      <c r="U35" s="14">
        <f t="shared" si="10"/>
        <v>0.21295853842548407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0.23860853842548407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19.062672045806501</v>
      </c>
      <c r="E36" s="10">
        <f t="shared" si="18"/>
        <v>19.152420825</v>
      </c>
      <c r="F36" s="7" t="s">
        <v>83</v>
      </c>
      <c r="G36" s="1">
        <v>11</v>
      </c>
      <c r="H36" s="9">
        <f t="shared" si="0"/>
        <v>19.062672045806501</v>
      </c>
      <c r="I36" s="9">
        <f t="shared" si="1"/>
        <v>292.21267204580647</v>
      </c>
      <c r="J36" s="9">
        <f t="shared" si="2"/>
        <v>0.17828680818755235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109.78084043028842</v>
      </c>
      <c r="O36" s="9">
        <f t="shared" si="19"/>
        <v>46.310033136681866</v>
      </c>
      <c r="P36" s="9">
        <f t="shared" si="5"/>
        <v>8.2564679949987934</v>
      </c>
      <c r="Q36" s="12">
        <f t="shared" si="6"/>
        <v>0.8256467994998794</v>
      </c>
      <c r="R36" s="9">
        <f t="shared" si="7"/>
        <v>4.0532094166666672</v>
      </c>
      <c r="S36" s="13">
        <f t="shared" si="8"/>
        <v>0.20370198394014535</v>
      </c>
      <c r="T36" s="2">
        <f t="shared" si="9"/>
        <v>0.34</v>
      </c>
      <c r="U36" s="14">
        <f t="shared" si="10"/>
        <v>6.9258674539649429E-2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9.4908674539649435E-2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12.3063320941667</v>
      </c>
      <c r="E37" s="10">
        <f t="shared" si="18"/>
        <v>19.062672045806501</v>
      </c>
      <c r="F37" s="7" t="s">
        <v>85</v>
      </c>
      <c r="G37" s="1">
        <v>12</v>
      </c>
      <c r="H37" s="9">
        <f t="shared" si="0"/>
        <v>12.3063320941667</v>
      </c>
      <c r="I37" s="9">
        <f t="shared" si="1"/>
        <v>285.45633209416667</v>
      </c>
      <c r="J37" s="9">
        <f t="shared" si="2"/>
        <v>8.1023226922461514E-2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78.585659308349733</v>
      </c>
      <c r="P37" s="9">
        <f t="shared" si="5"/>
        <v>6.36726370699167</v>
      </c>
      <c r="Q37" s="12">
        <f t="shared" si="6"/>
        <v>0.63672637069916704</v>
      </c>
      <c r="R37" s="9">
        <f t="shared" si="7"/>
        <v>4.0532094166666672</v>
      </c>
      <c r="S37" s="13">
        <f t="shared" si="8"/>
        <v>0.15709190057660694</v>
      </c>
      <c r="T37" s="2">
        <f t="shared" si="9"/>
        <v>0.34</v>
      </c>
      <c r="U37" s="14">
        <f t="shared" si="10"/>
        <v>5.3411246196046362E-2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6.6311246196046364E-2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9.3267891831290299</v>
      </c>
      <c r="E38" s="10">
        <f t="shared" si="18"/>
        <v>12.3063320941667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139166.66666666666</v>
      </c>
      <c r="AU42" s="1">
        <f t="shared" ref="AU42:AU53" si="38">AT42*10000*AS42*0.67*AR42*AQ42</f>
        <v>998165177.32980192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8.1488347042580607</v>
      </c>
      <c r="E43" s="10">
        <f t="shared" ref="E43:E54" si="40">D42</f>
        <v>9.2780078864516096</v>
      </c>
      <c r="F43" s="7" t="s">
        <v>83</v>
      </c>
      <c r="G43" s="1">
        <v>2</v>
      </c>
      <c r="H43" s="9">
        <f t="shared" si="20"/>
        <v>8.1488347042580607</v>
      </c>
      <c r="I43" s="9">
        <f t="shared" si="21"/>
        <v>281.29883470425801</v>
      </c>
      <c r="J43" s="9">
        <f t="shared" si="22"/>
        <v>4.8940665662755303E-2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114.40451213432925</v>
      </c>
      <c r="P43" s="9">
        <f t="shared" si="25"/>
        <v>5.5990329786768402</v>
      </c>
      <c r="Q43" s="12">
        <f t="shared" si="26"/>
        <v>1.3437679148824415</v>
      </c>
      <c r="R43" s="9">
        <f t="shared" si="27"/>
        <v>14.125500000000001</v>
      </c>
      <c r="S43" s="13">
        <f t="shared" si="28"/>
        <v>9.5130644216660759E-2</v>
      </c>
      <c r="T43" s="2">
        <f t="shared" si="29"/>
        <v>0.43</v>
      </c>
      <c r="U43" s="14">
        <f t="shared" si="30"/>
        <v>4.0906177013164124E-2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4.9326177013164121E-2</v>
      </c>
      <c r="AR43" s="9">
        <f t="shared" si="35"/>
        <v>136.875</v>
      </c>
      <c r="AS43" s="1">
        <f t="shared" si="36"/>
        <v>0.24</v>
      </c>
      <c r="AT43" s="1">
        <f t="shared" si="37"/>
        <v>139166.66666666666</v>
      </c>
      <c r="AU43" s="1">
        <f t="shared" si="38"/>
        <v>1510855252.718303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10.83526389525</v>
      </c>
      <c r="E44" s="10">
        <f t="shared" si="40"/>
        <v>8.1488347042580607</v>
      </c>
      <c r="F44" s="7" t="s">
        <v>83</v>
      </c>
      <c r="G44" s="1">
        <v>3</v>
      </c>
      <c r="H44" s="9">
        <f t="shared" si="20"/>
        <v>10.83526389525</v>
      </c>
      <c r="I44" s="9">
        <f t="shared" si="21"/>
        <v>283.98526389525</v>
      </c>
      <c r="J44" s="9">
        <f t="shared" si="22"/>
        <v>6.7900636737981079E-2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167.66172915565241</v>
      </c>
      <c r="P44" s="9">
        <f t="shared" si="25"/>
        <v>11.384338166259726</v>
      </c>
      <c r="Q44" s="12">
        <f t="shared" si="26"/>
        <v>2.7322411599023342</v>
      </c>
      <c r="R44" s="9">
        <f t="shared" si="27"/>
        <v>14.125500000000001</v>
      </c>
      <c r="S44" s="13">
        <f t="shared" si="28"/>
        <v>0.19342615552740322</v>
      </c>
      <c r="T44" s="2">
        <f t="shared" si="29"/>
        <v>0.43</v>
      </c>
      <c r="U44" s="14">
        <f t="shared" si="30"/>
        <v>8.3173246876783388E-2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9.1593246876783399E-2</v>
      </c>
      <c r="AR44" s="9">
        <f t="shared" si="35"/>
        <v>136.875</v>
      </c>
      <c r="AS44" s="1">
        <f t="shared" si="36"/>
        <v>0.24</v>
      </c>
      <c r="AT44" s="1">
        <f t="shared" si="37"/>
        <v>139166.66666666666</v>
      </c>
      <c r="AU44" s="1">
        <f t="shared" si="38"/>
        <v>2805490847.5956016</v>
      </c>
    </row>
    <row r="45" spans="1:48" x14ac:dyDescent="0.15">
      <c r="C45" s="7">
        <v>3</v>
      </c>
      <c r="D45" s="7">
        <f t="shared" si="39"/>
        <v>12.081926356516099</v>
      </c>
      <c r="E45" s="10">
        <f t="shared" si="40"/>
        <v>10.83526389525</v>
      </c>
      <c r="F45" s="7" t="s">
        <v>83</v>
      </c>
      <c r="G45" s="1">
        <v>4</v>
      </c>
      <c r="H45" s="9">
        <f t="shared" si="20"/>
        <v>12.081926356516099</v>
      </c>
      <c r="I45" s="9">
        <f t="shared" si="21"/>
        <v>285.23192635651606</v>
      </c>
      <c r="J45" s="9">
        <f t="shared" si="22"/>
        <v>7.8877832297724063E-2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215.13364098939269</v>
      </c>
      <c r="P45" s="9">
        <f t="shared" si="25"/>
        <v>16.969275255560092</v>
      </c>
      <c r="Q45" s="12">
        <f t="shared" si="26"/>
        <v>4.0726260613344216</v>
      </c>
      <c r="R45" s="9">
        <f t="shared" si="27"/>
        <v>14.125500000000001</v>
      </c>
      <c r="S45" s="13">
        <f t="shared" si="28"/>
        <v>0.28831730284481411</v>
      </c>
      <c r="T45" s="2">
        <f t="shared" si="29"/>
        <v>0.43</v>
      </c>
      <c r="U45" s="14">
        <f t="shared" si="30"/>
        <v>0.12397644022327006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0.13239644022327005</v>
      </c>
      <c r="AR45" s="9">
        <f t="shared" si="35"/>
        <v>136.875</v>
      </c>
      <c r="AS45" s="1">
        <f t="shared" si="36"/>
        <v>0.24</v>
      </c>
      <c r="AT45" s="1">
        <f t="shared" si="37"/>
        <v>139166.66666666666</v>
      </c>
      <c r="AU45" s="1">
        <f t="shared" si="38"/>
        <v>4055288069.4392357</v>
      </c>
    </row>
    <row r="46" spans="1:48" x14ac:dyDescent="0.15">
      <c r="C46" s="7">
        <v>4</v>
      </c>
      <c r="D46" s="7">
        <f t="shared" si="39"/>
        <v>15.7993288256667</v>
      </c>
      <c r="E46" s="10">
        <f t="shared" si="40"/>
        <v>12.081926356516099</v>
      </c>
      <c r="F46" s="7" t="s">
        <v>83</v>
      </c>
      <c r="G46" s="1">
        <v>5</v>
      </c>
      <c r="H46" s="9">
        <f t="shared" si="20"/>
        <v>15.7993288256667</v>
      </c>
      <c r="I46" s="9">
        <f t="shared" si="21"/>
        <v>288.94932882566667</v>
      </c>
      <c r="J46" s="9">
        <f t="shared" si="22"/>
        <v>0.12237292174951082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188.25614744714096</v>
      </c>
      <c r="O46" s="9">
        <f t="shared" si="41"/>
        <v>68.764468286691624</v>
      </c>
      <c r="P46" s="9">
        <f t="shared" si="25"/>
        <v>8.4149088967940333</v>
      </c>
      <c r="Q46" s="12">
        <f t="shared" si="26"/>
        <v>2.0195781352305677</v>
      </c>
      <c r="R46" s="9">
        <f t="shared" si="27"/>
        <v>14.125500000000001</v>
      </c>
      <c r="S46" s="13">
        <f t="shared" si="28"/>
        <v>0.14297392200138528</v>
      </c>
      <c r="T46" s="2">
        <f t="shared" si="29"/>
        <v>0.43</v>
      </c>
      <c r="U46" s="14">
        <f t="shared" si="30"/>
        <v>6.1478786460595673E-2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6.9898786460595677E-2</v>
      </c>
      <c r="AR46" s="9">
        <f t="shared" si="35"/>
        <v>136.875</v>
      </c>
      <c r="AS46" s="1">
        <f t="shared" si="36"/>
        <v>0.24</v>
      </c>
      <c r="AT46" s="1">
        <f t="shared" si="37"/>
        <v>139166.66666666666</v>
      </c>
      <c r="AU46" s="1">
        <f t="shared" si="38"/>
        <v>2140991965.6745684</v>
      </c>
    </row>
    <row r="47" spans="1:48" x14ac:dyDescent="0.15">
      <c r="C47" s="7">
        <v>5</v>
      </c>
      <c r="D47" s="7">
        <f t="shared" si="39"/>
        <v>18.054499080645201</v>
      </c>
      <c r="E47" s="10">
        <f t="shared" si="40"/>
        <v>15.7993288256667</v>
      </c>
      <c r="F47" s="7" t="s">
        <v>85</v>
      </c>
      <c r="G47" s="1">
        <v>6</v>
      </c>
      <c r="H47" s="9">
        <f t="shared" si="20"/>
        <v>18.054499080645201</v>
      </c>
      <c r="I47" s="9">
        <f t="shared" si="21"/>
        <v>291.20449908064518</v>
      </c>
      <c r="J47" s="9">
        <f t="shared" si="22"/>
        <v>0.15886169013592033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119.2058093898976</v>
      </c>
      <c r="P47" s="9">
        <f t="shared" si="25"/>
        <v>18.937236353699493</v>
      </c>
      <c r="Q47" s="12">
        <f t="shared" si="26"/>
        <v>4.5449367248878785</v>
      </c>
      <c r="R47" s="9">
        <f t="shared" si="27"/>
        <v>14.125500000000001</v>
      </c>
      <c r="S47" s="13">
        <f t="shared" si="28"/>
        <v>0.32175404232684707</v>
      </c>
      <c r="T47" s="2">
        <f t="shared" si="29"/>
        <v>0.43</v>
      </c>
      <c r="U47" s="14">
        <f t="shared" si="30"/>
        <v>0.13835423820054424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0.15395423820054421</v>
      </c>
      <c r="AR47" s="9">
        <f t="shared" si="35"/>
        <v>136.875</v>
      </c>
      <c r="AS47" s="1">
        <f t="shared" si="36"/>
        <v>0.24</v>
      </c>
      <c r="AT47" s="1">
        <f t="shared" si="37"/>
        <v>139166.66666666666</v>
      </c>
      <c r="AU47" s="1">
        <f t="shared" si="38"/>
        <v>4715600996.2308712</v>
      </c>
    </row>
    <row r="48" spans="1:48" x14ac:dyDescent="0.15">
      <c r="C48" s="7">
        <v>6</v>
      </c>
      <c r="D48" s="7">
        <f t="shared" si="39"/>
        <v>21.625618196000001</v>
      </c>
      <c r="E48" s="10">
        <f t="shared" si="40"/>
        <v>18.054499080645201</v>
      </c>
      <c r="F48" s="7" t="s">
        <v>83</v>
      </c>
      <c r="G48" s="1">
        <v>7</v>
      </c>
      <c r="H48" s="9">
        <f t="shared" si="20"/>
        <v>21.625618196000001</v>
      </c>
      <c r="I48" s="9">
        <f t="shared" si="21"/>
        <v>294.77561819599998</v>
      </c>
      <c r="J48" s="9">
        <f t="shared" si="22"/>
        <v>0.2381984872804076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159.12482303619811</v>
      </c>
      <c r="P48" s="9">
        <f t="shared" si="25"/>
        <v>37.903292135984948</v>
      </c>
      <c r="Q48" s="12">
        <f t="shared" si="26"/>
        <v>9.0967901126363877</v>
      </c>
      <c r="R48" s="9">
        <f t="shared" si="27"/>
        <v>14.125500000000001</v>
      </c>
      <c r="S48" s="13">
        <f t="shared" si="28"/>
        <v>0.64399774256744091</v>
      </c>
      <c r="T48" s="2">
        <f t="shared" si="29"/>
        <v>0.43</v>
      </c>
      <c r="U48" s="14">
        <f t="shared" si="30"/>
        <v>0.27691902930399959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0.29251902930399959</v>
      </c>
      <c r="AR48" s="9">
        <f t="shared" si="35"/>
        <v>136.875</v>
      </c>
      <c r="AS48" s="1">
        <f t="shared" si="36"/>
        <v>0.24</v>
      </c>
      <c r="AT48" s="1">
        <f t="shared" si="37"/>
        <v>139166.66666666666</v>
      </c>
      <c r="AU48" s="1">
        <f t="shared" si="38"/>
        <v>8959824959.1907101</v>
      </c>
    </row>
    <row r="49" spans="1:48" x14ac:dyDescent="0.15">
      <c r="C49" s="7">
        <v>7</v>
      </c>
      <c r="D49" s="7">
        <f t="shared" si="39"/>
        <v>21.909835784838702</v>
      </c>
      <c r="E49" s="10">
        <f t="shared" si="40"/>
        <v>21.625618196000001</v>
      </c>
      <c r="F49" s="7" t="s">
        <v>83</v>
      </c>
      <c r="G49" s="1">
        <v>8</v>
      </c>
      <c r="H49" s="9">
        <f t="shared" si="20"/>
        <v>21.909835784838702</v>
      </c>
      <c r="I49" s="9">
        <f t="shared" si="21"/>
        <v>295.0598357848387</v>
      </c>
      <c r="J49" s="9">
        <f t="shared" si="22"/>
        <v>0.24589920926726577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180.07778090021316</v>
      </c>
      <c r="P49" s="9">
        <f t="shared" si="25"/>
        <v>44.280983929966354</v>
      </c>
      <c r="Q49" s="12">
        <f t="shared" si="26"/>
        <v>10.627436143191925</v>
      </c>
      <c r="R49" s="9">
        <f t="shared" si="27"/>
        <v>14.125500000000001</v>
      </c>
      <c r="S49" s="13">
        <f t="shared" si="28"/>
        <v>0.75235822754535586</v>
      </c>
      <c r="T49" s="2">
        <f t="shared" si="29"/>
        <v>0.43</v>
      </c>
      <c r="U49" s="14">
        <f t="shared" si="30"/>
        <v>0.323514037844503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0.339114037844503</v>
      </c>
      <c r="AR49" s="9">
        <f t="shared" si="35"/>
        <v>136.875</v>
      </c>
      <c r="AS49" s="1">
        <f t="shared" si="36"/>
        <v>0.24</v>
      </c>
      <c r="AT49" s="1">
        <f t="shared" si="37"/>
        <v>139166.66666666666</v>
      </c>
      <c r="AU49" s="1">
        <f t="shared" si="38"/>
        <v>10387024828.847868</v>
      </c>
    </row>
    <row r="50" spans="1:48" x14ac:dyDescent="0.15">
      <c r="C50" s="7">
        <v>8</v>
      </c>
      <c r="D50" s="7">
        <f t="shared" si="39"/>
        <v>22.090796356774199</v>
      </c>
      <c r="E50" s="10">
        <f t="shared" si="40"/>
        <v>21.909835784838702</v>
      </c>
      <c r="F50" s="7" t="s">
        <v>83</v>
      </c>
      <c r="G50" s="1">
        <v>9</v>
      </c>
      <c r="H50" s="9">
        <f t="shared" si="20"/>
        <v>22.090796356774199</v>
      </c>
      <c r="I50" s="9">
        <f t="shared" si="21"/>
        <v>295.24079635677418</v>
      </c>
      <c r="J50" s="9">
        <f t="shared" si="22"/>
        <v>0.25092344315391374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194.65304697024681</v>
      </c>
      <c r="P50" s="9">
        <f t="shared" si="25"/>
        <v>48.843012766174823</v>
      </c>
      <c r="Q50" s="12">
        <f t="shared" si="26"/>
        <v>11.722323063881957</v>
      </c>
      <c r="R50" s="9">
        <f t="shared" si="27"/>
        <v>14.125500000000001</v>
      </c>
      <c r="S50" s="13">
        <f t="shared" si="28"/>
        <v>0.82986960205882665</v>
      </c>
      <c r="T50" s="2">
        <f t="shared" si="29"/>
        <v>0.43</v>
      </c>
      <c r="U50" s="14">
        <f t="shared" si="30"/>
        <v>0.35684392888529548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0.37244392888529548</v>
      </c>
      <c r="AR50" s="9">
        <f t="shared" si="35"/>
        <v>136.875</v>
      </c>
      <c r="AS50" s="1">
        <f t="shared" si="36"/>
        <v>0.24</v>
      </c>
      <c r="AT50" s="1">
        <f t="shared" si="37"/>
        <v>139166.66666666666</v>
      </c>
      <c r="AU50" s="1">
        <f t="shared" si="38"/>
        <v>11407915641.8146</v>
      </c>
    </row>
    <row r="51" spans="1:48" x14ac:dyDescent="0.15">
      <c r="C51" s="7">
        <v>9</v>
      </c>
      <c r="D51" s="7">
        <f t="shared" si="39"/>
        <v>19.152420825</v>
      </c>
      <c r="E51" s="10">
        <f t="shared" si="40"/>
        <v>22.090796356774199</v>
      </c>
      <c r="F51" s="7" t="s">
        <v>83</v>
      </c>
      <c r="G51" s="1">
        <v>10</v>
      </c>
      <c r="H51" s="9">
        <f t="shared" si="20"/>
        <v>19.152420825</v>
      </c>
      <c r="I51" s="9">
        <f t="shared" si="21"/>
        <v>292.30242082499996</v>
      </c>
      <c r="J51" s="9">
        <f t="shared" si="22"/>
        <v>0.18012020118144742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204.66628420407199</v>
      </c>
      <c r="P51" s="9">
        <f t="shared" si="25"/>
        <v>36.864532285896743</v>
      </c>
      <c r="Q51" s="12">
        <f t="shared" si="26"/>
        <v>8.8474877486152188</v>
      </c>
      <c r="R51" s="9">
        <f t="shared" si="27"/>
        <v>14.125500000000001</v>
      </c>
      <c r="S51" s="13">
        <f t="shared" si="28"/>
        <v>0.62634864242789412</v>
      </c>
      <c r="T51" s="2">
        <f t="shared" si="29"/>
        <v>0.43</v>
      </c>
      <c r="U51" s="14">
        <f t="shared" si="30"/>
        <v>0.26932991624399449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0.2849299162439945</v>
      </c>
      <c r="AR51" s="9">
        <f t="shared" si="35"/>
        <v>136.875</v>
      </c>
      <c r="AS51" s="1">
        <f t="shared" si="36"/>
        <v>0.24</v>
      </c>
      <c r="AT51" s="1">
        <f t="shared" si="37"/>
        <v>139166.66666666666</v>
      </c>
      <c r="AU51" s="1">
        <f t="shared" si="38"/>
        <v>8727371279.937973</v>
      </c>
    </row>
    <row r="52" spans="1:48" x14ac:dyDescent="0.15">
      <c r="C52" s="7">
        <v>10</v>
      </c>
      <c r="D52" s="7">
        <f t="shared" si="39"/>
        <v>19.062672045806501</v>
      </c>
      <c r="E52" s="10">
        <f t="shared" si="40"/>
        <v>19.152420825</v>
      </c>
      <c r="F52" s="7" t="s">
        <v>83</v>
      </c>
      <c r="G52" s="1">
        <v>11</v>
      </c>
      <c r="H52" s="9">
        <f t="shared" si="20"/>
        <v>19.062672045806501</v>
      </c>
      <c r="I52" s="9">
        <f t="shared" si="21"/>
        <v>292.21267204580647</v>
      </c>
      <c r="J52" s="9">
        <f t="shared" si="22"/>
        <v>0.17828680818755235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159.41166432226646</v>
      </c>
      <c r="O52" s="9">
        <f t="shared" si="41"/>
        <v>67.246337595908756</v>
      </c>
      <c r="P52" s="9">
        <f t="shared" si="25"/>
        <v>11.989134892277175</v>
      </c>
      <c r="Q52" s="12">
        <f t="shared" si="26"/>
        <v>2.8773923741465217</v>
      </c>
      <c r="R52" s="9">
        <f t="shared" si="27"/>
        <v>14.125500000000001</v>
      </c>
      <c r="S52" s="13">
        <f t="shared" si="28"/>
        <v>0.20370198394014524</v>
      </c>
      <c r="T52" s="2">
        <f t="shared" si="29"/>
        <v>0.43</v>
      </c>
      <c r="U52" s="14">
        <f t="shared" si="30"/>
        <v>8.7591853094262456E-2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0.10319185309426246</v>
      </c>
      <c r="AR52" s="9">
        <f t="shared" si="35"/>
        <v>136.875</v>
      </c>
      <c r="AS52" s="1">
        <f t="shared" si="36"/>
        <v>0.24</v>
      </c>
      <c r="AT52" s="1">
        <f t="shared" si="37"/>
        <v>139166.66666666666</v>
      </c>
      <c r="AU52" s="1">
        <f t="shared" si="38"/>
        <v>3160754851.1937857</v>
      </c>
    </row>
    <row r="53" spans="1:48" x14ac:dyDescent="0.15">
      <c r="C53" s="7">
        <v>11</v>
      </c>
      <c r="D53" s="7">
        <f t="shared" si="39"/>
        <v>12.3063320941667</v>
      </c>
      <c r="E53" s="10">
        <f t="shared" si="40"/>
        <v>19.062672045806501</v>
      </c>
      <c r="F53" s="7" t="s">
        <v>85</v>
      </c>
      <c r="G53" s="1">
        <v>12</v>
      </c>
      <c r="H53" s="9">
        <f t="shared" si="20"/>
        <v>12.3063320941667</v>
      </c>
      <c r="I53" s="9">
        <f t="shared" si="21"/>
        <v>285.45633209416667</v>
      </c>
      <c r="J53" s="9">
        <f t="shared" si="22"/>
        <v>8.1023226922461514E-2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114.11345270363158</v>
      </c>
      <c r="P53" s="9">
        <f t="shared" si="25"/>
        <v>9.2458401733119207</v>
      </c>
      <c r="Q53" s="12">
        <f t="shared" si="26"/>
        <v>2.2190016415948608</v>
      </c>
      <c r="R53" s="9">
        <f t="shared" si="27"/>
        <v>14.125500000000001</v>
      </c>
      <c r="S53" s="13">
        <f t="shared" si="28"/>
        <v>0.15709190057660691</v>
      </c>
      <c r="T53" s="2">
        <f t="shared" si="29"/>
        <v>0.43</v>
      </c>
      <c r="U53" s="14">
        <f t="shared" si="30"/>
        <v>6.7549517247940963E-2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7.5969517247940974E-2</v>
      </c>
      <c r="AR53" s="9">
        <f t="shared" si="35"/>
        <v>136.875</v>
      </c>
      <c r="AS53" s="1">
        <f t="shared" si="36"/>
        <v>0.24</v>
      </c>
      <c r="AT53" s="1">
        <f t="shared" si="37"/>
        <v>139166.66666666666</v>
      </c>
      <c r="AU53" s="1">
        <f t="shared" si="38"/>
        <v>2326937766.7337413</v>
      </c>
      <c r="AV53" s="1">
        <f>SUM(AU42:AU53)</f>
        <v>61196221636.707062</v>
      </c>
    </row>
    <row r="54" spans="1:48" x14ac:dyDescent="0.15">
      <c r="C54" s="7">
        <v>12</v>
      </c>
      <c r="D54" s="7">
        <f t="shared" si="39"/>
        <v>9.3267891831290299</v>
      </c>
      <c r="E54" s="10">
        <f t="shared" si="40"/>
        <v>12.3063320941667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9.2780078864516096</v>
      </c>
      <c r="E58" s="7"/>
      <c r="F58" s="7"/>
      <c r="G58" s="1">
        <v>1</v>
      </c>
      <c r="H58" s="9">
        <f t="shared" ref="H58:H69" si="42">E59</f>
        <v>9.2780078864516096</v>
      </c>
      <c r="I58" s="9">
        <f t="shared" ref="I58:I69" si="43">H58+273.15</f>
        <v>282.42800788645161</v>
      </c>
      <c r="J58" s="9">
        <f t="shared" ref="J58:J69" si="44">EXP(($C$15*(I58-$C$13))/($C$16*I58*$C$13))</f>
        <v>5.6204529946620077E-2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5.60733860434113E-3</v>
      </c>
      <c r="Q58" s="12">
        <f t="shared" ref="Q58:Q69" si="48">P58*$B$60</f>
        <v>1.0653943348248147E-3</v>
      </c>
      <c r="R58" s="9">
        <f t="shared" ref="R58:R69" si="49">L58*$B$60</f>
        <v>1.8955666666666669E-2</v>
      </c>
      <c r="S58" s="13">
        <f t="shared" ref="S58:S69" si="50">Q58/R58</f>
        <v>5.620452994662007E-2</v>
      </c>
      <c r="T58" s="2">
        <f t="shared" ref="T58:T69" si="51">$B$59/100</f>
        <v>0.01</v>
      </c>
      <c r="U58" s="14">
        <f t="shared" ref="U58:U69" si="52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1.2562045299466201E-2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185416.66666666666</v>
      </c>
      <c r="AU58" s="1">
        <f t="shared" ref="AU58:AU69" si="59">AT58*10000*AS58*0.67*AR58*AQ58</f>
        <v>29581690.587200079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8.1488347042580607</v>
      </c>
      <c r="E59" s="10">
        <f t="shared" ref="E59:E70" si="61">D58</f>
        <v>9.2780078864516096</v>
      </c>
      <c r="F59" s="7" t="s">
        <v>83</v>
      </c>
      <c r="G59" s="1">
        <v>2</v>
      </c>
      <c r="H59" s="9">
        <f t="shared" si="42"/>
        <v>8.1488347042580607</v>
      </c>
      <c r="I59" s="9">
        <f t="shared" si="43"/>
        <v>281.29883470425801</v>
      </c>
      <c r="J59" s="9">
        <f t="shared" si="44"/>
        <v>4.8940665662755303E-2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0.19392599472899222</v>
      </c>
      <c r="P59" s="9">
        <f t="shared" si="47"/>
        <v>9.4908672713488549E-3</v>
      </c>
      <c r="Q59" s="12">
        <f t="shared" si="48"/>
        <v>1.8032647815562825E-3</v>
      </c>
      <c r="R59" s="9">
        <f t="shared" si="49"/>
        <v>1.8955666666666669E-2</v>
      </c>
      <c r="S59" s="13">
        <f t="shared" si="50"/>
        <v>9.5130644216660745E-2</v>
      </c>
      <c r="T59" s="2">
        <f t="shared" si="51"/>
        <v>0.01</v>
      </c>
      <c r="U59" s="14">
        <f t="shared" si="52"/>
        <v>9.5130644216660743E-4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1.2951306442166608E-2</v>
      </c>
      <c r="AR59" s="9">
        <f t="shared" si="56"/>
        <v>9.9766666666666666</v>
      </c>
      <c r="AS59" s="1">
        <f t="shared" si="57"/>
        <v>0.19</v>
      </c>
      <c r="AT59" s="1">
        <f t="shared" si="58"/>
        <v>185416.66666666666</v>
      </c>
      <c r="AU59" s="1">
        <f t="shared" si="59"/>
        <v>30498340.894254193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10.83526389525</v>
      </c>
      <c r="E60" s="10">
        <f t="shared" si="61"/>
        <v>8.1488347042580607</v>
      </c>
      <c r="F60" s="7" t="s">
        <v>83</v>
      </c>
      <c r="G60" s="1">
        <v>3</v>
      </c>
      <c r="H60" s="9">
        <f t="shared" si="42"/>
        <v>10.83526389525</v>
      </c>
      <c r="I60" s="9">
        <f t="shared" si="43"/>
        <v>283.98526389525</v>
      </c>
      <c r="J60" s="9">
        <f t="shared" si="44"/>
        <v>6.7900636737981079E-2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0.28420179412431001</v>
      </c>
      <c r="P60" s="9">
        <f t="shared" si="47"/>
        <v>1.929748278311726E-2</v>
      </c>
      <c r="Q60" s="12">
        <f t="shared" si="48"/>
        <v>3.6665217287922794E-3</v>
      </c>
      <c r="R60" s="9">
        <f t="shared" si="49"/>
        <v>1.8955666666666669E-2</v>
      </c>
      <c r="S60" s="13">
        <f t="shared" si="50"/>
        <v>0.19342615552740319</v>
      </c>
      <c r="T60" s="2">
        <f t="shared" si="51"/>
        <v>0.01</v>
      </c>
      <c r="U60" s="14">
        <f t="shared" si="52"/>
        <v>1.9342615552740319E-3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1.3934261555274031E-2</v>
      </c>
      <c r="AR60" s="9">
        <f t="shared" si="56"/>
        <v>9.9766666666666666</v>
      </c>
      <c r="AS60" s="1">
        <f t="shared" si="57"/>
        <v>0.19</v>
      </c>
      <c r="AT60" s="1">
        <f t="shared" si="58"/>
        <v>185416.66666666666</v>
      </c>
      <c r="AU60" s="1">
        <f t="shared" si="59"/>
        <v>32813049.472664241</v>
      </c>
    </row>
    <row r="61" spans="1:48" x14ac:dyDescent="0.15">
      <c r="C61" s="7">
        <v>3</v>
      </c>
      <c r="D61" s="7">
        <f t="shared" si="60"/>
        <v>12.081926356516099</v>
      </c>
      <c r="E61" s="10">
        <f t="shared" si="61"/>
        <v>10.83526389525</v>
      </c>
      <c r="F61" s="7" t="s">
        <v>83</v>
      </c>
      <c r="G61" s="1">
        <v>4</v>
      </c>
      <c r="H61" s="9">
        <f t="shared" si="42"/>
        <v>12.081926356516099</v>
      </c>
      <c r="I61" s="9">
        <f t="shared" si="43"/>
        <v>285.23192635651606</v>
      </c>
      <c r="J61" s="9">
        <f t="shared" si="44"/>
        <v>7.8877832297724063E-2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0.36467097800785941</v>
      </c>
      <c r="P61" s="9">
        <f t="shared" si="47"/>
        <v>2.8764456247150953E-2</v>
      </c>
      <c r="Q61" s="12">
        <f t="shared" si="48"/>
        <v>5.4652466869586809E-3</v>
      </c>
      <c r="R61" s="9">
        <f t="shared" si="49"/>
        <v>1.8955666666666669E-2</v>
      </c>
      <c r="S61" s="13">
        <f t="shared" si="50"/>
        <v>0.28831730284481405</v>
      </c>
      <c r="T61" s="2">
        <f t="shared" si="51"/>
        <v>0.01</v>
      </c>
      <c r="U61" s="14">
        <f t="shared" si="52"/>
        <v>2.8831730284481407E-3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1.4883173028448141E-2</v>
      </c>
      <c r="AR61" s="9">
        <f t="shared" si="56"/>
        <v>9.9766666666666666</v>
      </c>
      <c r="AS61" s="1">
        <f t="shared" si="57"/>
        <v>0.19</v>
      </c>
      <c r="AT61" s="1">
        <f t="shared" si="58"/>
        <v>185416.66666666666</v>
      </c>
      <c r="AU61" s="1">
        <f t="shared" si="59"/>
        <v>35047590.498819709</v>
      </c>
    </row>
    <row r="62" spans="1:48" x14ac:dyDescent="0.15">
      <c r="C62" s="7">
        <v>4</v>
      </c>
      <c r="D62" s="7">
        <f t="shared" si="60"/>
        <v>15.7993288256667</v>
      </c>
      <c r="E62" s="10">
        <f t="shared" si="61"/>
        <v>12.081926356516099</v>
      </c>
      <c r="F62" s="7" t="s">
        <v>83</v>
      </c>
      <c r="G62" s="1">
        <v>5</v>
      </c>
      <c r="H62" s="9">
        <f t="shared" si="42"/>
        <v>15.7993288256667</v>
      </c>
      <c r="I62" s="9">
        <f t="shared" si="43"/>
        <v>288.94932882566667</v>
      </c>
      <c r="J62" s="9">
        <f t="shared" si="44"/>
        <v>0.12237292174951082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0.31911119567267304</v>
      </c>
      <c r="O62" s="9">
        <f t="shared" si="62"/>
        <v>0.11656199275470208</v>
      </c>
      <c r="P62" s="9">
        <f t="shared" si="47"/>
        <v>1.4264031618338205E-2</v>
      </c>
      <c r="Q62" s="12">
        <f t="shared" si="48"/>
        <v>2.7101660074842588E-3</v>
      </c>
      <c r="R62" s="9">
        <f t="shared" si="49"/>
        <v>1.8955666666666669E-2</v>
      </c>
      <c r="S62" s="13">
        <f t="shared" si="50"/>
        <v>0.14297392200138526</v>
      </c>
      <c r="T62" s="2">
        <f t="shared" si="51"/>
        <v>0.01</v>
      </c>
      <c r="U62" s="14">
        <f t="shared" si="52"/>
        <v>1.4297392200138526E-3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1.3429739220013852E-2</v>
      </c>
      <c r="AR62" s="9">
        <f t="shared" si="56"/>
        <v>9.9766666666666666</v>
      </c>
      <c r="AS62" s="1">
        <f t="shared" si="57"/>
        <v>0.19</v>
      </c>
      <c r="AT62" s="1">
        <f t="shared" si="58"/>
        <v>185416.66666666666</v>
      </c>
      <c r="AU62" s="1">
        <f t="shared" si="59"/>
        <v>31624976.729714297</v>
      </c>
    </row>
    <row r="63" spans="1:48" x14ac:dyDescent="0.15">
      <c r="C63" s="7">
        <v>5</v>
      </c>
      <c r="D63" s="7">
        <f t="shared" si="60"/>
        <v>18.054499080645201</v>
      </c>
      <c r="E63" s="10">
        <f t="shared" si="61"/>
        <v>15.7993288256667</v>
      </c>
      <c r="F63" s="7" t="s">
        <v>85</v>
      </c>
      <c r="G63" s="1">
        <v>6</v>
      </c>
      <c r="H63" s="9">
        <f t="shared" si="42"/>
        <v>18.054499080645201</v>
      </c>
      <c r="I63" s="9">
        <f t="shared" si="43"/>
        <v>291.20449908064518</v>
      </c>
      <c r="J63" s="9">
        <f t="shared" si="44"/>
        <v>0.15886169013592033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0.20206462780303056</v>
      </c>
      <c r="P63" s="9">
        <f t="shared" si="47"/>
        <v>3.2100328289475115E-2</v>
      </c>
      <c r="Q63" s="12">
        <f t="shared" si="48"/>
        <v>6.0990623750002719E-3</v>
      </c>
      <c r="R63" s="9">
        <f t="shared" si="49"/>
        <v>1.8955666666666669E-2</v>
      </c>
      <c r="S63" s="13">
        <f t="shared" si="50"/>
        <v>0.32175404232684707</v>
      </c>
      <c r="T63" s="2">
        <f t="shared" si="51"/>
        <v>0.01</v>
      </c>
      <c r="U63" s="14">
        <f t="shared" si="52"/>
        <v>3.2175404232684707E-3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2.331754042326847E-2</v>
      </c>
      <c r="AR63" s="9">
        <f t="shared" si="56"/>
        <v>9.9766666666666666</v>
      </c>
      <c r="AS63" s="1">
        <f t="shared" si="57"/>
        <v>0.19</v>
      </c>
      <c r="AT63" s="1">
        <f t="shared" si="58"/>
        <v>185416.66666666666</v>
      </c>
      <c r="AU63" s="1">
        <f t="shared" si="59"/>
        <v>54909232.50252638</v>
      </c>
    </row>
    <row r="64" spans="1:48" x14ac:dyDescent="0.15">
      <c r="C64" s="7">
        <v>6</v>
      </c>
      <c r="D64" s="7">
        <f t="shared" si="60"/>
        <v>21.625618196000001</v>
      </c>
      <c r="E64" s="10">
        <f t="shared" si="61"/>
        <v>18.054499080645201</v>
      </c>
      <c r="F64" s="7" t="s">
        <v>83</v>
      </c>
      <c r="G64" s="1">
        <v>7</v>
      </c>
      <c r="H64" s="9">
        <f t="shared" si="42"/>
        <v>21.625618196000001</v>
      </c>
      <c r="I64" s="9">
        <f t="shared" si="43"/>
        <v>294.77561819599998</v>
      </c>
      <c r="J64" s="9">
        <f t="shared" si="44"/>
        <v>0.2381984872804076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0.26973096618022213</v>
      </c>
      <c r="P64" s="9">
        <f t="shared" si="47"/>
        <v>6.4249508116811696E-2</v>
      </c>
      <c r="Q64" s="12">
        <f t="shared" si="48"/>
        <v>1.2207406542194222E-2</v>
      </c>
      <c r="R64" s="9">
        <f t="shared" si="49"/>
        <v>1.8955666666666669E-2</v>
      </c>
      <c r="S64" s="13">
        <f t="shared" si="50"/>
        <v>0.64399774256744091</v>
      </c>
      <c r="T64" s="2">
        <f t="shared" si="51"/>
        <v>0.01</v>
      </c>
      <c r="U64" s="14">
        <f t="shared" si="52"/>
        <v>6.4399774256744093E-3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2.6539977425674408E-2</v>
      </c>
      <c r="AR64" s="9">
        <f t="shared" si="56"/>
        <v>9.9766666666666666</v>
      </c>
      <c r="AS64" s="1">
        <f t="shared" si="57"/>
        <v>0.19</v>
      </c>
      <c r="AT64" s="1">
        <f t="shared" si="58"/>
        <v>185416.66666666666</v>
      </c>
      <c r="AU64" s="1">
        <f t="shared" si="59"/>
        <v>62497577.558563359</v>
      </c>
    </row>
    <row r="65" spans="1:48" x14ac:dyDescent="0.15">
      <c r="C65" s="7">
        <v>7</v>
      </c>
      <c r="D65" s="7">
        <f t="shared" si="60"/>
        <v>21.909835784838702</v>
      </c>
      <c r="E65" s="10">
        <f t="shared" si="61"/>
        <v>21.625618196000001</v>
      </c>
      <c r="F65" s="7" t="s">
        <v>83</v>
      </c>
      <c r="G65" s="1">
        <v>8</v>
      </c>
      <c r="H65" s="9">
        <f t="shared" si="42"/>
        <v>21.909835784838702</v>
      </c>
      <c r="I65" s="9">
        <f t="shared" si="43"/>
        <v>295.0598357848387</v>
      </c>
      <c r="J65" s="9">
        <f t="shared" si="44"/>
        <v>0.24589920926726577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0.30524812473007712</v>
      </c>
      <c r="P65" s="9">
        <f t="shared" si="47"/>
        <v>7.5060272501441677E-2</v>
      </c>
      <c r="Q65" s="12">
        <f t="shared" si="48"/>
        <v>1.4261451775273919E-2</v>
      </c>
      <c r="R65" s="9">
        <f t="shared" si="49"/>
        <v>1.8955666666666669E-2</v>
      </c>
      <c r="S65" s="13">
        <f t="shared" si="50"/>
        <v>0.75235822754535586</v>
      </c>
      <c r="T65" s="2">
        <f t="shared" si="51"/>
        <v>0.01</v>
      </c>
      <c r="U65" s="14">
        <f t="shared" si="52"/>
        <v>7.5235822754535584E-3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2.7623582275453556E-2</v>
      </c>
      <c r="AR65" s="9">
        <f t="shared" si="56"/>
        <v>9.9766666666666666</v>
      </c>
      <c r="AS65" s="1">
        <f t="shared" si="57"/>
        <v>0.19</v>
      </c>
      <c r="AT65" s="1">
        <f t="shared" si="58"/>
        <v>185416.66666666666</v>
      </c>
      <c r="AU65" s="1">
        <f t="shared" si="59"/>
        <v>65049300.834574655</v>
      </c>
    </row>
    <row r="66" spans="1:48" x14ac:dyDescent="0.15">
      <c r="C66" s="7">
        <v>8</v>
      </c>
      <c r="D66" s="7">
        <f t="shared" si="60"/>
        <v>22.090796356774199</v>
      </c>
      <c r="E66" s="10">
        <f t="shared" si="61"/>
        <v>21.909835784838702</v>
      </c>
      <c r="F66" s="7" t="s">
        <v>83</v>
      </c>
      <c r="G66" s="1">
        <v>9</v>
      </c>
      <c r="H66" s="9">
        <f t="shared" si="42"/>
        <v>22.090796356774199</v>
      </c>
      <c r="I66" s="9">
        <f t="shared" si="43"/>
        <v>295.24079635677418</v>
      </c>
      <c r="J66" s="9">
        <f t="shared" si="44"/>
        <v>0.25092344315391374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0.32995451889530214</v>
      </c>
      <c r="P66" s="9">
        <f t="shared" si="47"/>
        <v>8.2793323965402302E-2</v>
      </c>
      <c r="Q66" s="12">
        <f t="shared" si="48"/>
        <v>1.5730731553426438E-2</v>
      </c>
      <c r="R66" s="9">
        <f t="shared" si="49"/>
        <v>1.8955666666666669E-2</v>
      </c>
      <c r="S66" s="13">
        <f t="shared" si="50"/>
        <v>0.82986960205882687</v>
      </c>
      <c r="T66" s="2">
        <f t="shared" si="51"/>
        <v>0.01</v>
      </c>
      <c r="U66" s="14">
        <f t="shared" si="52"/>
        <v>8.2986960205882684E-3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2.8398696020588268E-2</v>
      </c>
      <c r="AR66" s="9">
        <f t="shared" si="56"/>
        <v>9.9766666666666666</v>
      </c>
      <c r="AS66" s="1">
        <f t="shared" si="57"/>
        <v>0.19</v>
      </c>
      <c r="AT66" s="1">
        <f t="shared" si="58"/>
        <v>185416.66666666666</v>
      </c>
      <c r="AU66" s="1">
        <f t="shared" si="59"/>
        <v>66874574.858975381</v>
      </c>
    </row>
    <row r="67" spans="1:48" x14ac:dyDescent="0.15">
      <c r="C67" s="7">
        <v>9</v>
      </c>
      <c r="D67" s="7">
        <f t="shared" si="60"/>
        <v>19.152420825</v>
      </c>
      <c r="E67" s="10">
        <f t="shared" si="61"/>
        <v>22.090796356774199</v>
      </c>
      <c r="F67" s="7" t="s">
        <v>83</v>
      </c>
      <c r="G67" s="1">
        <v>10</v>
      </c>
      <c r="H67" s="9">
        <f t="shared" si="42"/>
        <v>19.152420825</v>
      </c>
      <c r="I67" s="9">
        <f t="shared" si="43"/>
        <v>292.30242082499996</v>
      </c>
      <c r="J67" s="9">
        <f t="shared" si="44"/>
        <v>0.18012020118144742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0.34692786159656652</v>
      </c>
      <c r="P67" s="9">
        <f t="shared" si="47"/>
        <v>6.2488716226222908E-2</v>
      </c>
      <c r="Q67" s="12">
        <f t="shared" si="48"/>
        <v>1.1872856082982353E-2</v>
      </c>
      <c r="R67" s="9">
        <f t="shared" si="49"/>
        <v>1.8955666666666669E-2</v>
      </c>
      <c r="S67" s="13">
        <f t="shared" si="50"/>
        <v>0.62634864242789412</v>
      </c>
      <c r="T67" s="2">
        <f t="shared" si="51"/>
        <v>0.01</v>
      </c>
      <c r="U67" s="14">
        <f t="shared" si="52"/>
        <v>6.2634864242789414E-3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2.636348642427894E-2</v>
      </c>
      <c r="AR67" s="9">
        <f t="shared" si="56"/>
        <v>9.9766666666666666</v>
      </c>
      <c r="AS67" s="1">
        <f t="shared" si="57"/>
        <v>0.19</v>
      </c>
      <c r="AT67" s="1">
        <f t="shared" si="58"/>
        <v>185416.66666666666</v>
      </c>
      <c r="AU67" s="1">
        <f t="shared" si="59"/>
        <v>62081968.311004952</v>
      </c>
    </row>
    <row r="68" spans="1:48" x14ac:dyDescent="0.15">
      <c r="C68" s="7">
        <v>10</v>
      </c>
      <c r="D68" s="7">
        <f t="shared" si="60"/>
        <v>19.062672045806501</v>
      </c>
      <c r="E68" s="10">
        <f t="shared" si="61"/>
        <v>19.152420825</v>
      </c>
      <c r="F68" s="7" t="s">
        <v>83</v>
      </c>
      <c r="G68" s="1">
        <v>11</v>
      </c>
      <c r="H68" s="9">
        <f t="shared" si="42"/>
        <v>19.062672045806501</v>
      </c>
      <c r="I68" s="9">
        <f t="shared" si="43"/>
        <v>292.21267204580647</v>
      </c>
      <c r="J68" s="9">
        <f t="shared" si="44"/>
        <v>0.17828680818755235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0.27021718810182643</v>
      </c>
      <c r="O68" s="9">
        <f t="shared" si="62"/>
        <v>0.11398862393518383</v>
      </c>
      <c r="P68" s="9">
        <f t="shared" si="47"/>
        <v>2.0322667931095158E-2</v>
      </c>
      <c r="Q68" s="12">
        <f t="shared" si="48"/>
        <v>3.86130690690808E-3</v>
      </c>
      <c r="R68" s="9">
        <f t="shared" si="49"/>
        <v>1.8955666666666669E-2</v>
      </c>
      <c r="S68" s="13">
        <f t="shared" si="50"/>
        <v>0.20370198394014521</v>
      </c>
      <c r="T68" s="2">
        <f t="shared" si="51"/>
        <v>0.01</v>
      </c>
      <c r="U68" s="14">
        <f t="shared" si="52"/>
        <v>2.0370198394014521E-3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2.2137019839401452E-2</v>
      </c>
      <c r="AR68" s="9">
        <f t="shared" si="56"/>
        <v>9.9766666666666666</v>
      </c>
      <c r="AS68" s="1">
        <f t="shared" si="57"/>
        <v>0.19</v>
      </c>
      <c r="AT68" s="1">
        <f t="shared" si="58"/>
        <v>185416.66666666666</v>
      </c>
      <c r="AU68" s="1">
        <f t="shared" si="59"/>
        <v>52129287.532477684</v>
      </c>
    </row>
    <row r="69" spans="1:48" x14ac:dyDescent="0.15">
      <c r="C69" s="7">
        <v>11</v>
      </c>
      <c r="D69" s="7">
        <f t="shared" si="60"/>
        <v>12.3063320941667</v>
      </c>
      <c r="E69" s="10">
        <f t="shared" si="61"/>
        <v>19.062672045806501</v>
      </c>
      <c r="F69" s="7" t="s">
        <v>85</v>
      </c>
      <c r="G69" s="1">
        <v>12</v>
      </c>
      <c r="H69" s="9">
        <f t="shared" si="42"/>
        <v>12.3063320941667</v>
      </c>
      <c r="I69" s="9">
        <f t="shared" si="43"/>
        <v>285.45633209416667</v>
      </c>
      <c r="J69" s="9">
        <f t="shared" si="44"/>
        <v>8.1023226922461514E-2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0.19343262267075534</v>
      </c>
      <c r="P69" s="9">
        <f t="shared" si="47"/>
        <v>1.5672535280859483E-2</v>
      </c>
      <c r="Q69" s="12">
        <f t="shared" si="48"/>
        <v>2.9777817033633017E-3</v>
      </c>
      <c r="R69" s="9">
        <f t="shared" si="49"/>
        <v>1.8955666666666669E-2</v>
      </c>
      <c r="S69" s="13">
        <f t="shared" si="50"/>
        <v>0.15709190057660688</v>
      </c>
      <c r="T69" s="2">
        <f t="shared" si="51"/>
        <v>0.01</v>
      </c>
      <c r="U69" s="14">
        <f t="shared" si="52"/>
        <v>1.5709190057660689E-3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1.3570919005766069E-2</v>
      </c>
      <c r="AR69" s="9">
        <f t="shared" si="56"/>
        <v>9.9766666666666666</v>
      </c>
      <c r="AS69" s="1">
        <f t="shared" si="57"/>
        <v>0.19</v>
      </c>
      <c r="AT69" s="1">
        <f t="shared" si="58"/>
        <v>185416.66666666666</v>
      </c>
      <c r="AU69" s="1">
        <f t="shared" si="59"/>
        <v>31957433.478574034</v>
      </c>
      <c r="AV69" s="1">
        <f>SUM(AU58:AU69)</f>
        <v>555065023.25934887</v>
      </c>
    </row>
    <row r="70" spans="1:48" x14ac:dyDescent="0.15">
      <c r="C70" s="7">
        <v>12</v>
      </c>
      <c r="D70" s="7">
        <f t="shared" si="60"/>
        <v>9.3267891831290299</v>
      </c>
      <c r="E70" s="10">
        <f t="shared" si="61"/>
        <v>12.3063320941667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9.2780078864516096</v>
      </c>
      <c r="E73" s="7"/>
      <c r="F73" s="7"/>
      <c r="G73" s="1">
        <v>1</v>
      </c>
      <c r="H73" s="9">
        <f t="shared" ref="H73:H84" si="63">E74</f>
        <v>9.2780078864516096</v>
      </c>
      <c r="I73" s="9">
        <f t="shared" ref="I73:I84" si="64">H73+273.15</f>
        <v>282.42800788645161</v>
      </c>
      <c r="J73" s="9">
        <f t="shared" ref="J73:J84" si="65">EXP(($C$15*(I73-$C$13))/($C$16*I73*$C$13))</f>
        <v>5.6204529946620077E-2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6.1543960291548993E-3</v>
      </c>
      <c r="Q73" s="12">
        <f t="shared" ref="Q73:Q84" si="69">P73*$B$75</f>
        <v>1.1077912852478819E-3</v>
      </c>
      <c r="R73" s="9">
        <f t="shared" ref="R73:R84" si="70">L73*$B$75</f>
        <v>1.9710000000000002E-2</v>
      </c>
      <c r="S73" s="13">
        <f t="shared" ref="S73:S84" si="71">Q73/R73</f>
        <v>5.6204529946620077E-2</v>
      </c>
      <c r="T73" s="2">
        <f t="shared" ref="T73:T84" si="72">$B$74/100</f>
        <v>0.01</v>
      </c>
      <c r="U73" s="14">
        <f t="shared" ref="U73:U84" si="73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1.3162045299466201E-2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28333.333333333332</v>
      </c>
      <c r="AU73" s="1">
        <f t="shared" ref="AU73:AU84" si="80">AT73*10000*AS73*0.67*AR73*AQ73</f>
        <v>4924730.6123162238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8.1488347042580607</v>
      </c>
      <c r="E74" s="10">
        <f t="shared" ref="E74:E85" si="82">D73</f>
        <v>9.2780078864516096</v>
      </c>
      <c r="F74" s="7" t="s">
        <v>83</v>
      </c>
      <c r="G74" s="1">
        <v>2</v>
      </c>
      <c r="H74" s="9">
        <f t="shared" si="63"/>
        <v>8.1488347042580607</v>
      </c>
      <c r="I74" s="9">
        <f t="shared" si="64"/>
        <v>281.29883470425801</v>
      </c>
      <c r="J74" s="9">
        <f t="shared" si="65"/>
        <v>4.8940665662755303E-2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0.21284560397084512</v>
      </c>
      <c r="P74" s="9">
        <f t="shared" si="68"/>
        <v>1.0416805541724354E-2</v>
      </c>
      <c r="Q74" s="12">
        <f t="shared" si="69"/>
        <v>1.8750249975103836E-3</v>
      </c>
      <c r="R74" s="9">
        <f t="shared" si="70"/>
        <v>1.9710000000000002E-2</v>
      </c>
      <c r="S74" s="13">
        <f t="shared" si="71"/>
        <v>9.5130644216660759E-2</v>
      </c>
      <c r="T74" s="2">
        <f t="shared" si="72"/>
        <v>0.01</v>
      </c>
      <c r="U74" s="14">
        <f t="shared" si="73"/>
        <v>9.5130644216660765E-4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1.3551306442166608E-2</v>
      </c>
      <c r="AR74" s="9">
        <f t="shared" si="77"/>
        <v>10.950000000000001</v>
      </c>
      <c r="AS74" s="1">
        <f t="shared" si="78"/>
        <v>0.18</v>
      </c>
      <c r="AT74" s="1">
        <f t="shared" si="79"/>
        <v>28333.333333333332</v>
      </c>
      <c r="AU74" s="1">
        <f t="shared" si="80"/>
        <v>5070377.1453607222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10.83526389525</v>
      </c>
      <c r="E75" s="10">
        <f t="shared" si="82"/>
        <v>8.1488347042580607</v>
      </c>
      <c r="F75" s="7" t="s">
        <v>83</v>
      </c>
      <c r="G75" s="1">
        <v>3</v>
      </c>
      <c r="H75" s="9">
        <f t="shared" si="63"/>
        <v>10.83526389525</v>
      </c>
      <c r="I75" s="9">
        <f t="shared" si="64"/>
        <v>283.98526389525</v>
      </c>
      <c r="J75" s="9">
        <f t="shared" si="65"/>
        <v>6.7900636737981079E-2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0.31192879842912075</v>
      </c>
      <c r="P75" s="9">
        <f t="shared" si="68"/>
        <v>2.1180164030250651E-2</v>
      </c>
      <c r="Q75" s="12">
        <f t="shared" si="69"/>
        <v>3.8124295254451171E-3</v>
      </c>
      <c r="R75" s="9">
        <f t="shared" si="70"/>
        <v>1.9710000000000002E-2</v>
      </c>
      <c r="S75" s="13">
        <f t="shared" si="71"/>
        <v>0.19342615552740319</v>
      </c>
      <c r="T75" s="2">
        <f t="shared" si="72"/>
        <v>0.01</v>
      </c>
      <c r="U75" s="14">
        <f t="shared" si="73"/>
        <v>1.9342615552740319E-3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1.4534261555274031E-2</v>
      </c>
      <c r="AR75" s="9">
        <f t="shared" si="77"/>
        <v>10.950000000000001</v>
      </c>
      <c r="AS75" s="1">
        <f t="shared" si="78"/>
        <v>0.18</v>
      </c>
      <c r="AT75" s="1">
        <f t="shared" si="79"/>
        <v>28333.333333333332</v>
      </c>
      <c r="AU75" s="1">
        <f t="shared" si="80"/>
        <v>5438161.104913665</v>
      </c>
    </row>
    <row r="76" spans="1:48" x14ac:dyDescent="0.15">
      <c r="C76" s="7">
        <v>3</v>
      </c>
      <c r="D76" s="7">
        <f t="shared" si="81"/>
        <v>12.081926356516099</v>
      </c>
      <c r="E76" s="10">
        <f t="shared" si="82"/>
        <v>10.83526389525</v>
      </c>
      <c r="F76" s="7" t="s">
        <v>83</v>
      </c>
      <c r="G76" s="1">
        <v>4</v>
      </c>
      <c r="H76" s="9">
        <f t="shared" si="63"/>
        <v>12.081926356516099</v>
      </c>
      <c r="I76" s="9">
        <f t="shared" si="64"/>
        <v>285.23192635651606</v>
      </c>
      <c r="J76" s="9">
        <f t="shared" si="65"/>
        <v>7.8877832297724063E-2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0.4002486343988701</v>
      </c>
      <c r="P76" s="9">
        <f t="shared" si="68"/>
        <v>3.1570744661507145E-2</v>
      </c>
      <c r="Q76" s="12">
        <f t="shared" si="69"/>
        <v>5.6827340390712862E-3</v>
      </c>
      <c r="R76" s="9">
        <f t="shared" si="70"/>
        <v>1.9710000000000002E-2</v>
      </c>
      <c r="S76" s="13">
        <f t="shared" si="71"/>
        <v>0.28831730284481411</v>
      </c>
      <c r="T76" s="2">
        <f t="shared" si="72"/>
        <v>0.01</v>
      </c>
      <c r="U76" s="14">
        <f t="shared" si="73"/>
        <v>2.8831730284481411E-3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1.5483173028448141E-2</v>
      </c>
      <c r="AR76" s="9">
        <f t="shared" si="77"/>
        <v>10.950000000000001</v>
      </c>
      <c r="AS76" s="1">
        <f t="shared" si="78"/>
        <v>0.18</v>
      </c>
      <c r="AT76" s="1">
        <f t="shared" si="79"/>
        <v>28333.333333333332</v>
      </c>
      <c r="AU76" s="1">
        <f t="shared" si="80"/>
        <v>5793207.2450836999</v>
      </c>
    </row>
    <row r="77" spans="1:48" x14ac:dyDescent="0.15">
      <c r="C77" s="7">
        <v>4</v>
      </c>
      <c r="D77" s="7">
        <f t="shared" si="81"/>
        <v>15.7993288256667</v>
      </c>
      <c r="E77" s="10">
        <f t="shared" si="82"/>
        <v>12.081926356516099</v>
      </c>
      <c r="F77" s="7" t="s">
        <v>83</v>
      </c>
      <c r="G77" s="1">
        <v>5</v>
      </c>
      <c r="H77" s="9">
        <f t="shared" si="63"/>
        <v>15.7993288256667</v>
      </c>
      <c r="I77" s="9">
        <f t="shared" si="64"/>
        <v>288.94932882566667</v>
      </c>
      <c r="J77" s="9">
        <f t="shared" si="65"/>
        <v>0.12237292174951082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0.35024399525049477</v>
      </c>
      <c r="O77" s="9">
        <f t="shared" si="83"/>
        <v>0.12793389448686815</v>
      </c>
      <c r="P77" s="9">
        <f t="shared" si="68"/>
        <v>1.5655644459151689E-2</v>
      </c>
      <c r="Q77" s="12">
        <f t="shared" si="69"/>
        <v>2.8180160026473038E-3</v>
      </c>
      <c r="R77" s="9">
        <f t="shared" si="70"/>
        <v>1.9710000000000002E-2</v>
      </c>
      <c r="S77" s="13">
        <f t="shared" si="71"/>
        <v>0.14297392200138526</v>
      </c>
      <c r="T77" s="2">
        <f t="shared" si="72"/>
        <v>0.01</v>
      </c>
      <c r="U77" s="14">
        <f t="shared" si="73"/>
        <v>1.4297392200138526E-3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1.4029739220013852E-2</v>
      </c>
      <c r="AR77" s="9">
        <f t="shared" si="77"/>
        <v>10.950000000000001</v>
      </c>
      <c r="AS77" s="1">
        <f t="shared" si="78"/>
        <v>0.18</v>
      </c>
      <c r="AT77" s="1">
        <f t="shared" si="79"/>
        <v>28333.333333333332</v>
      </c>
      <c r="AU77" s="1">
        <f t="shared" si="80"/>
        <v>5249388.2711692136</v>
      </c>
    </row>
    <row r="78" spans="1:48" x14ac:dyDescent="0.15">
      <c r="C78" s="7">
        <v>5</v>
      </c>
      <c r="D78" s="7">
        <f t="shared" si="81"/>
        <v>18.054499080645201</v>
      </c>
      <c r="E78" s="10">
        <f t="shared" si="82"/>
        <v>15.7993288256667</v>
      </c>
      <c r="F78" s="7" t="s">
        <v>85</v>
      </c>
      <c r="G78" s="1">
        <v>6</v>
      </c>
      <c r="H78" s="9">
        <f t="shared" si="63"/>
        <v>18.054499080645201</v>
      </c>
      <c r="I78" s="9">
        <f t="shared" si="64"/>
        <v>291.20449908064518</v>
      </c>
      <c r="J78" s="9">
        <f t="shared" si="65"/>
        <v>0.15886169013592033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0.22177825002771648</v>
      </c>
      <c r="P78" s="9">
        <f t="shared" si="68"/>
        <v>3.5232067634789761E-2</v>
      </c>
      <c r="Q78" s="12">
        <f t="shared" si="69"/>
        <v>6.3417721742621566E-3</v>
      </c>
      <c r="R78" s="9">
        <f t="shared" si="70"/>
        <v>1.9710000000000002E-2</v>
      </c>
      <c r="S78" s="13">
        <f t="shared" si="71"/>
        <v>0.32175404232684707</v>
      </c>
      <c r="T78" s="2">
        <f t="shared" si="72"/>
        <v>0.01</v>
      </c>
      <c r="U78" s="14">
        <f t="shared" si="73"/>
        <v>3.2175404232684707E-3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2.4817540423268471E-2</v>
      </c>
      <c r="AR78" s="9">
        <f t="shared" si="77"/>
        <v>10.950000000000001</v>
      </c>
      <c r="AS78" s="1">
        <f t="shared" si="78"/>
        <v>0.18</v>
      </c>
      <c r="AT78" s="1">
        <f t="shared" si="79"/>
        <v>28333.333333333332</v>
      </c>
      <c r="AU78" s="1">
        <f t="shared" si="80"/>
        <v>9285768.1510807686</v>
      </c>
    </row>
    <row r="79" spans="1:48" x14ac:dyDescent="0.15">
      <c r="C79" s="7">
        <v>6</v>
      </c>
      <c r="D79" s="7">
        <f t="shared" si="81"/>
        <v>21.625618196000001</v>
      </c>
      <c r="E79" s="10">
        <f t="shared" si="82"/>
        <v>18.054499080645201</v>
      </c>
      <c r="F79" s="7" t="s">
        <v>83</v>
      </c>
      <c r="G79" s="1">
        <v>7</v>
      </c>
      <c r="H79" s="9">
        <f t="shared" si="63"/>
        <v>21.625618196000001</v>
      </c>
      <c r="I79" s="9">
        <f t="shared" si="64"/>
        <v>294.77561819599998</v>
      </c>
      <c r="J79" s="9">
        <f t="shared" si="65"/>
        <v>0.2381984872804076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0.29604618239292674</v>
      </c>
      <c r="P79" s="9">
        <f t="shared" si="68"/>
        <v>7.0517752811134787E-2</v>
      </c>
      <c r="Q79" s="12">
        <f t="shared" si="69"/>
        <v>1.2693195506004262E-2</v>
      </c>
      <c r="R79" s="9">
        <f t="shared" si="70"/>
        <v>1.9710000000000002E-2</v>
      </c>
      <c r="S79" s="13">
        <f t="shared" si="71"/>
        <v>0.64399774256744091</v>
      </c>
      <c r="T79" s="2">
        <f t="shared" si="72"/>
        <v>0.01</v>
      </c>
      <c r="U79" s="14">
        <f t="shared" si="73"/>
        <v>6.4399774256744093E-3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2.803997742567441E-2</v>
      </c>
      <c r="AR79" s="9">
        <f t="shared" si="77"/>
        <v>10.950000000000001</v>
      </c>
      <c r="AS79" s="1">
        <f t="shared" si="78"/>
        <v>0.18</v>
      </c>
      <c r="AT79" s="1">
        <f t="shared" si="79"/>
        <v>28333.333333333332</v>
      </c>
      <c r="AU79" s="1">
        <f t="shared" si="80"/>
        <v>10491480.013556477</v>
      </c>
    </row>
    <row r="80" spans="1:48" x14ac:dyDescent="0.15">
      <c r="C80" s="7">
        <v>7</v>
      </c>
      <c r="D80" s="7">
        <f t="shared" si="81"/>
        <v>21.909835784838702</v>
      </c>
      <c r="E80" s="10">
        <f t="shared" si="82"/>
        <v>21.625618196000001</v>
      </c>
      <c r="F80" s="7" t="s">
        <v>83</v>
      </c>
      <c r="G80" s="1">
        <v>8</v>
      </c>
      <c r="H80" s="9">
        <f t="shared" si="63"/>
        <v>21.909835784838702</v>
      </c>
      <c r="I80" s="9">
        <f t="shared" si="64"/>
        <v>295.0598357848387</v>
      </c>
      <c r="J80" s="9">
        <f t="shared" si="65"/>
        <v>0.24589920926726577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0.33502842958179191</v>
      </c>
      <c r="P80" s="9">
        <f t="shared" si="68"/>
        <v>8.2383225916216468E-2</v>
      </c>
      <c r="Q80" s="12">
        <f t="shared" si="69"/>
        <v>1.4828980664918964E-2</v>
      </c>
      <c r="R80" s="9">
        <f t="shared" si="70"/>
        <v>1.9710000000000002E-2</v>
      </c>
      <c r="S80" s="13">
        <f t="shared" si="71"/>
        <v>0.75235822754535575</v>
      </c>
      <c r="T80" s="2">
        <f t="shared" si="72"/>
        <v>0.01</v>
      </c>
      <c r="U80" s="14">
        <f t="shared" si="73"/>
        <v>7.5235822754535575E-3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2.9123582275453558E-2</v>
      </c>
      <c r="AR80" s="9">
        <f t="shared" si="77"/>
        <v>10.950000000000001</v>
      </c>
      <c r="AS80" s="1">
        <f t="shared" si="78"/>
        <v>0.18</v>
      </c>
      <c r="AT80" s="1">
        <f t="shared" si="79"/>
        <v>28333.333333333332</v>
      </c>
      <c r="AU80" s="1">
        <f t="shared" si="80"/>
        <v>10896923.229557117</v>
      </c>
    </row>
    <row r="81" spans="1:48" x14ac:dyDescent="0.15">
      <c r="C81" s="7">
        <v>8</v>
      </c>
      <c r="D81" s="7">
        <f t="shared" si="81"/>
        <v>22.090796356774199</v>
      </c>
      <c r="E81" s="10">
        <f t="shared" si="82"/>
        <v>21.909835784838702</v>
      </c>
      <c r="F81" s="7" t="s">
        <v>83</v>
      </c>
      <c r="G81" s="1">
        <v>9</v>
      </c>
      <c r="H81" s="9">
        <f t="shared" si="63"/>
        <v>22.090796356774199</v>
      </c>
      <c r="I81" s="9">
        <f t="shared" si="64"/>
        <v>295.24079635677418</v>
      </c>
      <c r="J81" s="9">
        <f t="shared" si="65"/>
        <v>0.25092344315391374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0.36214520366557545</v>
      </c>
      <c r="P81" s="9">
        <f t="shared" si="68"/>
        <v>9.0870721425441531E-2</v>
      </c>
      <c r="Q81" s="12">
        <f t="shared" si="69"/>
        <v>1.6356729856579474E-2</v>
      </c>
      <c r="R81" s="9">
        <f t="shared" si="70"/>
        <v>1.9710000000000002E-2</v>
      </c>
      <c r="S81" s="13">
        <f t="shared" si="71"/>
        <v>0.82986960205882665</v>
      </c>
      <c r="T81" s="2">
        <f t="shared" si="72"/>
        <v>0.01</v>
      </c>
      <c r="U81" s="14">
        <f t="shared" si="73"/>
        <v>8.2986960205882667E-3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2.989869602058827E-2</v>
      </c>
      <c r="AR81" s="9">
        <f t="shared" si="77"/>
        <v>10.950000000000001</v>
      </c>
      <c r="AS81" s="1">
        <f t="shared" si="78"/>
        <v>0.18</v>
      </c>
      <c r="AT81" s="1">
        <f t="shared" si="79"/>
        <v>28333.333333333332</v>
      </c>
      <c r="AU81" s="1">
        <f t="shared" si="80"/>
        <v>11186940.95110734</v>
      </c>
    </row>
    <row r="82" spans="1:48" x14ac:dyDescent="0.15">
      <c r="C82" s="7">
        <v>9</v>
      </c>
      <c r="D82" s="7">
        <f t="shared" si="81"/>
        <v>19.152420825</v>
      </c>
      <c r="E82" s="10">
        <f t="shared" si="82"/>
        <v>22.090796356774199</v>
      </c>
      <c r="F82" s="7" t="s">
        <v>83</v>
      </c>
      <c r="G82" s="1">
        <v>10</v>
      </c>
      <c r="H82" s="9">
        <f t="shared" si="63"/>
        <v>19.152420825</v>
      </c>
      <c r="I82" s="9">
        <f t="shared" si="64"/>
        <v>292.30242082499996</v>
      </c>
      <c r="J82" s="9">
        <f t="shared" si="65"/>
        <v>0.18012020118144742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0.38077448224013399</v>
      </c>
      <c r="P82" s="9">
        <f t="shared" si="68"/>
        <v>6.8585176345854412E-2</v>
      </c>
      <c r="Q82" s="12">
        <f t="shared" si="69"/>
        <v>1.2345331742253794E-2</v>
      </c>
      <c r="R82" s="9">
        <f t="shared" si="70"/>
        <v>1.9710000000000002E-2</v>
      </c>
      <c r="S82" s="13">
        <f t="shared" si="71"/>
        <v>0.62634864242789412</v>
      </c>
      <c r="T82" s="2">
        <f t="shared" si="72"/>
        <v>0.01</v>
      </c>
      <c r="U82" s="14">
        <f t="shared" si="73"/>
        <v>6.2634864242789414E-3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2.7863486424278942E-2</v>
      </c>
      <c r="AR82" s="9">
        <f t="shared" si="77"/>
        <v>10.950000000000001</v>
      </c>
      <c r="AS82" s="1">
        <f t="shared" si="78"/>
        <v>0.18</v>
      </c>
      <c r="AT82" s="1">
        <f t="shared" si="79"/>
        <v>28333.333333333332</v>
      </c>
      <c r="AU82" s="1">
        <f t="shared" si="80"/>
        <v>10425443.875737848</v>
      </c>
    </row>
    <row r="83" spans="1:48" x14ac:dyDescent="0.15">
      <c r="C83" s="7">
        <v>10</v>
      </c>
      <c r="D83" s="7">
        <f t="shared" si="81"/>
        <v>19.062672045806501</v>
      </c>
      <c r="E83" s="10">
        <f t="shared" si="82"/>
        <v>19.152420825</v>
      </c>
      <c r="F83" s="7" t="s">
        <v>83</v>
      </c>
      <c r="G83" s="1">
        <v>11</v>
      </c>
      <c r="H83" s="9">
        <f t="shared" si="63"/>
        <v>19.062672045806501</v>
      </c>
      <c r="I83" s="9">
        <f t="shared" si="64"/>
        <v>292.21267204580647</v>
      </c>
      <c r="J83" s="9">
        <f t="shared" si="65"/>
        <v>0.17828680818755235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0.2965798405995656</v>
      </c>
      <c r="O83" s="9">
        <f t="shared" si="83"/>
        <v>0.12510946529471401</v>
      </c>
      <c r="P83" s="9">
        <f t="shared" si="68"/>
        <v>2.2305367241445915E-2</v>
      </c>
      <c r="Q83" s="12">
        <f t="shared" si="69"/>
        <v>4.0149661034602647E-3</v>
      </c>
      <c r="R83" s="9">
        <f t="shared" si="70"/>
        <v>1.9710000000000002E-2</v>
      </c>
      <c r="S83" s="13">
        <f t="shared" si="71"/>
        <v>0.20370198394014533</v>
      </c>
      <c r="T83" s="2">
        <f t="shared" si="72"/>
        <v>0.01</v>
      </c>
      <c r="U83" s="14">
        <f t="shared" si="73"/>
        <v>2.0370198394014534E-3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2.3637019839401453E-2</v>
      </c>
      <c r="AR83" s="9">
        <f t="shared" si="77"/>
        <v>10.950000000000001</v>
      </c>
      <c r="AS83" s="1">
        <f t="shared" si="78"/>
        <v>0.18</v>
      </c>
      <c r="AT83" s="1">
        <f t="shared" si="79"/>
        <v>28333.333333333332</v>
      </c>
      <c r="AU83" s="1">
        <f t="shared" si="80"/>
        <v>8844062.7986402083</v>
      </c>
    </row>
    <row r="84" spans="1:48" x14ac:dyDescent="0.15">
      <c r="C84" s="7">
        <v>11</v>
      </c>
      <c r="D84" s="7">
        <f t="shared" si="81"/>
        <v>12.3063320941667</v>
      </c>
      <c r="E84" s="10">
        <f t="shared" si="82"/>
        <v>19.062672045806501</v>
      </c>
      <c r="F84" s="7" t="s">
        <v>85</v>
      </c>
      <c r="G84" s="1">
        <v>12</v>
      </c>
      <c r="H84" s="9">
        <f t="shared" si="63"/>
        <v>12.3063320941667</v>
      </c>
      <c r="I84" s="9">
        <f t="shared" si="64"/>
        <v>285.45633209416667</v>
      </c>
      <c r="J84" s="9">
        <f t="shared" si="65"/>
        <v>8.1023226922461514E-2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0.21230409805326811</v>
      </c>
      <c r="P84" s="9">
        <f t="shared" si="68"/>
        <v>1.720156311313846E-2</v>
      </c>
      <c r="Q84" s="12">
        <f t="shared" si="69"/>
        <v>3.0962813603649226E-3</v>
      </c>
      <c r="R84" s="9">
        <f t="shared" si="70"/>
        <v>1.9710000000000002E-2</v>
      </c>
      <c r="S84" s="13">
        <f t="shared" si="71"/>
        <v>0.15709190057660691</v>
      </c>
      <c r="T84" s="2">
        <f t="shared" si="72"/>
        <v>0.01</v>
      </c>
      <c r="U84" s="14">
        <f t="shared" si="73"/>
        <v>1.5709190057660691E-3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1.4170919005766069E-2</v>
      </c>
      <c r="AR84" s="9">
        <f t="shared" si="77"/>
        <v>10.950000000000001</v>
      </c>
      <c r="AS84" s="1">
        <f t="shared" si="78"/>
        <v>0.18</v>
      </c>
      <c r="AT84" s="1">
        <f t="shared" si="79"/>
        <v>28333.333333333332</v>
      </c>
      <c r="AU84" s="1">
        <f t="shared" si="80"/>
        <v>5302212.3115759417</v>
      </c>
      <c r="AV84" s="1">
        <f>SUM(AU73:AU84)</f>
        <v>92908695.71009922</v>
      </c>
    </row>
    <row r="85" spans="1:48" x14ac:dyDescent="0.15">
      <c r="C85" s="7">
        <v>12</v>
      </c>
      <c r="D85" s="7">
        <f t="shared" si="81"/>
        <v>9.3267891831290299</v>
      </c>
      <c r="E85" s="10">
        <f t="shared" si="82"/>
        <v>12.3063320941667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9.2780078864516096</v>
      </c>
      <c r="E89" s="7"/>
      <c r="F89" s="7"/>
      <c r="G89" s="1">
        <v>1</v>
      </c>
      <c r="H89" s="9">
        <f t="shared" ref="H89:H100" si="84">E90</f>
        <v>9.2780078864516096</v>
      </c>
      <c r="I89" s="9">
        <f t="shared" ref="I89:I100" si="85">H89+273.15</f>
        <v>282.42800788645161</v>
      </c>
      <c r="J89" s="9">
        <f t="shared" ref="J89:J100" si="86">EXP(($C$15*(I89-$C$13))/($C$16*I89*$C$13))</f>
        <v>5.6204529946620077E-2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0.29818048761255483</v>
      </c>
      <c r="Q89" s="12">
        <f t="shared" ref="Q89:Q100" si="90">P89*$B$91</f>
        <v>0.13418121942564967</v>
      </c>
      <c r="R89" s="9">
        <f t="shared" ref="R89:R100" si="91">L89*$B$91</f>
        <v>2.3873737500000001</v>
      </c>
      <c r="S89" s="13">
        <f t="shared" ref="S89:S100" si="92">Q89/R89</f>
        <v>5.6204529946620077E-2</v>
      </c>
      <c r="T89" s="2">
        <f t="shared" ref="T89:T100" si="93">$B$90/100</f>
        <v>0.51</v>
      </c>
      <c r="U89" s="14">
        <f t="shared" ref="U89:U100" si="94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3.8979289547242037E-2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180416.66666666666</v>
      </c>
      <c r="AN89" s="1">
        <f t="shared" ref="AN89:AN100" si="99">AM89*10000*AK89*AJ89</f>
        <v>731557215.70864666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8.1488347042580607</v>
      </c>
      <c r="E90" s="10">
        <f t="shared" ref="E90:E101" si="101">D89</f>
        <v>9.2780078864516096</v>
      </c>
      <c r="F90" s="7" t="s">
        <v>83</v>
      </c>
      <c r="G90" s="1">
        <v>2</v>
      </c>
      <c r="H90" s="9">
        <f t="shared" si="84"/>
        <v>8.1488347042580607</v>
      </c>
      <c r="I90" s="9">
        <f t="shared" si="85"/>
        <v>281.29883470425801</v>
      </c>
      <c r="J90" s="9">
        <f t="shared" si="86"/>
        <v>4.8940665662755303E-2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10.312369512387445</v>
      </c>
      <c r="P90" s="9">
        <f t="shared" si="89"/>
        <v>0.50469422849654488</v>
      </c>
      <c r="Q90" s="12">
        <f t="shared" si="90"/>
        <v>0.22711240282344519</v>
      </c>
      <c r="R90" s="9">
        <f t="shared" si="91"/>
        <v>2.3873737500000001</v>
      </c>
      <c r="S90" s="13">
        <f t="shared" si="92"/>
        <v>9.5130644216660745E-2</v>
      </c>
      <c r="T90" s="2">
        <f t="shared" si="93"/>
        <v>0.51</v>
      </c>
      <c r="U90" s="14">
        <f t="shared" si="94"/>
        <v>4.851662855049698E-2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4.4964763507974841E-2</v>
      </c>
      <c r="AK90" s="9">
        <f t="shared" si="96"/>
        <v>10.4025</v>
      </c>
      <c r="AL90" s="1">
        <f t="shared" si="97"/>
        <v>0.45</v>
      </c>
      <c r="AM90" s="17">
        <f t="shared" si="98"/>
        <v>180416.66666666666</v>
      </c>
      <c r="AN90" s="1">
        <f t="shared" si="99"/>
        <v>843891655.77337348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10.83526389525</v>
      </c>
      <c r="E91" s="10">
        <f t="shared" si="101"/>
        <v>8.1488347042580607</v>
      </c>
      <c r="F91" s="7" t="s">
        <v>83</v>
      </c>
      <c r="G91" s="1">
        <v>3</v>
      </c>
      <c r="H91" s="9">
        <f t="shared" si="84"/>
        <v>10.83526389525</v>
      </c>
      <c r="I91" s="9">
        <f t="shared" si="85"/>
        <v>283.98526389525</v>
      </c>
      <c r="J91" s="9">
        <f t="shared" si="86"/>
        <v>6.7900636737981079E-2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15.1129502838909</v>
      </c>
      <c r="P91" s="9">
        <f t="shared" si="89"/>
        <v>1.026178947265644</v>
      </c>
      <c r="Q91" s="12">
        <f t="shared" si="90"/>
        <v>0.4617805262695398</v>
      </c>
      <c r="R91" s="9">
        <f t="shared" si="91"/>
        <v>2.3873737500000001</v>
      </c>
      <c r="S91" s="13">
        <f t="shared" si="92"/>
        <v>0.19342615552740319</v>
      </c>
      <c r="T91" s="2">
        <f t="shared" si="93"/>
        <v>0.51</v>
      </c>
      <c r="U91" s="14">
        <f t="shared" si="94"/>
        <v>9.8647339318975624E-2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6.0079172804671156E-2</v>
      </c>
      <c r="AK91" s="9">
        <f t="shared" si="96"/>
        <v>10.4025</v>
      </c>
      <c r="AL91" s="1">
        <f t="shared" si="97"/>
        <v>0.45</v>
      </c>
      <c r="AM91" s="17">
        <f t="shared" si="98"/>
        <v>180416.66666666666</v>
      </c>
      <c r="AN91" s="1">
        <f t="shared" si="99"/>
        <v>1127556527.8273172</v>
      </c>
    </row>
    <row r="92" spans="1:48" x14ac:dyDescent="0.15">
      <c r="C92" s="7">
        <v>3</v>
      </c>
      <c r="D92" s="7">
        <f t="shared" si="100"/>
        <v>12.081926356516099</v>
      </c>
      <c r="E92" s="10">
        <f t="shared" si="101"/>
        <v>10.83526389525</v>
      </c>
      <c r="F92" s="7" t="s">
        <v>83</v>
      </c>
      <c r="G92" s="1">
        <v>4</v>
      </c>
      <c r="H92" s="9">
        <f t="shared" si="84"/>
        <v>12.081926356516099</v>
      </c>
      <c r="I92" s="9">
        <f t="shared" si="85"/>
        <v>285.23192635651606</v>
      </c>
      <c r="J92" s="9">
        <f t="shared" si="86"/>
        <v>7.8877832297724063E-2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19.392046336625253</v>
      </c>
      <c r="P92" s="9">
        <f t="shared" si="89"/>
        <v>1.5296025788500209</v>
      </c>
      <c r="Q92" s="12">
        <f t="shared" si="90"/>
        <v>0.68832116048250946</v>
      </c>
      <c r="R92" s="9">
        <f t="shared" si="91"/>
        <v>2.3873737500000001</v>
      </c>
      <c r="S92" s="13">
        <f t="shared" si="92"/>
        <v>0.28831730284481405</v>
      </c>
      <c r="T92" s="2">
        <f t="shared" si="93"/>
        <v>0.51</v>
      </c>
      <c r="U92" s="14">
        <f t="shared" si="94"/>
        <v>0.14704182445085517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7.4670110071932833E-2</v>
      </c>
      <c r="AK92" s="9">
        <f t="shared" si="96"/>
        <v>10.4025</v>
      </c>
      <c r="AL92" s="1">
        <f t="shared" si="97"/>
        <v>0.45</v>
      </c>
      <c r="AM92" s="17">
        <f t="shared" si="98"/>
        <v>180416.66666666666</v>
      </c>
      <c r="AN92" s="1">
        <f t="shared" si="99"/>
        <v>1401396958.6253364</v>
      </c>
    </row>
    <row r="93" spans="1:48" x14ac:dyDescent="0.15">
      <c r="C93" s="7">
        <v>4</v>
      </c>
      <c r="D93" s="7">
        <f t="shared" si="100"/>
        <v>15.7993288256667</v>
      </c>
      <c r="E93" s="10">
        <f t="shared" si="101"/>
        <v>12.081926356516099</v>
      </c>
      <c r="F93" s="7" t="s">
        <v>83</v>
      </c>
      <c r="G93" s="1">
        <v>5</v>
      </c>
      <c r="H93" s="9">
        <f t="shared" si="84"/>
        <v>15.7993288256667</v>
      </c>
      <c r="I93" s="9">
        <f t="shared" si="85"/>
        <v>288.94932882566667</v>
      </c>
      <c r="J93" s="9">
        <f t="shared" si="86"/>
        <v>0.12237292174951082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16.969321569886471</v>
      </c>
      <c r="O93" s="9">
        <f t="shared" si="102"/>
        <v>6.1983971878887587</v>
      </c>
      <c r="P93" s="9">
        <f t="shared" si="89"/>
        <v>0.75851597404589899</v>
      </c>
      <c r="Q93" s="12">
        <f t="shared" si="90"/>
        <v>0.34133218832065454</v>
      </c>
      <c r="R93" s="9">
        <f t="shared" si="91"/>
        <v>2.3873737500000001</v>
      </c>
      <c r="S93" s="13">
        <f t="shared" si="92"/>
        <v>0.14297392200138523</v>
      </c>
      <c r="T93" s="2">
        <f t="shared" si="93"/>
        <v>0.51</v>
      </c>
      <c r="U93" s="14">
        <f t="shared" si="94"/>
        <v>7.2916700220706468E-2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5.2321385116543002E-2</v>
      </c>
      <c r="AK93" s="9">
        <f t="shared" si="96"/>
        <v>10.4025</v>
      </c>
      <c r="AL93" s="1">
        <f t="shared" si="97"/>
        <v>0.45</v>
      </c>
      <c r="AM93" s="17">
        <f t="shared" si="98"/>
        <v>180416.66666666666</v>
      </c>
      <c r="AN93" s="1">
        <f t="shared" si="99"/>
        <v>981959580.65085447</v>
      </c>
    </row>
    <row r="94" spans="1:48" x14ac:dyDescent="0.15">
      <c r="C94" s="7">
        <v>5</v>
      </c>
      <c r="D94" s="7">
        <f t="shared" si="100"/>
        <v>18.054499080645201</v>
      </c>
      <c r="E94" s="10">
        <f t="shared" si="101"/>
        <v>15.7993288256667</v>
      </c>
      <c r="F94" s="7" t="s">
        <v>85</v>
      </c>
      <c r="G94" s="1">
        <v>6</v>
      </c>
      <c r="H94" s="9">
        <f t="shared" si="84"/>
        <v>18.054499080645201</v>
      </c>
      <c r="I94" s="9">
        <f t="shared" si="85"/>
        <v>291.20449908064518</v>
      </c>
      <c r="J94" s="9">
        <f t="shared" si="86"/>
        <v>0.15886169013592033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10.74515621384286</v>
      </c>
      <c r="P94" s="9">
        <f t="shared" si="89"/>
        <v>1.7069936769055631</v>
      </c>
      <c r="Q94" s="12">
        <f t="shared" si="90"/>
        <v>0.76814715460750338</v>
      </c>
      <c r="R94" s="9">
        <f t="shared" si="91"/>
        <v>2.3873737500000001</v>
      </c>
      <c r="S94" s="13">
        <f t="shared" si="92"/>
        <v>0.32175404232684696</v>
      </c>
      <c r="T94" s="2">
        <f t="shared" si="93"/>
        <v>0.51</v>
      </c>
      <c r="U94" s="14">
        <f t="shared" si="94"/>
        <v>0.16409456158669194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9.5929510318387617E-2</v>
      </c>
      <c r="AK94" s="9">
        <f t="shared" si="96"/>
        <v>10.4025</v>
      </c>
      <c r="AL94" s="1">
        <f t="shared" si="97"/>
        <v>0.45</v>
      </c>
      <c r="AM94" s="17">
        <f t="shared" si="98"/>
        <v>180416.66666666666</v>
      </c>
      <c r="AN94" s="1">
        <f t="shared" si="99"/>
        <v>1800390060.6695111</v>
      </c>
    </row>
    <row r="95" spans="1:48" x14ac:dyDescent="0.15">
      <c r="C95" s="7">
        <v>6</v>
      </c>
      <c r="D95" s="7">
        <f t="shared" si="100"/>
        <v>21.625618196000001</v>
      </c>
      <c r="E95" s="10">
        <f t="shared" si="101"/>
        <v>18.054499080645201</v>
      </c>
      <c r="F95" s="7" t="s">
        <v>83</v>
      </c>
      <c r="G95" s="1">
        <v>7</v>
      </c>
      <c r="H95" s="9">
        <f t="shared" si="84"/>
        <v>21.625618196000001</v>
      </c>
      <c r="I95" s="9">
        <f t="shared" si="85"/>
        <v>294.77561819599998</v>
      </c>
      <c r="J95" s="9">
        <f t="shared" si="86"/>
        <v>0.2381984872804076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14.343437536937296</v>
      </c>
      <c r="P95" s="9">
        <f t="shared" si="89"/>
        <v>3.4165851236994795</v>
      </c>
      <c r="Q95" s="12">
        <f t="shared" si="90"/>
        <v>1.5374633056647657</v>
      </c>
      <c r="R95" s="9">
        <f t="shared" si="91"/>
        <v>2.3873737500000001</v>
      </c>
      <c r="S95" s="13">
        <f t="shared" si="92"/>
        <v>0.6439977425674408</v>
      </c>
      <c r="T95" s="2">
        <f t="shared" si="93"/>
        <v>0.51</v>
      </c>
      <c r="U95" s="14">
        <f t="shared" si="94"/>
        <v>0.32843884870939483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0.14547931288588256</v>
      </c>
      <c r="AK95" s="9">
        <f t="shared" si="96"/>
        <v>10.4025</v>
      </c>
      <c r="AL95" s="1">
        <f t="shared" si="97"/>
        <v>0.45</v>
      </c>
      <c r="AM95" s="17">
        <f t="shared" si="98"/>
        <v>180416.66666666666</v>
      </c>
      <c r="AN95" s="1">
        <f t="shared" si="99"/>
        <v>2730333013.0996051</v>
      </c>
    </row>
    <row r="96" spans="1:48" x14ac:dyDescent="0.15">
      <c r="C96" s="7">
        <v>7</v>
      </c>
      <c r="D96" s="7">
        <f t="shared" si="100"/>
        <v>21.909835784838702</v>
      </c>
      <c r="E96" s="10">
        <f t="shared" si="101"/>
        <v>21.625618196000001</v>
      </c>
      <c r="F96" s="7" t="s">
        <v>83</v>
      </c>
      <c r="G96" s="1">
        <v>8</v>
      </c>
      <c r="H96" s="9">
        <f t="shared" si="84"/>
        <v>21.909835784838702</v>
      </c>
      <c r="I96" s="9">
        <f t="shared" si="85"/>
        <v>295.0598357848387</v>
      </c>
      <c r="J96" s="9">
        <f t="shared" si="86"/>
        <v>0.24589920926726577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16.232127413237816</v>
      </c>
      <c r="P96" s="9">
        <f t="shared" si="89"/>
        <v>3.9914672956406871</v>
      </c>
      <c r="Q96" s="12">
        <f t="shared" si="90"/>
        <v>1.7961602830383092</v>
      </c>
      <c r="R96" s="9">
        <f t="shared" si="91"/>
        <v>2.3873737500000001</v>
      </c>
      <c r="S96" s="13">
        <f t="shared" si="92"/>
        <v>0.75235822754535575</v>
      </c>
      <c r="T96" s="2">
        <f t="shared" si="93"/>
        <v>0.51</v>
      </c>
      <c r="U96" s="14">
        <f t="shared" si="94"/>
        <v>0.38370269604813145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0.16214136285851166</v>
      </c>
      <c r="AK96" s="9">
        <f t="shared" si="96"/>
        <v>10.4025</v>
      </c>
      <c r="AL96" s="1">
        <f t="shared" si="97"/>
        <v>0.45</v>
      </c>
      <c r="AM96" s="17">
        <f t="shared" si="98"/>
        <v>180416.66666666666</v>
      </c>
      <c r="AN96" s="1">
        <f t="shared" si="99"/>
        <v>3043043763.5405998</v>
      </c>
    </row>
    <row r="97" spans="1:50" x14ac:dyDescent="0.15">
      <c r="C97" s="7">
        <v>8</v>
      </c>
      <c r="D97" s="7">
        <f t="shared" si="100"/>
        <v>22.090796356774199</v>
      </c>
      <c r="E97" s="10">
        <f t="shared" si="101"/>
        <v>21.909835784838702</v>
      </c>
      <c r="F97" s="7" t="s">
        <v>83</v>
      </c>
      <c r="G97" s="1">
        <v>9</v>
      </c>
      <c r="H97" s="9">
        <f t="shared" si="84"/>
        <v>22.090796356774199</v>
      </c>
      <c r="I97" s="9">
        <f t="shared" si="85"/>
        <v>295.24079635677418</v>
      </c>
      <c r="J97" s="9">
        <f t="shared" si="86"/>
        <v>0.25092344315391374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17.545935117597125</v>
      </c>
      <c r="P97" s="9">
        <f t="shared" si="89"/>
        <v>4.4026864530626408</v>
      </c>
      <c r="Q97" s="12">
        <f t="shared" si="90"/>
        <v>1.9812089038781884</v>
      </c>
      <c r="R97" s="9">
        <f t="shared" si="91"/>
        <v>2.3873737500000001</v>
      </c>
      <c r="S97" s="13">
        <f t="shared" si="92"/>
        <v>0.82986960205882654</v>
      </c>
      <c r="T97" s="2">
        <f t="shared" si="93"/>
        <v>0.51</v>
      </c>
      <c r="U97" s="14">
        <f t="shared" si="94"/>
        <v>0.42323349705000152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0.17405989936057548</v>
      </c>
      <c r="AK97" s="9">
        <f t="shared" si="96"/>
        <v>10.4025</v>
      </c>
      <c r="AL97" s="1">
        <f t="shared" si="97"/>
        <v>0.45</v>
      </c>
      <c r="AM97" s="17">
        <f t="shared" si="98"/>
        <v>180416.66666666666</v>
      </c>
      <c r="AN97" s="1">
        <f t="shared" si="99"/>
        <v>3266728994.3400049</v>
      </c>
    </row>
    <row r="98" spans="1:50" x14ac:dyDescent="0.15">
      <c r="C98" s="7">
        <v>9</v>
      </c>
      <c r="D98" s="7">
        <f t="shared" si="100"/>
        <v>19.152420825</v>
      </c>
      <c r="E98" s="10">
        <f t="shared" si="101"/>
        <v>22.090796356774199</v>
      </c>
      <c r="F98" s="7" t="s">
        <v>83</v>
      </c>
      <c r="G98" s="1">
        <v>10</v>
      </c>
      <c r="H98" s="9">
        <f t="shared" si="84"/>
        <v>19.152420825</v>
      </c>
      <c r="I98" s="9">
        <f t="shared" si="85"/>
        <v>292.30242082499996</v>
      </c>
      <c r="J98" s="9">
        <f t="shared" si="86"/>
        <v>0.18012020118144742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18.448523664534484</v>
      </c>
      <c r="P98" s="9">
        <f t="shared" si="89"/>
        <v>3.3229517939566451</v>
      </c>
      <c r="Q98" s="12">
        <f t="shared" si="90"/>
        <v>1.4953283072804904</v>
      </c>
      <c r="R98" s="9">
        <f t="shared" si="91"/>
        <v>2.3873737500000001</v>
      </c>
      <c r="S98" s="13">
        <f t="shared" si="92"/>
        <v>0.62634864242789401</v>
      </c>
      <c r="T98" s="2">
        <f t="shared" si="93"/>
        <v>0.51</v>
      </c>
      <c r="U98" s="14">
        <f t="shared" si="94"/>
        <v>0.31943780763822593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0.14276549900292512</v>
      </c>
      <c r="AK98" s="9">
        <f t="shared" si="96"/>
        <v>10.4025</v>
      </c>
      <c r="AL98" s="1">
        <f t="shared" si="97"/>
        <v>0.45</v>
      </c>
      <c r="AM98" s="17">
        <f t="shared" si="98"/>
        <v>180416.66666666666</v>
      </c>
      <c r="AN98" s="1">
        <f t="shared" si="99"/>
        <v>2679400578.1776791</v>
      </c>
    </row>
    <row r="99" spans="1:50" x14ac:dyDescent="0.15">
      <c r="C99" s="7">
        <v>10</v>
      </c>
      <c r="D99" s="7">
        <f t="shared" si="100"/>
        <v>19.062672045806501</v>
      </c>
      <c r="E99" s="10">
        <f t="shared" si="101"/>
        <v>19.152420825</v>
      </c>
      <c r="F99" s="7" t="s">
        <v>83</v>
      </c>
      <c r="G99" s="1">
        <v>11</v>
      </c>
      <c r="H99" s="9">
        <f t="shared" si="84"/>
        <v>19.062672045806501</v>
      </c>
      <c r="I99" s="9">
        <f t="shared" si="85"/>
        <v>292.21267204580647</v>
      </c>
      <c r="J99" s="9">
        <f t="shared" si="86"/>
        <v>0.17828680818755235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14.369293277048948</v>
      </c>
      <c r="O99" s="9">
        <f t="shared" si="102"/>
        <v>6.0615535935288936</v>
      </c>
      <c r="P99" s="9">
        <f t="shared" si="89"/>
        <v>1.0806950428480546</v>
      </c>
      <c r="Q99" s="12">
        <f t="shared" si="90"/>
        <v>0.48631276928162459</v>
      </c>
      <c r="R99" s="9">
        <f t="shared" si="91"/>
        <v>2.3873737500000001</v>
      </c>
      <c r="S99" s="13">
        <f t="shared" si="92"/>
        <v>0.20370198394014535</v>
      </c>
      <c r="T99" s="2">
        <f t="shared" si="93"/>
        <v>0.51</v>
      </c>
      <c r="U99" s="14">
        <f t="shared" si="94"/>
        <v>0.10388801180947413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7.776523556055645E-2</v>
      </c>
      <c r="AK99" s="9">
        <f t="shared" si="96"/>
        <v>10.4025</v>
      </c>
      <c r="AL99" s="1">
        <f t="shared" si="97"/>
        <v>0.45</v>
      </c>
      <c r="AM99" s="17">
        <f t="shared" si="98"/>
        <v>180416.66666666666</v>
      </c>
      <c r="AN99" s="1">
        <f t="shared" si="99"/>
        <v>1459485790.1824667</v>
      </c>
    </row>
    <row r="100" spans="1:50" x14ac:dyDescent="0.15">
      <c r="C100" s="7">
        <v>11</v>
      </c>
      <c r="D100" s="7">
        <f t="shared" si="100"/>
        <v>12.3063320941667</v>
      </c>
      <c r="E100" s="10">
        <f t="shared" si="101"/>
        <v>19.062672045806501</v>
      </c>
      <c r="F100" s="7" t="s">
        <v>85</v>
      </c>
      <c r="G100" s="1">
        <v>12</v>
      </c>
      <c r="H100" s="9">
        <f t="shared" si="84"/>
        <v>12.3063320941667</v>
      </c>
      <c r="I100" s="9">
        <f t="shared" si="85"/>
        <v>285.45633209416667</v>
      </c>
      <c r="J100" s="9">
        <f t="shared" si="86"/>
        <v>8.1023226922461514E-2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10.286133550680839</v>
      </c>
      <c r="P100" s="9">
        <f t="shared" si="89"/>
        <v>0.83341573283155845</v>
      </c>
      <c r="Q100" s="12">
        <f t="shared" si="90"/>
        <v>0.37503707977420131</v>
      </c>
      <c r="R100" s="9">
        <f t="shared" si="91"/>
        <v>2.3873737500000001</v>
      </c>
      <c r="S100" s="13">
        <f t="shared" si="92"/>
        <v>0.15709190057660696</v>
      </c>
      <c r="T100" s="2">
        <f t="shared" si="93"/>
        <v>0.51</v>
      </c>
      <c r="U100" s="14">
        <f t="shared" si="94"/>
        <v>8.0116869294069554E-2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5.4492236092161972E-2</v>
      </c>
      <c r="AK100" s="9">
        <f t="shared" si="96"/>
        <v>10.4025</v>
      </c>
      <c r="AL100" s="1">
        <f t="shared" si="97"/>
        <v>0.45</v>
      </c>
      <c r="AM100" s="17">
        <f t="shared" si="98"/>
        <v>180416.66666666666</v>
      </c>
      <c r="AN100" s="1">
        <f t="shared" si="99"/>
        <v>1022701772.5658063</v>
      </c>
      <c r="AO100" s="1">
        <f>SUM(AN89:AN100)</f>
        <v>21088445911.161201</v>
      </c>
    </row>
    <row r="101" spans="1:50" x14ac:dyDescent="0.15">
      <c r="C101" s="7">
        <v>12</v>
      </c>
      <c r="D101" s="7">
        <f t="shared" si="100"/>
        <v>9.3267891831290299</v>
      </c>
      <c r="E101" s="10">
        <f t="shared" si="101"/>
        <v>12.3063320941667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9.2780078864516096</v>
      </c>
      <c r="E105" s="7"/>
      <c r="F105" s="7"/>
      <c r="G105" s="1">
        <v>1</v>
      </c>
      <c r="H105" s="9">
        <f t="shared" ref="H105:H116" si="103">E106</f>
        <v>9.2780078864516096</v>
      </c>
      <c r="I105" s="9">
        <f t="shared" ref="I105:I116" si="104">H105+273.15</f>
        <v>282.42800788645161</v>
      </c>
      <c r="J105" s="9">
        <f t="shared" ref="J105:J116" si="105">EXP(($C$15*(I105-$C$13))/($C$16*I105*$C$13))</f>
        <v>5.6204529946620077E-2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3.6414364616392761E-2</v>
      </c>
      <c r="Q105" s="12">
        <f t="shared" ref="Q105:Q116" si="109">P105*$B$107</f>
        <v>1.0924309384917829E-2</v>
      </c>
      <c r="R105" s="9">
        <f t="shared" ref="R105:R116" si="110">L105*$B$107</f>
        <v>0.19436706250000002</v>
      </c>
      <c r="S105" s="13">
        <f t="shared" ref="S105:S116" si="111">Q105/R105</f>
        <v>5.6204529946620084E-2</v>
      </c>
      <c r="T105" s="2">
        <f t="shared" ref="T105:T116" si="112">$B$106/100</f>
        <v>0.01</v>
      </c>
      <c r="U105" s="14">
        <f t="shared" ref="U105:U116" si="113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6.0520452994662008E-3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3073.9166666666665</v>
      </c>
      <c r="AX105" s="1">
        <f t="shared" ref="AX105:AX116" si="120">AW105*10000*AV105*0.67*AU105*AT105</f>
        <v>2422655.8985247719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8.1488347042580607</v>
      </c>
      <c r="E106" s="10">
        <f t="shared" ref="E106:E117" si="122">D105</f>
        <v>9.2780078864516096</v>
      </c>
      <c r="F106" s="7" t="s">
        <v>83</v>
      </c>
      <c r="G106" s="1">
        <v>2</v>
      </c>
      <c r="H106" s="9">
        <f t="shared" si="103"/>
        <v>8.1488347042580607</v>
      </c>
      <c r="I106" s="9">
        <f t="shared" si="104"/>
        <v>281.29883470425801</v>
      </c>
      <c r="J106" s="9">
        <f t="shared" si="105"/>
        <v>4.8940665662755303E-2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1.2593660520502741</v>
      </c>
      <c r="P106" s="9">
        <f t="shared" si="108"/>
        <v>6.1634212900416555E-2</v>
      </c>
      <c r="Q106" s="12">
        <f t="shared" si="109"/>
        <v>1.8490263870124965E-2</v>
      </c>
      <c r="R106" s="9">
        <f t="shared" si="110"/>
        <v>0.19436706250000002</v>
      </c>
      <c r="S106" s="13">
        <f t="shared" si="111"/>
        <v>9.5130644216660745E-2</v>
      </c>
      <c r="T106" s="2">
        <f t="shared" si="112"/>
        <v>0.01</v>
      </c>
      <c r="U106" s="14">
        <f t="shared" si="113"/>
        <v>9.5130644216660743E-4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6.4413064421666071E-3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3073.9166666666665</v>
      </c>
      <c r="AX106" s="1">
        <f t="shared" si="120"/>
        <v>2578478.559586613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10.83526389525</v>
      </c>
      <c r="E107" s="10">
        <f t="shared" si="122"/>
        <v>8.1488347042580607</v>
      </c>
      <c r="F107" s="7" t="s">
        <v>83</v>
      </c>
      <c r="G107" s="1">
        <v>3</v>
      </c>
      <c r="H107" s="9">
        <f t="shared" si="103"/>
        <v>10.83526389525</v>
      </c>
      <c r="I107" s="9">
        <f t="shared" si="104"/>
        <v>283.98526389525</v>
      </c>
      <c r="J107" s="9">
        <f t="shared" si="105"/>
        <v>6.7900636737981079E-2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1.8456220474831908</v>
      </c>
      <c r="P107" s="9">
        <f t="shared" si="108"/>
        <v>0.125318912201765</v>
      </c>
      <c r="Q107" s="12">
        <f t="shared" si="109"/>
        <v>3.7595673660529495E-2</v>
      </c>
      <c r="R107" s="9">
        <f t="shared" si="110"/>
        <v>0.19436706250000002</v>
      </c>
      <c r="S107" s="13">
        <f t="shared" si="111"/>
        <v>0.19342615552740317</v>
      </c>
      <c r="T107" s="2">
        <f t="shared" si="112"/>
        <v>0.01</v>
      </c>
      <c r="U107" s="14">
        <f t="shared" si="113"/>
        <v>1.9342615552740317E-3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7.4242615552740322E-3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3073.9166666666665</v>
      </c>
      <c r="AX107" s="1">
        <f t="shared" si="120"/>
        <v>2971959.0913606943</v>
      </c>
    </row>
    <row r="108" spans="1:50" x14ac:dyDescent="0.15">
      <c r="C108" s="7">
        <v>3</v>
      </c>
      <c r="D108" s="7">
        <f t="shared" si="121"/>
        <v>12.081926356516099</v>
      </c>
      <c r="E108" s="10">
        <f t="shared" si="122"/>
        <v>10.83526389525</v>
      </c>
      <c r="F108" s="7" t="s">
        <v>83</v>
      </c>
      <c r="G108" s="1">
        <v>4</v>
      </c>
      <c r="H108" s="9">
        <f t="shared" si="103"/>
        <v>12.081926356516099</v>
      </c>
      <c r="I108" s="9">
        <f t="shared" si="104"/>
        <v>285.23192635651606</v>
      </c>
      <c r="J108" s="9">
        <f t="shared" si="105"/>
        <v>7.8877832297724063E-2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2.3681933436147595</v>
      </c>
      <c r="P108" s="9">
        <f t="shared" si="108"/>
        <v>0.18679795740623142</v>
      </c>
      <c r="Q108" s="12">
        <f t="shared" si="109"/>
        <v>5.6039387221869429E-2</v>
      </c>
      <c r="R108" s="9">
        <f t="shared" si="110"/>
        <v>0.19436706250000002</v>
      </c>
      <c r="S108" s="13">
        <f t="shared" si="111"/>
        <v>0.28831730284481416</v>
      </c>
      <c r="T108" s="2">
        <f t="shared" si="112"/>
        <v>0.01</v>
      </c>
      <c r="U108" s="14">
        <f t="shared" si="113"/>
        <v>2.8831730284481416E-3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8.3731730284481408E-3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3073.9166666666665</v>
      </c>
      <c r="AX108" s="1">
        <f t="shared" si="120"/>
        <v>3351811.8293872667</v>
      </c>
    </row>
    <row r="109" spans="1:50" x14ac:dyDescent="0.15">
      <c r="C109" s="7">
        <v>4</v>
      </c>
      <c r="D109" s="7">
        <f t="shared" si="121"/>
        <v>15.7993288256667</v>
      </c>
      <c r="E109" s="10">
        <f t="shared" si="122"/>
        <v>12.081926356516099</v>
      </c>
      <c r="F109" s="7" t="s">
        <v>83</v>
      </c>
      <c r="G109" s="1">
        <v>5</v>
      </c>
      <c r="H109" s="9">
        <f t="shared" si="103"/>
        <v>15.7993288256667</v>
      </c>
      <c r="I109" s="9">
        <f t="shared" si="104"/>
        <v>288.94932882566667</v>
      </c>
      <c r="J109" s="9">
        <f t="shared" si="105"/>
        <v>0.12237292174951082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2.0723256168981017</v>
      </c>
      <c r="O109" s="9">
        <f t="shared" si="123"/>
        <v>0.75695997764375988</v>
      </c>
      <c r="P109" s="9">
        <f t="shared" si="108"/>
        <v>9.2631404111711294E-2</v>
      </c>
      <c r="Q109" s="12">
        <f t="shared" si="109"/>
        <v>2.7789421233513387E-2</v>
      </c>
      <c r="R109" s="9">
        <f t="shared" si="110"/>
        <v>0.19436706250000002</v>
      </c>
      <c r="S109" s="13">
        <f t="shared" si="111"/>
        <v>0.14297392200138531</v>
      </c>
      <c r="T109" s="2">
        <f t="shared" si="112"/>
        <v>0.01</v>
      </c>
      <c r="U109" s="14">
        <f t="shared" si="113"/>
        <v>1.4297392200138532E-3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6.9197392200138529E-3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3073.9166666666665</v>
      </c>
      <c r="AX109" s="1">
        <f t="shared" si="120"/>
        <v>2769996.9527819604</v>
      </c>
    </row>
    <row r="110" spans="1:50" x14ac:dyDescent="0.15">
      <c r="C110" s="7">
        <v>5</v>
      </c>
      <c r="D110" s="7">
        <f t="shared" si="121"/>
        <v>18.054499080645201</v>
      </c>
      <c r="E110" s="10">
        <f t="shared" si="122"/>
        <v>15.7993288256667</v>
      </c>
      <c r="F110" s="7" t="s">
        <v>85</v>
      </c>
      <c r="G110" s="1">
        <v>6</v>
      </c>
      <c r="H110" s="9">
        <f t="shared" si="103"/>
        <v>18.054499080645201</v>
      </c>
      <c r="I110" s="9">
        <f t="shared" si="104"/>
        <v>291.20449908064518</v>
      </c>
      <c r="J110" s="9">
        <f t="shared" si="105"/>
        <v>0.15886169013592033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1.3122187818653821</v>
      </c>
      <c r="P110" s="9">
        <f t="shared" si="108"/>
        <v>0.20846129351523315</v>
      </c>
      <c r="Q110" s="12">
        <f t="shared" si="109"/>
        <v>6.2538388054569946E-2</v>
      </c>
      <c r="R110" s="9">
        <f t="shared" si="110"/>
        <v>0.19436706250000002</v>
      </c>
      <c r="S110" s="13">
        <f t="shared" si="111"/>
        <v>0.32175404232684712</v>
      </c>
      <c r="T110" s="2">
        <f t="shared" si="112"/>
        <v>0.01</v>
      </c>
      <c r="U110" s="14">
        <f t="shared" si="113"/>
        <v>3.2175404232684711E-3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1.3167540423268471E-2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3073.9166666666665</v>
      </c>
      <c r="AX110" s="1">
        <f t="shared" si="120"/>
        <v>5271014.656534113</v>
      </c>
    </row>
    <row r="111" spans="1:50" x14ac:dyDescent="0.15">
      <c r="C111" s="7">
        <v>6</v>
      </c>
      <c r="D111" s="7">
        <f t="shared" si="121"/>
        <v>21.625618196000001</v>
      </c>
      <c r="E111" s="10">
        <f t="shared" si="122"/>
        <v>18.054499080645201</v>
      </c>
      <c r="F111" s="7" t="s">
        <v>83</v>
      </c>
      <c r="G111" s="1">
        <v>7</v>
      </c>
      <c r="H111" s="9">
        <f t="shared" si="103"/>
        <v>21.625618196000001</v>
      </c>
      <c r="I111" s="9">
        <f t="shared" si="104"/>
        <v>294.77561819599998</v>
      </c>
      <c r="J111" s="9">
        <f t="shared" si="105"/>
        <v>0.2381984872804076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1.7516476966834822</v>
      </c>
      <c r="P111" s="9">
        <f t="shared" si="108"/>
        <v>0.4172398315982157</v>
      </c>
      <c r="Q111" s="12">
        <f t="shared" si="109"/>
        <v>0.12517194947946469</v>
      </c>
      <c r="R111" s="9">
        <f t="shared" si="110"/>
        <v>0.19436706250000002</v>
      </c>
      <c r="S111" s="13">
        <f t="shared" si="111"/>
        <v>0.6439977425674408</v>
      </c>
      <c r="T111" s="2">
        <f t="shared" si="112"/>
        <v>0.01</v>
      </c>
      <c r="U111" s="14">
        <f t="shared" si="113"/>
        <v>6.4399774256744084E-3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1.6389977425674409E-2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3073.9166666666665</v>
      </c>
      <c r="AX111" s="1">
        <f t="shared" si="120"/>
        <v>6560967.9905238319</v>
      </c>
    </row>
    <row r="112" spans="1:50" x14ac:dyDescent="0.15">
      <c r="C112" s="7">
        <v>7</v>
      </c>
      <c r="D112" s="7">
        <f t="shared" si="121"/>
        <v>21.909835784838702</v>
      </c>
      <c r="E112" s="10">
        <f t="shared" si="122"/>
        <v>21.625618196000001</v>
      </c>
      <c r="F112" s="7" t="s">
        <v>83</v>
      </c>
      <c r="G112" s="1">
        <v>8</v>
      </c>
      <c r="H112" s="9">
        <f t="shared" si="103"/>
        <v>21.909835784838702</v>
      </c>
      <c r="I112" s="9">
        <f t="shared" si="104"/>
        <v>295.0598357848387</v>
      </c>
      <c r="J112" s="9">
        <f t="shared" si="105"/>
        <v>0.24589920926726577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1.9822980734186</v>
      </c>
      <c r="P112" s="9">
        <f t="shared" si="108"/>
        <v>0.48744552878565811</v>
      </c>
      <c r="Q112" s="12">
        <f t="shared" si="109"/>
        <v>0.14623365863569743</v>
      </c>
      <c r="R112" s="9">
        <f t="shared" si="110"/>
        <v>0.19436706250000002</v>
      </c>
      <c r="S112" s="13">
        <f t="shared" si="111"/>
        <v>0.75235822754535586</v>
      </c>
      <c r="T112" s="2">
        <f t="shared" si="112"/>
        <v>0.01</v>
      </c>
      <c r="U112" s="14">
        <f t="shared" si="113"/>
        <v>7.5235822754535584E-3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1.7473582275453557E-2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3073.9166666666665</v>
      </c>
      <c r="AX112" s="1">
        <f t="shared" si="120"/>
        <v>6994738.9805094898</v>
      </c>
    </row>
    <row r="113" spans="1:53" x14ac:dyDescent="0.15">
      <c r="C113" s="7">
        <v>8</v>
      </c>
      <c r="D113" s="7">
        <f t="shared" si="121"/>
        <v>22.090796356774199</v>
      </c>
      <c r="E113" s="10">
        <f t="shared" si="122"/>
        <v>21.909835784838702</v>
      </c>
      <c r="F113" s="7" t="s">
        <v>83</v>
      </c>
      <c r="G113" s="1">
        <v>9</v>
      </c>
      <c r="H113" s="9">
        <f t="shared" si="103"/>
        <v>22.090796356774199</v>
      </c>
      <c r="I113" s="9">
        <f t="shared" si="104"/>
        <v>295.24079635677418</v>
      </c>
      <c r="J113" s="9">
        <f t="shared" si="105"/>
        <v>0.25092344315391374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2.1427427529662753</v>
      </c>
      <c r="P113" s="9">
        <f t="shared" si="108"/>
        <v>0.5376643893673938</v>
      </c>
      <c r="Q113" s="12">
        <f t="shared" si="109"/>
        <v>0.16129931681021814</v>
      </c>
      <c r="R113" s="9">
        <f t="shared" si="110"/>
        <v>0.19436706250000002</v>
      </c>
      <c r="S113" s="13">
        <f t="shared" si="111"/>
        <v>0.82986960205882687</v>
      </c>
      <c r="T113" s="2">
        <f t="shared" si="112"/>
        <v>0.01</v>
      </c>
      <c r="U113" s="14">
        <f t="shared" si="113"/>
        <v>8.2986960205882684E-3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1.8248696020588269E-2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3073.9166666666665</v>
      </c>
      <c r="AX113" s="1">
        <f t="shared" si="120"/>
        <v>7305019.8514811369</v>
      </c>
    </row>
    <row r="114" spans="1:53" x14ac:dyDescent="0.15">
      <c r="C114" s="7">
        <v>9</v>
      </c>
      <c r="D114" s="7">
        <f t="shared" si="121"/>
        <v>19.152420825</v>
      </c>
      <c r="E114" s="10">
        <f t="shared" si="122"/>
        <v>22.090796356774199</v>
      </c>
      <c r="F114" s="7" t="s">
        <v>83</v>
      </c>
      <c r="G114" s="1">
        <v>10</v>
      </c>
      <c r="H114" s="9">
        <f t="shared" si="103"/>
        <v>19.152420825</v>
      </c>
      <c r="I114" s="9">
        <f t="shared" si="104"/>
        <v>292.30242082499996</v>
      </c>
      <c r="J114" s="9">
        <f t="shared" si="105"/>
        <v>0.18012020118144742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2.252968571932215</v>
      </c>
      <c r="P114" s="9">
        <f t="shared" si="108"/>
        <v>0.40580515243190884</v>
      </c>
      <c r="Q114" s="12">
        <f t="shared" si="109"/>
        <v>0.12174154572957264</v>
      </c>
      <c r="R114" s="9">
        <f t="shared" si="110"/>
        <v>0.19436706250000002</v>
      </c>
      <c r="S114" s="13">
        <f t="shared" si="111"/>
        <v>0.62634864242789401</v>
      </c>
      <c r="T114" s="2">
        <f t="shared" si="112"/>
        <v>0.01</v>
      </c>
      <c r="U114" s="14">
        <f t="shared" si="113"/>
        <v>6.2634864242789405E-3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1.6213486424278941E-2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3073.9166666666665</v>
      </c>
      <c r="AX114" s="1">
        <f t="shared" si="120"/>
        <v>6490317.9962805649</v>
      </c>
    </row>
    <row r="115" spans="1:53" x14ac:dyDescent="0.15">
      <c r="C115" s="7">
        <v>10</v>
      </c>
      <c r="D115" s="7">
        <f t="shared" si="121"/>
        <v>19.062672045806501</v>
      </c>
      <c r="E115" s="10">
        <f t="shared" si="122"/>
        <v>19.152420825</v>
      </c>
      <c r="F115" s="7" t="s">
        <v>83</v>
      </c>
      <c r="G115" s="1">
        <v>11</v>
      </c>
      <c r="H115" s="9">
        <f t="shared" si="103"/>
        <v>19.062672045806501</v>
      </c>
      <c r="I115" s="9">
        <f t="shared" si="104"/>
        <v>292.21267204580647</v>
      </c>
      <c r="J115" s="9">
        <f t="shared" si="105"/>
        <v>0.17828680818755235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1.7548052485252907</v>
      </c>
      <c r="O115" s="9">
        <f t="shared" si="123"/>
        <v>0.74024837930834897</v>
      </c>
      <c r="P115" s="9">
        <f t="shared" si="108"/>
        <v>0.1319765208128941</v>
      </c>
      <c r="Q115" s="12">
        <f t="shared" si="109"/>
        <v>3.959295624386823E-2</v>
      </c>
      <c r="R115" s="9">
        <f t="shared" si="110"/>
        <v>0.19436706250000002</v>
      </c>
      <c r="S115" s="13">
        <f t="shared" si="111"/>
        <v>0.20370198394014535</v>
      </c>
      <c r="T115" s="2">
        <f t="shared" si="112"/>
        <v>0.01</v>
      </c>
      <c r="U115" s="14">
        <f t="shared" si="113"/>
        <v>2.0370198394014534E-3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1.1987019839401453E-2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3073.9166666666665</v>
      </c>
      <c r="AX115" s="1">
        <f t="shared" si="120"/>
        <v>4798447.9432466906</v>
      </c>
    </row>
    <row r="116" spans="1:53" x14ac:dyDescent="0.15">
      <c r="C116" s="7">
        <v>11</v>
      </c>
      <c r="D116" s="7">
        <f t="shared" si="121"/>
        <v>12.3063320941667</v>
      </c>
      <c r="E116" s="10">
        <f t="shared" si="122"/>
        <v>19.062672045806501</v>
      </c>
      <c r="F116" s="7" t="s">
        <v>85</v>
      </c>
      <c r="G116" s="1">
        <v>12</v>
      </c>
      <c r="H116" s="9">
        <f t="shared" si="103"/>
        <v>12.3063320941667</v>
      </c>
      <c r="I116" s="9">
        <f t="shared" si="104"/>
        <v>285.45633209416667</v>
      </c>
      <c r="J116" s="9">
        <f t="shared" si="105"/>
        <v>8.1023226922461514E-2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1.2561620668287885</v>
      </c>
      <c r="P116" s="9">
        <f t="shared" si="108"/>
        <v>0.10177830419205719</v>
      </c>
      <c r="Q116" s="12">
        <f t="shared" si="109"/>
        <v>3.0533491257617156E-2</v>
      </c>
      <c r="R116" s="9">
        <f t="shared" si="110"/>
        <v>0.19436706250000002</v>
      </c>
      <c r="S116" s="13">
        <f t="shared" si="111"/>
        <v>0.15709190057660696</v>
      </c>
      <c r="T116" s="2">
        <f t="shared" si="112"/>
        <v>0.01</v>
      </c>
      <c r="U116" s="14">
        <f t="shared" si="113"/>
        <v>1.5709190057660697E-3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7.0609190057660696E-3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3073.9166666666665</v>
      </c>
      <c r="AX116" s="1">
        <f t="shared" si="120"/>
        <v>2826511.7380786333</v>
      </c>
      <c r="AY116" s="1">
        <f>SUM(AX105:AX116)</f>
        <v>54341921.488295771</v>
      </c>
    </row>
    <row r="117" spans="1:53" x14ac:dyDescent="0.15">
      <c r="C117" s="7">
        <v>12</v>
      </c>
      <c r="D117" s="7">
        <f t="shared" si="121"/>
        <v>9.3267891831290299</v>
      </c>
      <c r="E117" s="10">
        <f t="shared" si="122"/>
        <v>12.3063320941667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9.2780078864516096</v>
      </c>
      <c r="E121" s="7"/>
      <c r="F121" s="7"/>
      <c r="G121" s="1">
        <v>1</v>
      </c>
      <c r="H121" s="9">
        <f t="shared" ref="H121:H132" si="124">E122</f>
        <v>9.2780078864516096</v>
      </c>
      <c r="I121" s="9">
        <f t="shared" ref="I121:I132" si="125">H121+273.15</f>
        <v>282.42800788645161</v>
      </c>
      <c r="J121" s="9">
        <f t="shared" ref="J121:J132" si="126">EXP(($C$15*(I121-$C$13))/($C$16*I121*$C$13))</f>
        <v>5.6204529946620077E-2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1.6001429675802738E-2</v>
      </c>
      <c r="Q121" s="12">
        <f t="shared" ref="Q121:Q132" si="130">P121*$B$123</f>
        <v>5.2804717930149039E-3</v>
      </c>
      <c r="R121" s="9">
        <f t="shared" ref="R121:R132" si="131">L121*$B$123</f>
        <v>9.3951000000000007E-2</v>
      </c>
      <c r="S121" s="13">
        <f t="shared" ref="S121:S132" si="132">Q121/R121</f>
        <v>5.6204529946620084E-2</v>
      </c>
      <c r="T121" s="2">
        <f t="shared" ref="T121:T132" si="133">$B$122/100</f>
        <v>0.01</v>
      </c>
      <c r="U121" s="14">
        <f t="shared" ref="U121:U132" si="134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6.0520452994662008E-3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708.33333333333337</v>
      </c>
      <c r="AX121" s="1">
        <f t="shared" ref="AX121:AX132" si="141">AW121*10000*AV121*0.67*AU121*AT121</f>
        <v>269846.04638851667</v>
      </c>
      <c r="AZ121" s="1">
        <f t="shared" ref="AZ121:AZ132" si="142">$E$9/12</f>
        <v>291.66666666666669</v>
      </c>
      <c r="BA121" s="1">
        <f t="shared" ref="BA121:BA132" si="143">AZ121*10000*AV121*0.67*AU121*AT121</f>
        <v>111113.07792468331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8.1488347042580607</v>
      </c>
      <c r="E122" s="10">
        <f t="shared" ref="E122:E133" si="145">D121</f>
        <v>9.2780078864516096</v>
      </c>
      <c r="F122" s="7" t="s">
        <v>83</v>
      </c>
      <c r="G122" s="1">
        <v>2</v>
      </c>
      <c r="H122" s="9">
        <f t="shared" si="124"/>
        <v>8.1488347042580607</v>
      </c>
      <c r="I122" s="9">
        <f t="shared" si="125"/>
        <v>281.29883470425801</v>
      </c>
      <c r="J122" s="9">
        <f t="shared" si="126"/>
        <v>4.8940665662755303E-2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0.55339857032419726</v>
      </c>
      <c r="P122" s="9">
        <f t="shared" si="129"/>
        <v>2.7083694408483315E-2</v>
      </c>
      <c r="Q122" s="12">
        <f t="shared" si="130"/>
        <v>8.9376191547994952E-3</v>
      </c>
      <c r="R122" s="9">
        <f t="shared" si="131"/>
        <v>9.3951000000000007E-2</v>
      </c>
      <c r="S122" s="13">
        <f t="shared" si="132"/>
        <v>9.5130644216660759E-2</v>
      </c>
      <c r="T122" s="2">
        <f t="shared" si="133"/>
        <v>0.01</v>
      </c>
      <c r="U122" s="14">
        <f t="shared" si="134"/>
        <v>9.5130644216660765E-4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6.441306442166608E-3</v>
      </c>
      <c r="AU122" s="9">
        <f t="shared" si="138"/>
        <v>28.47</v>
      </c>
      <c r="AV122" s="1">
        <f t="shared" si="139"/>
        <v>0.33</v>
      </c>
      <c r="AW122" s="1">
        <f t="shared" si="140"/>
        <v>708.33333333333337</v>
      </c>
      <c r="AX122" s="1">
        <f t="shared" si="141"/>
        <v>287202.25824298605</v>
      </c>
      <c r="AZ122" s="1">
        <f t="shared" si="142"/>
        <v>291.66666666666669</v>
      </c>
      <c r="BA122" s="1">
        <f t="shared" si="143"/>
        <v>118259.75339417071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10.83526389525</v>
      </c>
      <c r="E123" s="10">
        <f t="shared" si="145"/>
        <v>8.1488347042580607</v>
      </c>
      <c r="F123" s="7" t="s">
        <v>83</v>
      </c>
      <c r="G123" s="1">
        <v>3</v>
      </c>
      <c r="H123" s="9">
        <f t="shared" si="124"/>
        <v>10.83526389525</v>
      </c>
      <c r="I123" s="9">
        <f t="shared" si="125"/>
        <v>283.98526389525</v>
      </c>
      <c r="J123" s="9">
        <f t="shared" si="126"/>
        <v>6.7900636737981079E-2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0.81101487591571386</v>
      </c>
      <c r="P123" s="9">
        <f t="shared" si="129"/>
        <v>5.5068426478651684E-2</v>
      </c>
      <c r="Q123" s="12">
        <f t="shared" si="130"/>
        <v>1.8172580737955055E-2</v>
      </c>
      <c r="R123" s="9">
        <f t="shared" si="131"/>
        <v>9.3951000000000007E-2</v>
      </c>
      <c r="S123" s="13">
        <f t="shared" si="132"/>
        <v>0.19342615552740317</v>
      </c>
      <c r="T123" s="2">
        <f t="shared" si="133"/>
        <v>0.01</v>
      </c>
      <c r="U123" s="14">
        <f t="shared" si="134"/>
        <v>1.9342615552740317E-3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7.4242615552740322E-3</v>
      </c>
      <c r="AU123" s="9">
        <f t="shared" si="138"/>
        <v>28.47</v>
      </c>
      <c r="AV123" s="1">
        <f t="shared" si="139"/>
        <v>0.33</v>
      </c>
      <c r="AW123" s="1">
        <f t="shared" si="140"/>
        <v>708.33333333333337</v>
      </c>
      <c r="AX123" s="1">
        <f t="shared" si="141"/>
        <v>331029.84675637848</v>
      </c>
      <c r="AZ123" s="1">
        <f t="shared" si="142"/>
        <v>291.66666666666669</v>
      </c>
      <c r="BA123" s="1">
        <f t="shared" si="143"/>
        <v>136306.40748792054</v>
      </c>
    </row>
    <row r="124" spans="1:53" x14ac:dyDescent="0.15">
      <c r="C124" s="7">
        <v>3</v>
      </c>
      <c r="D124" s="7">
        <f t="shared" si="144"/>
        <v>12.081926356516099</v>
      </c>
      <c r="E124" s="10">
        <f t="shared" si="145"/>
        <v>10.83526389525</v>
      </c>
      <c r="F124" s="7" t="s">
        <v>83</v>
      </c>
      <c r="G124" s="1">
        <v>4</v>
      </c>
      <c r="H124" s="9">
        <f t="shared" si="124"/>
        <v>12.081926356516099</v>
      </c>
      <c r="I124" s="9">
        <f t="shared" si="125"/>
        <v>285.23192635651606</v>
      </c>
      <c r="J124" s="9">
        <f t="shared" si="126"/>
        <v>7.8877832297724063E-2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1.0406464494370622</v>
      </c>
      <c r="P124" s="9">
        <f t="shared" si="129"/>
        <v>8.2083936119918571E-2</v>
      </c>
      <c r="Q124" s="12">
        <f t="shared" si="130"/>
        <v>2.708769891957313E-2</v>
      </c>
      <c r="R124" s="9">
        <f t="shared" si="131"/>
        <v>9.3951000000000007E-2</v>
      </c>
      <c r="S124" s="13">
        <f t="shared" si="132"/>
        <v>0.28831730284481411</v>
      </c>
      <c r="T124" s="2">
        <f t="shared" si="133"/>
        <v>0.01</v>
      </c>
      <c r="U124" s="14">
        <f t="shared" si="134"/>
        <v>2.8831730284481411E-3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8.3731730284481408E-3</v>
      </c>
      <c r="AU124" s="9">
        <f t="shared" si="138"/>
        <v>28.47</v>
      </c>
      <c r="AV124" s="1">
        <f t="shared" si="139"/>
        <v>0.33</v>
      </c>
      <c r="AW124" s="1">
        <f t="shared" si="140"/>
        <v>708.33333333333337</v>
      </c>
      <c r="AX124" s="1">
        <f t="shared" si="141"/>
        <v>373339.51179330761</v>
      </c>
      <c r="AZ124" s="1">
        <f t="shared" si="142"/>
        <v>291.66666666666669</v>
      </c>
      <c r="BA124" s="1">
        <f t="shared" si="143"/>
        <v>153728.03426783253</v>
      </c>
    </row>
    <row r="125" spans="1:53" x14ac:dyDescent="0.15">
      <c r="C125" s="7">
        <v>4</v>
      </c>
      <c r="D125" s="7">
        <f t="shared" si="144"/>
        <v>15.7993288256667</v>
      </c>
      <c r="E125" s="10">
        <f t="shared" si="145"/>
        <v>12.081926356516099</v>
      </c>
      <c r="F125" s="7" t="s">
        <v>83</v>
      </c>
      <c r="G125" s="1">
        <v>5</v>
      </c>
      <c r="H125" s="9">
        <f t="shared" si="124"/>
        <v>15.7993288256667</v>
      </c>
      <c r="I125" s="9">
        <f t="shared" si="125"/>
        <v>288.94932882566667</v>
      </c>
      <c r="J125" s="9">
        <f t="shared" si="126"/>
        <v>0.12237292174951082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0.91063438765128635</v>
      </c>
      <c r="O125" s="9">
        <f t="shared" si="146"/>
        <v>0.3326281256658572</v>
      </c>
      <c r="P125" s="9">
        <f t="shared" si="129"/>
        <v>4.0704675593794398E-2</v>
      </c>
      <c r="Q125" s="12">
        <f t="shared" si="130"/>
        <v>1.3432542945952152E-2</v>
      </c>
      <c r="R125" s="9">
        <f t="shared" si="131"/>
        <v>9.3951000000000007E-2</v>
      </c>
      <c r="S125" s="13">
        <f t="shared" si="132"/>
        <v>0.14297392200138531</v>
      </c>
      <c r="T125" s="2">
        <f t="shared" si="133"/>
        <v>0.01</v>
      </c>
      <c r="U125" s="14">
        <f t="shared" si="134"/>
        <v>1.4297392200138532E-3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6.9197392200138529E-3</v>
      </c>
      <c r="AU125" s="9">
        <f t="shared" si="138"/>
        <v>28.47</v>
      </c>
      <c r="AV125" s="1">
        <f t="shared" si="139"/>
        <v>0.33</v>
      </c>
      <c r="AW125" s="1">
        <f t="shared" si="140"/>
        <v>708.33333333333337</v>
      </c>
      <c r="AX125" s="1">
        <f t="shared" si="141"/>
        <v>308534.41740183136</v>
      </c>
      <c r="AZ125" s="1">
        <f t="shared" si="142"/>
        <v>291.66666666666669</v>
      </c>
      <c r="BA125" s="1">
        <f t="shared" si="143"/>
        <v>127043.58363604818</v>
      </c>
    </row>
    <row r="126" spans="1:53" x14ac:dyDescent="0.15">
      <c r="C126" s="7">
        <v>5</v>
      </c>
      <c r="D126" s="7">
        <f t="shared" si="144"/>
        <v>18.054499080645201</v>
      </c>
      <c r="E126" s="10">
        <f t="shared" si="145"/>
        <v>15.7993288256667</v>
      </c>
      <c r="F126" s="7" t="s">
        <v>85</v>
      </c>
      <c r="G126" s="1">
        <v>6</v>
      </c>
      <c r="H126" s="9">
        <f t="shared" si="124"/>
        <v>18.054499080645201</v>
      </c>
      <c r="I126" s="9">
        <f t="shared" si="125"/>
        <v>291.20449908064518</v>
      </c>
      <c r="J126" s="9">
        <f t="shared" si="126"/>
        <v>0.15886169013592033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0.57662345007206273</v>
      </c>
      <c r="P126" s="9">
        <f t="shared" si="129"/>
        <v>9.1603375850453361E-2</v>
      </c>
      <c r="Q126" s="12">
        <f t="shared" si="130"/>
        <v>3.0229114030649609E-2</v>
      </c>
      <c r="R126" s="9">
        <f t="shared" si="131"/>
        <v>9.3951000000000007E-2</v>
      </c>
      <c r="S126" s="13">
        <f t="shared" si="132"/>
        <v>0.32175404232684707</v>
      </c>
      <c r="T126" s="2">
        <f t="shared" si="133"/>
        <v>0.01</v>
      </c>
      <c r="U126" s="14">
        <f t="shared" si="134"/>
        <v>3.2175404232684707E-3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1.3167540423268471E-2</v>
      </c>
      <c r="AU126" s="9">
        <f t="shared" si="138"/>
        <v>28.47</v>
      </c>
      <c r="AV126" s="1">
        <f t="shared" si="139"/>
        <v>0.33</v>
      </c>
      <c r="AW126" s="1">
        <f t="shared" si="140"/>
        <v>708.33333333333337</v>
      </c>
      <c r="AX126" s="1">
        <f t="shared" si="141"/>
        <v>587108.7455662915</v>
      </c>
      <c r="AZ126" s="1">
        <f t="shared" si="142"/>
        <v>291.66666666666669</v>
      </c>
      <c r="BA126" s="1">
        <f t="shared" si="143"/>
        <v>241750.65993906115</v>
      </c>
    </row>
    <row r="127" spans="1:53" x14ac:dyDescent="0.15">
      <c r="C127" s="7">
        <v>6</v>
      </c>
      <c r="D127" s="7">
        <f t="shared" si="144"/>
        <v>21.625618196000001</v>
      </c>
      <c r="E127" s="10">
        <f t="shared" si="145"/>
        <v>18.054499080645201</v>
      </c>
      <c r="F127" s="7" t="s">
        <v>83</v>
      </c>
      <c r="G127" s="1">
        <v>7</v>
      </c>
      <c r="H127" s="9">
        <f t="shared" si="124"/>
        <v>21.625618196000001</v>
      </c>
      <c r="I127" s="9">
        <f t="shared" si="125"/>
        <v>294.77561819599998</v>
      </c>
      <c r="J127" s="9">
        <f t="shared" si="126"/>
        <v>0.2381984872804076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0.76972007422160948</v>
      </c>
      <c r="P127" s="9">
        <f t="shared" si="129"/>
        <v>0.18334615730895043</v>
      </c>
      <c r="Q127" s="12">
        <f t="shared" si="130"/>
        <v>6.0504231911953643E-2</v>
      </c>
      <c r="R127" s="9">
        <f t="shared" si="131"/>
        <v>9.3951000000000007E-2</v>
      </c>
      <c r="S127" s="13">
        <f t="shared" si="132"/>
        <v>0.64399774256744091</v>
      </c>
      <c r="T127" s="2">
        <f t="shared" si="133"/>
        <v>0.01</v>
      </c>
      <c r="U127" s="14">
        <f t="shared" si="134"/>
        <v>6.4399774256744093E-3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1.6389977425674409E-2</v>
      </c>
      <c r="AU127" s="9">
        <f t="shared" si="138"/>
        <v>28.47</v>
      </c>
      <c r="AV127" s="1">
        <f t="shared" si="139"/>
        <v>0.33</v>
      </c>
      <c r="AW127" s="1">
        <f t="shared" si="140"/>
        <v>708.33333333333337</v>
      </c>
      <c r="AX127" s="1">
        <f t="shared" si="141"/>
        <v>730789.40917798027</v>
      </c>
      <c r="AZ127" s="1">
        <f t="shared" si="142"/>
        <v>291.66666666666669</v>
      </c>
      <c r="BA127" s="1">
        <f t="shared" si="143"/>
        <v>300913.28613210947</v>
      </c>
    </row>
    <row r="128" spans="1:53" x14ac:dyDescent="0.15">
      <c r="C128" s="7">
        <v>7</v>
      </c>
      <c r="D128" s="7">
        <f t="shared" si="144"/>
        <v>21.909835784838702</v>
      </c>
      <c r="E128" s="10">
        <f t="shared" si="145"/>
        <v>21.625618196000001</v>
      </c>
      <c r="F128" s="7" t="s">
        <v>83</v>
      </c>
      <c r="G128" s="1">
        <v>8</v>
      </c>
      <c r="H128" s="9">
        <f t="shared" si="124"/>
        <v>21.909835784838702</v>
      </c>
      <c r="I128" s="9">
        <f t="shared" si="125"/>
        <v>295.0598357848387</v>
      </c>
      <c r="J128" s="9">
        <f t="shared" si="126"/>
        <v>0.24589920926726577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0.87107391691265901</v>
      </c>
      <c r="P128" s="9">
        <f t="shared" si="129"/>
        <v>0.21419638738216282</v>
      </c>
      <c r="Q128" s="12">
        <f t="shared" si="130"/>
        <v>7.0684807836113736E-2</v>
      </c>
      <c r="R128" s="9">
        <f t="shared" si="131"/>
        <v>9.3951000000000007E-2</v>
      </c>
      <c r="S128" s="13">
        <f t="shared" si="132"/>
        <v>0.75235822754535586</v>
      </c>
      <c r="T128" s="2">
        <f t="shared" si="133"/>
        <v>0.01</v>
      </c>
      <c r="U128" s="14">
        <f t="shared" si="134"/>
        <v>7.5235822754535584E-3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1.7473582275453557E-2</v>
      </c>
      <c r="AU128" s="9">
        <f t="shared" si="138"/>
        <v>28.47</v>
      </c>
      <c r="AV128" s="1">
        <f t="shared" si="139"/>
        <v>0.33</v>
      </c>
      <c r="AW128" s="1">
        <f t="shared" si="140"/>
        <v>708.33333333333337</v>
      </c>
      <c r="AX128" s="1">
        <f t="shared" si="141"/>
        <v>779104.72575138998</v>
      </c>
      <c r="AZ128" s="1">
        <f t="shared" si="142"/>
        <v>291.66666666666669</v>
      </c>
      <c r="BA128" s="1">
        <f t="shared" si="143"/>
        <v>320807.82825057226</v>
      </c>
    </row>
    <row r="129" spans="1:54" x14ac:dyDescent="0.15">
      <c r="C129" s="7">
        <v>8</v>
      </c>
      <c r="D129" s="7">
        <f t="shared" si="144"/>
        <v>22.090796356774199</v>
      </c>
      <c r="E129" s="10">
        <f t="shared" si="145"/>
        <v>21.909835784838702</v>
      </c>
      <c r="F129" s="7" t="s">
        <v>83</v>
      </c>
      <c r="G129" s="1">
        <v>9</v>
      </c>
      <c r="H129" s="9">
        <f t="shared" si="124"/>
        <v>22.090796356774199</v>
      </c>
      <c r="I129" s="9">
        <f t="shared" si="125"/>
        <v>295.24079635677418</v>
      </c>
      <c r="J129" s="9">
        <f t="shared" si="126"/>
        <v>0.25092344315391374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0.94157752953049623</v>
      </c>
      <c r="P129" s="9">
        <f t="shared" si="129"/>
        <v>0.23626387570614801</v>
      </c>
      <c r="Q129" s="12">
        <f t="shared" si="130"/>
        <v>7.7967078983028848E-2</v>
      </c>
      <c r="R129" s="9">
        <f t="shared" si="131"/>
        <v>9.3951000000000007E-2</v>
      </c>
      <c r="S129" s="13">
        <f t="shared" si="132"/>
        <v>0.82986960205882687</v>
      </c>
      <c r="T129" s="2">
        <f t="shared" si="133"/>
        <v>0.01</v>
      </c>
      <c r="U129" s="14">
        <f t="shared" si="134"/>
        <v>8.2986960205882684E-3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1.8248696020588269E-2</v>
      </c>
      <c r="AU129" s="9">
        <f t="shared" si="138"/>
        <v>28.47</v>
      </c>
      <c r="AV129" s="1">
        <f t="shared" si="139"/>
        <v>0.33</v>
      </c>
      <c r="AW129" s="1">
        <f t="shared" si="140"/>
        <v>708.33333333333337</v>
      </c>
      <c r="AX129" s="1">
        <f t="shared" si="141"/>
        <v>813665.17090279132</v>
      </c>
      <c r="AZ129" s="1">
        <f t="shared" si="142"/>
        <v>291.66666666666669</v>
      </c>
      <c r="BA129" s="1">
        <f t="shared" si="143"/>
        <v>335038.59978350229</v>
      </c>
    </row>
    <row r="130" spans="1:54" x14ac:dyDescent="0.15">
      <c r="C130" s="7">
        <v>9</v>
      </c>
      <c r="D130" s="7">
        <f t="shared" si="144"/>
        <v>19.152420825</v>
      </c>
      <c r="E130" s="10">
        <f t="shared" si="145"/>
        <v>22.090796356774199</v>
      </c>
      <c r="F130" s="7" t="s">
        <v>83</v>
      </c>
      <c r="G130" s="1">
        <v>10</v>
      </c>
      <c r="H130" s="9">
        <f t="shared" si="124"/>
        <v>19.152420825</v>
      </c>
      <c r="I130" s="9">
        <f t="shared" si="125"/>
        <v>292.30242082499996</v>
      </c>
      <c r="J130" s="9">
        <f t="shared" si="126"/>
        <v>0.18012020118144742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0.99001365382434814</v>
      </c>
      <c r="P130" s="9">
        <f t="shared" si="129"/>
        <v>0.17832145849922143</v>
      </c>
      <c r="Q130" s="12">
        <f t="shared" si="130"/>
        <v>5.8846081304743073E-2</v>
      </c>
      <c r="R130" s="9">
        <f t="shared" si="131"/>
        <v>9.3951000000000007E-2</v>
      </c>
      <c r="S130" s="13">
        <f t="shared" si="132"/>
        <v>0.62634864242789401</v>
      </c>
      <c r="T130" s="2">
        <f t="shared" si="133"/>
        <v>0.01</v>
      </c>
      <c r="U130" s="14">
        <f t="shared" si="134"/>
        <v>6.2634864242789405E-3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1.6213486424278941E-2</v>
      </c>
      <c r="AU130" s="9">
        <f t="shared" si="138"/>
        <v>28.47</v>
      </c>
      <c r="AV130" s="1">
        <f t="shared" si="139"/>
        <v>0.33</v>
      </c>
      <c r="AW130" s="1">
        <f t="shared" si="140"/>
        <v>708.33333333333337</v>
      </c>
      <c r="AX130" s="1">
        <f t="shared" si="141"/>
        <v>722920.10275459348</v>
      </c>
      <c r="AZ130" s="1">
        <f t="shared" si="142"/>
        <v>291.66666666666669</v>
      </c>
      <c r="BA130" s="1">
        <f t="shared" si="143"/>
        <v>297672.9834871855</v>
      </c>
    </row>
    <row r="131" spans="1:54" x14ac:dyDescent="0.15">
      <c r="C131" s="7">
        <v>10</v>
      </c>
      <c r="D131" s="7">
        <f t="shared" si="144"/>
        <v>19.062672045806501</v>
      </c>
      <c r="E131" s="10">
        <f t="shared" si="145"/>
        <v>19.152420825</v>
      </c>
      <c r="F131" s="7" t="s">
        <v>83</v>
      </c>
      <c r="G131" s="1">
        <v>11</v>
      </c>
      <c r="H131" s="9">
        <f t="shared" si="124"/>
        <v>19.062672045806501</v>
      </c>
      <c r="I131" s="9">
        <f t="shared" si="125"/>
        <v>292.21267204580647</v>
      </c>
      <c r="J131" s="9">
        <f t="shared" si="126"/>
        <v>0.17828680818755235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0.77110758555887027</v>
      </c>
      <c r="O131" s="9">
        <f t="shared" si="146"/>
        <v>0.32528460976625651</v>
      </c>
      <c r="P131" s="9">
        <f t="shared" si="129"/>
        <v>5.7993954827759389E-2</v>
      </c>
      <c r="Q131" s="12">
        <f t="shared" si="130"/>
        <v>1.91380050931606E-2</v>
      </c>
      <c r="R131" s="9">
        <f t="shared" si="131"/>
        <v>9.3951000000000007E-2</v>
      </c>
      <c r="S131" s="13">
        <f t="shared" si="132"/>
        <v>0.20370198394014538</v>
      </c>
      <c r="T131" s="2">
        <f t="shared" si="133"/>
        <v>0.01</v>
      </c>
      <c r="U131" s="14">
        <f t="shared" si="134"/>
        <v>2.0370198394014539E-3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1.1987019839401453E-2</v>
      </c>
      <c r="AU131" s="9">
        <f t="shared" si="138"/>
        <v>28.47</v>
      </c>
      <c r="AV131" s="1">
        <f t="shared" si="139"/>
        <v>0.33</v>
      </c>
      <c r="AW131" s="1">
        <f t="shared" si="140"/>
        <v>708.33333333333337</v>
      </c>
      <c r="AX131" s="1">
        <f t="shared" si="141"/>
        <v>534472.19106712483</v>
      </c>
      <c r="AZ131" s="1">
        <f t="shared" si="142"/>
        <v>291.66666666666669</v>
      </c>
      <c r="BA131" s="1">
        <f t="shared" si="143"/>
        <v>220076.78455705137</v>
      </c>
    </row>
    <row r="132" spans="1:54" x14ac:dyDescent="0.15">
      <c r="C132" s="7">
        <v>11</v>
      </c>
      <c r="D132" s="7">
        <f t="shared" si="144"/>
        <v>12.3063320941667</v>
      </c>
      <c r="E132" s="10">
        <f t="shared" si="145"/>
        <v>19.062672045806501</v>
      </c>
      <c r="F132" s="7" t="s">
        <v>85</v>
      </c>
      <c r="G132" s="1">
        <v>12</v>
      </c>
      <c r="H132" s="9">
        <f t="shared" si="124"/>
        <v>12.3063320941667</v>
      </c>
      <c r="I132" s="9">
        <f t="shared" si="125"/>
        <v>285.45633209416667</v>
      </c>
      <c r="J132" s="9">
        <f t="shared" si="126"/>
        <v>8.1023226922461514E-2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0.55199065493849708</v>
      </c>
      <c r="P132" s="9">
        <f t="shared" si="129"/>
        <v>4.472406409416E-2</v>
      </c>
      <c r="Q132" s="12">
        <f t="shared" si="130"/>
        <v>1.4758941151072801E-2</v>
      </c>
      <c r="R132" s="9">
        <f t="shared" si="131"/>
        <v>9.3951000000000007E-2</v>
      </c>
      <c r="S132" s="13">
        <f t="shared" si="132"/>
        <v>0.15709190057660696</v>
      </c>
      <c r="T132" s="2">
        <f t="shared" si="133"/>
        <v>0.01</v>
      </c>
      <c r="U132" s="14">
        <f t="shared" si="134"/>
        <v>1.5709190057660697E-3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7.0609190057660696E-3</v>
      </c>
      <c r="AU132" s="9">
        <f t="shared" si="138"/>
        <v>28.47</v>
      </c>
      <c r="AV132" s="1">
        <f t="shared" si="139"/>
        <v>0.33</v>
      </c>
      <c r="AW132" s="1">
        <f t="shared" si="140"/>
        <v>708.33333333333337</v>
      </c>
      <c r="AX132" s="1">
        <f t="shared" si="141"/>
        <v>314829.28221696644</v>
      </c>
      <c r="AY132" s="1">
        <f>SUM(AX121:AX132)</f>
        <v>6052841.7080201581</v>
      </c>
      <c r="AZ132" s="1">
        <f t="shared" si="142"/>
        <v>291.66666666666669</v>
      </c>
      <c r="BA132" s="1">
        <f t="shared" si="143"/>
        <v>129635.58679522146</v>
      </c>
      <c r="BB132" s="1">
        <f>SUM(BA121:BA132)</f>
        <v>2492346.5856553591</v>
      </c>
    </row>
    <row r="133" spans="1:54" x14ac:dyDescent="0.15">
      <c r="C133" s="7">
        <v>12</v>
      </c>
      <c r="D133" s="7">
        <f t="shared" si="144"/>
        <v>9.3267891831290299</v>
      </c>
      <c r="E133" s="10">
        <f t="shared" si="145"/>
        <v>12.3063320941667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9.2780078864516096</v>
      </c>
      <c r="E136" s="7"/>
      <c r="F136" s="7"/>
      <c r="G136" s="1">
        <v>1</v>
      </c>
      <c r="H136" s="9">
        <f t="shared" ref="H136:H147" si="147">E137</f>
        <v>9.2780078864516096</v>
      </c>
      <c r="I136" s="9">
        <f t="shared" ref="I136:I147" si="148">H136+273.15</f>
        <v>282.42800788645161</v>
      </c>
      <c r="J136" s="9">
        <f t="shared" ref="J136:J147" si="149">EXP(($C$15*(I136-$C$13))/($C$16*I136*$C$13))</f>
        <v>5.6204529946620077E-2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4.2661931363211253E-2</v>
      </c>
      <c r="Q136" s="12">
        <f t="shared" ref="Q136:Q147" si="153">P136*$B$138</f>
        <v>1.1092102154434926E-2</v>
      </c>
      <c r="R136" s="9">
        <f t="shared" ref="R136:R147" si="154">L136*$B$138</f>
        <v>0.19735245833333334</v>
      </c>
      <c r="S136" s="13">
        <f t="shared" ref="S136:S147" si="155">Q136/R136</f>
        <v>5.6204529946620084E-2</v>
      </c>
      <c r="T136" s="2">
        <f t="shared" ref="T136:T147" si="156">$B$137/100</f>
        <v>0.01</v>
      </c>
      <c r="U136" s="14">
        <f t="shared" ref="U136:U147" si="157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6.0520452994662008E-3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8.1488347042580607</v>
      </c>
      <c r="E137" s="10">
        <f t="shared" ref="E137:E148" si="166">D136</f>
        <v>9.2780078864516096</v>
      </c>
      <c r="F137" s="7" t="s">
        <v>83</v>
      </c>
      <c r="G137" s="1">
        <v>2</v>
      </c>
      <c r="H137" s="9">
        <f t="shared" si="147"/>
        <v>8.1488347042580607</v>
      </c>
      <c r="I137" s="9">
        <f t="shared" si="148"/>
        <v>281.29883470425801</v>
      </c>
      <c r="J137" s="9">
        <f t="shared" si="149"/>
        <v>4.8940665662755303E-2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1.4754339019701221</v>
      </c>
      <c r="P137" s="9">
        <f t="shared" si="152"/>
        <v>7.2208717303814229E-2</v>
      </c>
      <c r="Q137" s="12">
        <f t="shared" si="153"/>
        <v>1.87742664989917E-2</v>
      </c>
      <c r="R137" s="9">
        <f t="shared" si="154"/>
        <v>0.19735245833333334</v>
      </c>
      <c r="S137" s="13">
        <f t="shared" si="155"/>
        <v>9.5130644216660759E-2</v>
      </c>
      <c r="T137" s="2">
        <f t="shared" si="156"/>
        <v>0.01</v>
      </c>
      <c r="U137" s="14">
        <f t="shared" si="157"/>
        <v>9.5130644216660765E-4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6.441306442166608E-3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10.83526389525</v>
      </c>
      <c r="E138" s="10">
        <f t="shared" si="166"/>
        <v>8.1488347042580607</v>
      </c>
      <c r="F138" s="7" t="s">
        <v>83</v>
      </c>
      <c r="G138" s="1">
        <v>3</v>
      </c>
      <c r="H138" s="9">
        <f t="shared" si="147"/>
        <v>10.83526389525</v>
      </c>
      <c r="I138" s="9">
        <f t="shared" si="148"/>
        <v>283.98526389525</v>
      </c>
      <c r="J138" s="9">
        <f t="shared" si="149"/>
        <v>6.7900636737981079E-2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2.1622731013329743</v>
      </c>
      <c r="P138" s="9">
        <f t="shared" si="152"/>
        <v>0.14681972038191804</v>
      </c>
      <c r="Q138" s="12">
        <f t="shared" si="153"/>
        <v>3.8173127299298691E-2</v>
      </c>
      <c r="R138" s="9">
        <f t="shared" si="154"/>
        <v>0.19735245833333334</v>
      </c>
      <c r="S138" s="13">
        <f t="shared" si="155"/>
        <v>0.19342615552740319</v>
      </c>
      <c r="T138" s="2">
        <f t="shared" si="156"/>
        <v>0.01</v>
      </c>
      <c r="U138" s="14">
        <f t="shared" si="157"/>
        <v>1.9342615552740319E-3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7.4242615552740322E-3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12.081926356516099</v>
      </c>
      <c r="E139" s="10">
        <f t="shared" si="166"/>
        <v>10.83526389525</v>
      </c>
      <c r="F139" s="7" t="s">
        <v>83</v>
      </c>
      <c r="G139" s="1">
        <v>4</v>
      </c>
      <c r="H139" s="9">
        <f t="shared" si="147"/>
        <v>12.081926356516099</v>
      </c>
      <c r="I139" s="9">
        <f t="shared" si="148"/>
        <v>285.23192635651606</v>
      </c>
      <c r="J139" s="9">
        <f t="shared" si="149"/>
        <v>7.8877832297724063E-2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2.7745012976177232</v>
      </c>
      <c r="P139" s="9">
        <f t="shared" si="152"/>
        <v>0.21884664806330859</v>
      </c>
      <c r="Q139" s="12">
        <f t="shared" si="153"/>
        <v>5.6900128496460235E-2</v>
      </c>
      <c r="R139" s="9">
        <f t="shared" si="154"/>
        <v>0.19735245833333334</v>
      </c>
      <c r="S139" s="13">
        <f t="shared" si="155"/>
        <v>0.28831730284481416</v>
      </c>
      <c r="T139" s="2">
        <f t="shared" si="156"/>
        <v>0.01</v>
      </c>
      <c r="U139" s="14">
        <f t="shared" si="157"/>
        <v>2.8831730284481416E-3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8.3731730284481408E-3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15.7993288256667</v>
      </c>
      <c r="E140" s="10">
        <f t="shared" si="166"/>
        <v>12.081926356516099</v>
      </c>
      <c r="F140" s="7" t="s">
        <v>83</v>
      </c>
      <c r="G140" s="1">
        <v>5</v>
      </c>
      <c r="H140" s="9">
        <f t="shared" si="147"/>
        <v>15.7993288256667</v>
      </c>
      <c r="I140" s="9">
        <f t="shared" si="148"/>
        <v>288.94932882566667</v>
      </c>
      <c r="J140" s="9">
        <f t="shared" si="149"/>
        <v>0.12237292174951082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3.3147025662210816</v>
      </c>
      <c r="P140" s="9">
        <f t="shared" si="152"/>
        <v>0.40562983775907513</v>
      </c>
      <c r="Q140" s="12">
        <f t="shared" si="153"/>
        <v>0.10546375781735953</v>
      </c>
      <c r="R140" s="9">
        <f t="shared" si="154"/>
        <v>0.19735245833333334</v>
      </c>
      <c r="S140" s="13">
        <f t="shared" si="155"/>
        <v>0.53439292678700034</v>
      </c>
      <c r="T140" s="2">
        <f t="shared" si="156"/>
        <v>0.01</v>
      </c>
      <c r="U140" s="14">
        <f t="shared" si="157"/>
        <v>5.3439292678700038E-3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1.0833929267870003E-2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18.054499080645201</v>
      </c>
      <c r="E141" s="10">
        <f t="shared" si="166"/>
        <v>15.7993288256667</v>
      </c>
      <c r="F141" s="7" t="s">
        <v>85</v>
      </c>
      <c r="G141" s="1">
        <v>6</v>
      </c>
      <c r="H141" s="9">
        <f t="shared" si="147"/>
        <v>18.054499080645201</v>
      </c>
      <c r="I141" s="9">
        <f t="shared" si="148"/>
        <v>291.20449908064518</v>
      </c>
      <c r="J141" s="9">
        <f t="shared" si="149"/>
        <v>0.15886169013592033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3.6681206451286728</v>
      </c>
      <c r="P141" s="9">
        <f t="shared" si="152"/>
        <v>0.58272384530760335</v>
      </c>
      <c r="Q141" s="12">
        <f t="shared" si="153"/>
        <v>0.15150819977997687</v>
      </c>
      <c r="R141" s="9">
        <f t="shared" si="154"/>
        <v>0.19735245833333334</v>
      </c>
      <c r="S141" s="13">
        <f t="shared" si="155"/>
        <v>0.76770363571593137</v>
      </c>
      <c r="T141" s="2">
        <f t="shared" si="156"/>
        <v>0.01</v>
      </c>
      <c r="U141" s="14">
        <f t="shared" si="157"/>
        <v>7.6770363571593142E-3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1.7627036357159315E-2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21.625618196000001</v>
      </c>
      <c r="E142" s="10">
        <f t="shared" si="166"/>
        <v>18.054499080645201</v>
      </c>
      <c r="F142" s="7" t="s">
        <v>83</v>
      </c>
      <c r="G142" s="1">
        <v>7</v>
      </c>
      <c r="H142" s="9">
        <f t="shared" si="147"/>
        <v>21.625618196000001</v>
      </c>
      <c r="I142" s="9">
        <f t="shared" si="148"/>
        <v>294.77561819599998</v>
      </c>
      <c r="J142" s="9">
        <f t="shared" si="149"/>
        <v>0.2381984872804076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3.844444716487736</v>
      </c>
      <c r="P142" s="9">
        <f t="shared" si="152"/>
        <v>0.91574091590053419</v>
      </c>
      <c r="Q142" s="12">
        <f t="shared" si="153"/>
        <v>0.23809263813413889</v>
      </c>
      <c r="R142" s="9">
        <f t="shared" si="154"/>
        <v>0.19735245833333334</v>
      </c>
      <c r="S142" s="13">
        <f t="shared" si="155"/>
        <v>1.2064336068821313</v>
      </c>
      <c r="T142" s="2">
        <f t="shared" si="156"/>
        <v>0.01</v>
      </c>
      <c r="U142" s="14">
        <f t="shared" si="157"/>
        <v>1.2064336068821313E-2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2.2014336068821312E-2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21.909835784838702</v>
      </c>
      <c r="E143" s="10">
        <f t="shared" si="166"/>
        <v>21.625618196000001</v>
      </c>
      <c r="F143" s="7" t="s">
        <v>83</v>
      </c>
      <c r="G143" s="1">
        <v>8</v>
      </c>
      <c r="H143" s="9">
        <f t="shared" si="147"/>
        <v>21.909835784838702</v>
      </c>
      <c r="I143" s="9">
        <f t="shared" si="148"/>
        <v>295.0598357848387</v>
      </c>
      <c r="J143" s="9">
        <f t="shared" si="149"/>
        <v>0.24589920926726577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3.6877517172538687</v>
      </c>
      <c r="P143" s="9">
        <f t="shared" si="152"/>
        <v>0.9068152312467278</v>
      </c>
      <c r="Q143" s="12">
        <f t="shared" si="153"/>
        <v>0.23577196012414925</v>
      </c>
      <c r="R143" s="9">
        <f t="shared" si="154"/>
        <v>0.19735245833333334</v>
      </c>
      <c r="S143" s="13">
        <f t="shared" si="155"/>
        <v>1.1946745539187782</v>
      </c>
      <c r="T143" s="2">
        <f t="shared" si="156"/>
        <v>0.01</v>
      </c>
      <c r="U143" s="14">
        <f t="shared" si="157"/>
        <v>1.1946745539187783E-2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2.1896745539187783E-2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22.090796356774199</v>
      </c>
      <c r="E144" s="10">
        <f t="shared" si="166"/>
        <v>21.909835784838702</v>
      </c>
      <c r="F144" s="7" t="s">
        <v>83</v>
      </c>
      <c r="G144" s="1">
        <v>9</v>
      </c>
      <c r="H144" s="9">
        <f t="shared" si="147"/>
        <v>22.090796356774199</v>
      </c>
      <c r="I144" s="9">
        <f t="shared" si="148"/>
        <v>295.24079635677418</v>
      </c>
      <c r="J144" s="9">
        <f t="shared" si="149"/>
        <v>0.25092344315391374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3.5399844026738072</v>
      </c>
      <c r="P144" s="9">
        <f t="shared" si="152"/>
        <v>0.88826507503006236</v>
      </c>
      <c r="Q144" s="12">
        <f t="shared" si="153"/>
        <v>0.23094891950781621</v>
      </c>
      <c r="R144" s="9">
        <f t="shared" si="154"/>
        <v>0.19735245833333334</v>
      </c>
      <c r="S144" s="13">
        <f t="shared" si="155"/>
        <v>1.1702358382470088</v>
      </c>
      <c r="T144" s="2">
        <f t="shared" si="156"/>
        <v>0.01</v>
      </c>
      <c r="U144" s="14">
        <f t="shared" si="157"/>
        <v>1.1702358382470088E-2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2.1652358382470087E-2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19.152420825</v>
      </c>
      <c r="E145" s="10">
        <f t="shared" si="166"/>
        <v>22.090796356774199</v>
      </c>
      <c r="F145" s="7" t="s">
        <v>83</v>
      </c>
      <c r="G145" s="1">
        <v>10</v>
      </c>
      <c r="H145" s="9">
        <f t="shared" si="147"/>
        <v>19.152420825</v>
      </c>
      <c r="I145" s="9">
        <f t="shared" si="148"/>
        <v>292.30242082499996</v>
      </c>
      <c r="J145" s="9">
        <f t="shared" si="149"/>
        <v>0.18012020118144742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3.4107672443104113</v>
      </c>
      <c r="P145" s="9">
        <f t="shared" si="152"/>
        <v>0.6143480822282823</v>
      </c>
      <c r="Q145" s="12">
        <f t="shared" si="153"/>
        <v>0.15973050137935341</v>
      </c>
      <c r="R145" s="9">
        <f t="shared" si="154"/>
        <v>0.19735245833333334</v>
      </c>
      <c r="S145" s="13">
        <f t="shared" si="155"/>
        <v>0.80936666676613933</v>
      </c>
      <c r="T145" s="2">
        <f t="shared" si="156"/>
        <v>0.01</v>
      </c>
      <c r="U145" s="14">
        <f t="shared" si="157"/>
        <v>8.0936666676613943E-3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1.8043666667661395E-2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19.062672045806501</v>
      </c>
      <c r="E146" s="10">
        <f t="shared" si="166"/>
        <v>19.152420825</v>
      </c>
      <c r="F146" s="7" t="s">
        <v>83</v>
      </c>
      <c r="G146" s="1">
        <v>11</v>
      </c>
      <c r="H146" s="9">
        <f t="shared" si="147"/>
        <v>19.062672045806501</v>
      </c>
      <c r="I146" s="9">
        <f t="shared" si="148"/>
        <v>292.21267204580647</v>
      </c>
      <c r="J146" s="9">
        <f t="shared" si="149"/>
        <v>0.17828680818755235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3.5554670787487952</v>
      </c>
      <c r="P146" s="9">
        <f t="shared" si="152"/>
        <v>0.63389287708604358</v>
      </c>
      <c r="Q146" s="12">
        <f t="shared" si="153"/>
        <v>0.16481214804237135</v>
      </c>
      <c r="R146" s="9">
        <f t="shared" si="154"/>
        <v>0.19735245833333334</v>
      </c>
      <c r="S146" s="13">
        <f t="shared" si="155"/>
        <v>0.8351157590547944</v>
      </c>
      <c r="T146" s="2">
        <f t="shared" si="156"/>
        <v>0.01</v>
      </c>
      <c r="U146" s="14">
        <f t="shared" si="157"/>
        <v>8.3511575905479436E-3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1.8301157590547942E-2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12.3063320941667</v>
      </c>
      <c r="E147" s="10">
        <f t="shared" si="166"/>
        <v>19.062672045806501</v>
      </c>
      <c r="F147" s="7" t="s">
        <v>85</v>
      </c>
      <c r="G147" s="1">
        <v>12</v>
      </c>
      <c r="H147" s="9">
        <f t="shared" si="147"/>
        <v>12.3063320941667</v>
      </c>
      <c r="I147" s="9">
        <f t="shared" si="148"/>
        <v>285.45633209416667</v>
      </c>
      <c r="J147" s="9">
        <f t="shared" si="149"/>
        <v>8.1023226922461514E-2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3.6806221183294183</v>
      </c>
      <c r="P147" s="9">
        <f t="shared" si="152"/>
        <v>0.29821588110923547</v>
      </c>
      <c r="Q147" s="12">
        <f t="shared" si="153"/>
        <v>7.7536129088401226E-2</v>
      </c>
      <c r="R147" s="9">
        <f t="shared" si="154"/>
        <v>0.19735245833333334</v>
      </c>
      <c r="S147" s="13">
        <f t="shared" si="155"/>
        <v>0.39288149609690054</v>
      </c>
      <c r="T147" s="2">
        <f t="shared" si="156"/>
        <v>0.01</v>
      </c>
      <c r="U147" s="14">
        <f t="shared" si="157"/>
        <v>3.9288149609690058E-3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9.4188149609690068E-3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9.3267891831290299</v>
      </c>
      <c r="E148" s="10">
        <f t="shared" si="166"/>
        <v>12.3063320941667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2049700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1483100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9875500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4707700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519906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30331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10088582.878071884</v>
      </c>
      <c r="J13" s="6" t="s">
        <v>37</v>
      </c>
      <c r="K13" s="6">
        <f>I13/(10000*1000)</f>
        <v>1.0088582878071883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-5.8068985854838697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-5.8068985854838697</v>
      </c>
      <c r="I27" s="9">
        <f t="shared" si="1"/>
        <v>267.34310141451613</v>
      </c>
      <c r="J27" s="9">
        <f t="shared" si="2"/>
        <v>8.0342970359651607E-3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0.64420678307997581</v>
      </c>
      <c r="Q27" s="12">
        <f t="shared" si="6"/>
        <v>6.4420678307997581E-2</v>
      </c>
      <c r="R27" s="9">
        <f t="shared" si="7"/>
        <v>4.0532094166666672</v>
      </c>
      <c r="S27" s="13">
        <f t="shared" si="8"/>
        <v>1.5893745347354077E-2</v>
      </c>
      <c r="T27" s="2">
        <f t="shared" si="9"/>
        <v>0.34</v>
      </c>
      <c r="U27" s="14">
        <f t="shared" si="10"/>
        <v>5.4038734181003868E-3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1.8303873418100386E-2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0.89382341064285697</v>
      </c>
      <c r="E28" s="10">
        <f t="shared" si="18"/>
        <v>-5.8068985854838697</v>
      </c>
      <c r="F28" s="7" t="s">
        <v>83</v>
      </c>
      <c r="G28" s="1">
        <v>3</v>
      </c>
      <c r="H28" s="9">
        <f t="shared" si="0"/>
        <v>0.89382341064285697</v>
      </c>
      <c r="I28" s="9">
        <f t="shared" si="1"/>
        <v>274.04382341064286</v>
      </c>
      <c r="J28" s="9">
        <f t="shared" si="2"/>
        <v>1.9574919278174129E-2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120.06998423614439</v>
      </c>
      <c r="P28" s="9">
        <f t="shared" si="5"/>
        <v>2.3503602491541669</v>
      </c>
      <c r="Q28" s="12">
        <f t="shared" si="6"/>
        <v>0.2350360249154167</v>
      </c>
      <c r="R28" s="9">
        <f t="shared" si="7"/>
        <v>4.0532094166666672</v>
      </c>
      <c r="S28" s="13">
        <f t="shared" si="8"/>
        <v>5.7987634181682325E-2</v>
      </c>
      <c r="T28" s="2">
        <f t="shared" si="9"/>
        <v>0.34</v>
      </c>
      <c r="U28" s="14">
        <f t="shared" si="10"/>
        <v>1.9715795621771993E-2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3.2615795621771991E-2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7.6696805147419296</v>
      </c>
      <c r="E29" s="10">
        <f t="shared" si="18"/>
        <v>0.89382341064285697</v>
      </c>
      <c r="F29" s="7" t="s">
        <v>83</v>
      </c>
      <c r="G29" s="1">
        <v>4</v>
      </c>
      <c r="H29" s="9">
        <f t="shared" si="0"/>
        <v>7.6696805147419296</v>
      </c>
      <c r="I29" s="9">
        <f t="shared" si="1"/>
        <v>280.81968051474189</v>
      </c>
      <c r="J29" s="9">
        <f t="shared" si="2"/>
        <v>4.6133915277065674E-2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158.2517181536569</v>
      </c>
      <c r="P29" s="9">
        <f t="shared" si="5"/>
        <v>7.3007713577508833</v>
      </c>
      <c r="Q29" s="12">
        <f t="shared" si="6"/>
        <v>0.73007713577508837</v>
      </c>
      <c r="R29" s="9">
        <f t="shared" si="7"/>
        <v>4.0532094166666672</v>
      </c>
      <c r="S29" s="13">
        <f t="shared" si="8"/>
        <v>0.180123221063544</v>
      </c>
      <c r="T29" s="2">
        <f t="shared" si="9"/>
        <v>0.34</v>
      </c>
      <c r="U29" s="14">
        <f t="shared" si="10"/>
        <v>6.1241895161604963E-2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7.4141895161604965E-2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9.1789546718999997</v>
      </c>
      <c r="E30" s="10">
        <f t="shared" si="18"/>
        <v>7.6696805147419296</v>
      </c>
      <c r="F30" s="7" t="s">
        <v>83</v>
      </c>
      <c r="G30" s="1">
        <v>5</v>
      </c>
      <c r="H30" s="9">
        <f t="shared" si="0"/>
        <v>9.1789546718999997</v>
      </c>
      <c r="I30" s="9">
        <f t="shared" si="1"/>
        <v>282.32895467189996</v>
      </c>
      <c r="J30" s="9">
        <f t="shared" si="2"/>
        <v>5.5528807050231298E-2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143.40339945611072</v>
      </c>
      <c r="O30" s="9">
        <f t="shared" si="19"/>
        <v>48.079641506461968</v>
      </c>
      <c r="P30" s="9">
        <f t="shared" si="5"/>
        <v>2.6698051362566186</v>
      </c>
      <c r="Q30" s="12">
        <f t="shared" si="6"/>
        <v>0.26698051362566189</v>
      </c>
      <c r="R30" s="9">
        <f t="shared" si="7"/>
        <v>4.0532094166666672</v>
      </c>
      <c r="S30" s="13">
        <f t="shared" si="8"/>
        <v>6.5868916747268608E-2</v>
      </c>
      <c r="T30" s="2">
        <f t="shared" si="9"/>
        <v>0.34</v>
      </c>
      <c r="U30" s="14">
        <f t="shared" si="10"/>
        <v>2.2395431694071329E-2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3.529543169407133E-2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15.115175129935499</v>
      </c>
      <c r="E31" s="10">
        <f t="shared" si="18"/>
        <v>9.1789546718999997</v>
      </c>
      <c r="F31" s="7" t="s">
        <v>85</v>
      </c>
      <c r="G31" s="1">
        <v>6</v>
      </c>
      <c r="H31" s="9">
        <f t="shared" si="0"/>
        <v>15.115175129935499</v>
      </c>
      <c r="I31" s="9">
        <f t="shared" si="1"/>
        <v>288.26517512993547</v>
      </c>
      <c r="J31" s="9">
        <f t="shared" si="2"/>
        <v>0.1129672410259456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85.941930536872022</v>
      </c>
      <c r="P31" s="9">
        <f t="shared" si="5"/>
        <v>9.7086227811938954</v>
      </c>
      <c r="Q31" s="12">
        <f t="shared" si="6"/>
        <v>0.97086227811938963</v>
      </c>
      <c r="R31" s="9">
        <f t="shared" si="7"/>
        <v>4.0532094166666672</v>
      </c>
      <c r="S31" s="13">
        <f t="shared" si="8"/>
        <v>0.23952926639497951</v>
      </c>
      <c r="T31" s="2">
        <f t="shared" si="9"/>
        <v>0.34</v>
      </c>
      <c r="U31" s="14">
        <f t="shared" si="10"/>
        <v>8.1439950574293041E-2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9.4339950574293036E-2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20.107706946333298</v>
      </c>
      <c r="E32" s="10">
        <f t="shared" si="18"/>
        <v>15.115175129935499</v>
      </c>
      <c r="F32" s="7" t="s">
        <v>83</v>
      </c>
      <c r="G32" s="1">
        <v>7</v>
      </c>
      <c r="H32" s="9">
        <f t="shared" si="0"/>
        <v>20.107706946333298</v>
      </c>
      <c r="I32" s="9">
        <f t="shared" si="1"/>
        <v>293.25770694633326</v>
      </c>
      <c r="J32" s="9">
        <f t="shared" si="2"/>
        <v>0.2007647487553921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116.76540192234479</v>
      </c>
      <c r="P32" s="9">
        <f t="shared" si="5"/>
        <v>23.442376580261932</v>
      </c>
      <c r="Q32" s="12">
        <f t="shared" si="6"/>
        <v>2.3442376580261932</v>
      </c>
      <c r="R32" s="9">
        <f t="shared" si="7"/>
        <v>4.0532094166666672</v>
      </c>
      <c r="S32" s="13">
        <f t="shared" si="8"/>
        <v>0.57836578795725757</v>
      </c>
      <c r="T32" s="2">
        <f t="shared" si="9"/>
        <v>0.34</v>
      </c>
      <c r="U32" s="14">
        <f t="shared" si="10"/>
        <v>0.19664436790546758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0.22229436790546758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20.867732406774198</v>
      </c>
      <c r="E33" s="10">
        <f t="shared" si="18"/>
        <v>20.107706946333298</v>
      </c>
      <c r="F33" s="7" t="s">
        <v>83</v>
      </c>
      <c r="G33" s="1">
        <v>8</v>
      </c>
      <c r="H33" s="9">
        <f t="shared" si="0"/>
        <v>20.867732406774198</v>
      </c>
      <c r="I33" s="9">
        <f t="shared" si="1"/>
        <v>294.0177324067742</v>
      </c>
      <c r="J33" s="9">
        <f t="shared" si="2"/>
        <v>0.21875671644325495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133.85511950874954</v>
      </c>
      <c r="P33" s="9">
        <f t="shared" si="5"/>
        <v>29.281706422853528</v>
      </c>
      <c r="Q33" s="12">
        <f t="shared" si="6"/>
        <v>2.9281706422853531</v>
      </c>
      <c r="R33" s="9">
        <f t="shared" si="7"/>
        <v>4.0532094166666672</v>
      </c>
      <c r="S33" s="13">
        <f t="shared" si="8"/>
        <v>0.7224326061823525</v>
      </c>
      <c r="T33" s="2">
        <f t="shared" si="9"/>
        <v>0.34</v>
      </c>
      <c r="U33" s="14">
        <f t="shared" si="10"/>
        <v>0.24562708610199988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0.27127708610199985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21.8721192832258</v>
      </c>
      <c r="E34" s="10">
        <f t="shared" si="18"/>
        <v>20.867732406774198</v>
      </c>
      <c r="F34" s="7" t="s">
        <v>83</v>
      </c>
      <c r="G34" s="1">
        <v>9</v>
      </c>
      <c r="H34" s="9">
        <f t="shared" si="0"/>
        <v>21.8721192832258</v>
      </c>
      <c r="I34" s="9">
        <f t="shared" si="1"/>
        <v>295.02211928322578</v>
      </c>
      <c r="J34" s="9">
        <f t="shared" si="2"/>
        <v>0.24486401022902057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145.10550725256269</v>
      </c>
      <c r="P34" s="9">
        <f t="shared" si="5"/>
        <v>35.531116412178726</v>
      </c>
      <c r="Q34" s="12">
        <f t="shared" si="6"/>
        <v>3.5531116412178729</v>
      </c>
      <c r="R34" s="9">
        <f t="shared" si="7"/>
        <v>4.0532094166666672</v>
      </c>
      <c r="S34" s="13">
        <f t="shared" si="8"/>
        <v>0.87661684259579375</v>
      </c>
      <c r="T34" s="2">
        <f t="shared" si="9"/>
        <v>0.34</v>
      </c>
      <c r="U34" s="14">
        <f t="shared" si="10"/>
        <v>0.29804972648256989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0.32369972648256989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16.2692031118</v>
      </c>
      <c r="E35" s="10">
        <f t="shared" si="18"/>
        <v>21.8721192832258</v>
      </c>
      <c r="F35" s="7" t="s">
        <v>83</v>
      </c>
      <c r="G35" s="1">
        <v>10</v>
      </c>
      <c r="H35" s="9">
        <f t="shared" si="0"/>
        <v>16.2692031118</v>
      </c>
      <c r="I35" s="9">
        <f t="shared" si="1"/>
        <v>289.41920311179996</v>
      </c>
      <c r="J35" s="9">
        <f t="shared" si="2"/>
        <v>0.12925417468707753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150.10648500705062</v>
      </c>
      <c r="P35" s="9">
        <f t="shared" si="5"/>
        <v>19.401889834764507</v>
      </c>
      <c r="Q35" s="12">
        <f t="shared" si="6"/>
        <v>1.9401889834764507</v>
      </c>
      <c r="R35" s="9">
        <f t="shared" si="7"/>
        <v>4.0532094166666672</v>
      </c>
      <c r="S35" s="13">
        <f t="shared" si="8"/>
        <v>0.47867967924343013</v>
      </c>
      <c r="T35" s="2">
        <f t="shared" si="9"/>
        <v>0.34</v>
      </c>
      <c r="U35" s="14">
        <f t="shared" si="10"/>
        <v>0.16275109094276627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0.18840109094276627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10.2176920243871</v>
      </c>
      <c r="E36" s="10">
        <f t="shared" si="18"/>
        <v>16.2692031118</v>
      </c>
      <c r="F36" s="7" t="s">
        <v>83</v>
      </c>
      <c r="G36" s="1">
        <v>11</v>
      </c>
      <c r="H36" s="9">
        <f t="shared" si="0"/>
        <v>10.2176920243871</v>
      </c>
      <c r="I36" s="9">
        <f t="shared" si="1"/>
        <v>283.36769202438705</v>
      </c>
      <c r="J36" s="9">
        <f t="shared" si="2"/>
        <v>6.3011794590144721E-2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124.1693654136718</v>
      </c>
      <c r="O36" s="9">
        <f t="shared" si="19"/>
        <v>47.067323925280974</v>
      </c>
      <c r="P36" s="9">
        <f t="shared" si="5"/>
        <v>2.9657965470876086</v>
      </c>
      <c r="Q36" s="12">
        <f t="shared" si="6"/>
        <v>0.29657965470876085</v>
      </c>
      <c r="R36" s="9">
        <f t="shared" si="7"/>
        <v>4.0532094166666672</v>
      </c>
      <c r="S36" s="13">
        <f t="shared" si="8"/>
        <v>7.3171559675459852E-2</v>
      </c>
      <c r="T36" s="2">
        <f t="shared" si="9"/>
        <v>0.34</v>
      </c>
      <c r="U36" s="14">
        <f t="shared" si="10"/>
        <v>2.4878330289656352E-2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3.7778330289656353E-2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5.2428598756999998</v>
      </c>
      <c r="E37" s="10">
        <f t="shared" si="18"/>
        <v>10.2176920243871</v>
      </c>
      <c r="F37" s="7" t="s">
        <v>85</v>
      </c>
      <c r="G37" s="1">
        <v>12</v>
      </c>
      <c r="H37" s="9">
        <f t="shared" si="0"/>
        <v>5.2428598756999998</v>
      </c>
      <c r="I37" s="9">
        <f t="shared" si="1"/>
        <v>278.39285987569997</v>
      </c>
      <c r="J37" s="9">
        <f t="shared" si="2"/>
        <v>3.4099997940681588E-2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84.633621544860034</v>
      </c>
      <c r="P37" s="9">
        <f t="shared" si="5"/>
        <v>2.886006320392152</v>
      </c>
      <c r="Q37" s="12">
        <f t="shared" si="6"/>
        <v>0.28860063203921521</v>
      </c>
      <c r="R37" s="9">
        <f t="shared" si="7"/>
        <v>4.0532094166666672</v>
      </c>
      <c r="S37" s="13">
        <f t="shared" si="8"/>
        <v>7.1202990610970823E-2</v>
      </c>
      <c r="T37" s="2">
        <f t="shared" si="9"/>
        <v>0.34</v>
      </c>
      <c r="U37" s="14">
        <f t="shared" si="10"/>
        <v>2.4209016807730081E-2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3.7109016807730079E-2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1.92106334874194</v>
      </c>
      <c r="E38" s="10">
        <f t="shared" si="18"/>
        <v>5.2428598756999998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170808.33333333334</v>
      </c>
      <c r="AU42" s="1">
        <f t="shared" ref="AU42:AU53" si="38">AT42*10000*AS42*0.67*AR42*AQ42</f>
        <v>668347200.45876324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-5.8068985854838697</v>
      </c>
      <c r="E43" s="10">
        <f t="shared" ref="E43:E54" si="40">D42</f>
        <v>1.7134814118387101</v>
      </c>
      <c r="F43" s="7" t="s">
        <v>83</v>
      </c>
      <c r="G43" s="1">
        <v>2</v>
      </c>
      <c r="H43" s="9">
        <f t="shared" si="20"/>
        <v>-5.8068985854838697</v>
      </c>
      <c r="I43" s="9">
        <f t="shared" si="21"/>
        <v>267.34310141451613</v>
      </c>
      <c r="J43" s="9">
        <f t="shared" si="22"/>
        <v>8.0342970359651607E-3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116.43162375161468</v>
      </c>
      <c r="P43" s="9">
        <f t="shared" si="25"/>
        <v>0.93544624960020861</v>
      </c>
      <c r="Q43" s="12">
        <f t="shared" si="26"/>
        <v>0.22450709990405007</v>
      </c>
      <c r="R43" s="9">
        <f t="shared" si="27"/>
        <v>14.125500000000001</v>
      </c>
      <c r="S43" s="13">
        <f t="shared" si="28"/>
        <v>1.589374534735408E-2</v>
      </c>
      <c r="T43" s="2">
        <f t="shared" si="29"/>
        <v>0.43</v>
      </c>
      <c r="U43" s="14">
        <f t="shared" si="30"/>
        <v>6.8343104993622544E-3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1.5254310499362253E-2</v>
      </c>
      <c r="AR43" s="9">
        <f t="shared" si="35"/>
        <v>136.875</v>
      </c>
      <c r="AS43" s="1">
        <f t="shared" si="36"/>
        <v>0.24</v>
      </c>
      <c r="AT43" s="1">
        <f t="shared" si="37"/>
        <v>170808.33333333334</v>
      </c>
      <c r="AU43" s="1">
        <f t="shared" si="38"/>
        <v>573471466.07844329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0.89382341064285697</v>
      </c>
      <c r="E44" s="10">
        <f t="shared" si="40"/>
        <v>-5.8068985854838697</v>
      </c>
      <c r="F44" s="7" t="s">
        <v>83</v>
      </c>
      <c r="G44" s="1">
        <v>3</v>
      </c>
      <c r="H44" s="9">
        <f t="shared" si="20"/>
        <v>0.89382341064285697</v>
      </c>
      <c r="I44" s="9">
        <f t="shared" si="21"/>
        <v>274.04382341064286</v>
      </c>
      <c r="J44" s="9">
        <f t="shared" si="22"/>
        <v>1.9574919278174129E-2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174.35242750201448</v>
      </c>
      <c r="P44" s="9">
        <f t="shared" si="25"/>
        <v>3.4129346943056404</v>
      </c>
      <c r="Q44" s="12">
        <f t="shared" si="26"/>
        <v>0.81910432663335364</v>
      </c>
      <c r="R44" s="9">
        <f t="shared" si="27"/>
        <v>14.125500000000001</v>
      </c>
      <c r="S44" s="13">
        <f t="shared" si="28"/>
        <v>5.7987634181682318E-2</v>
      </c>
      <c r="T44" s="2">
        <f t="shared" si="29"/>
        <v>0.43</v>
      </c>
      <c r="U44" s="14">
        <f t="shared" si="30"/>
        <v>2.4934682698123396E-2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3.3354682698123396E-2</v>
      </c>
      <c r="AR44" s="9">
        <f t="shared" si="35"/>
        <v>136.875</v>
      </c>
      <c r="AS44" s="1">
        <f t="shared" si="36"/>
        <v>0.24</v>
      </c>
      <c r="AT44" s="1">
        <f t="shared" si="37"/>
        <v>170808.33333333334</v>
      </c>
      <c r="AU44" s="1">
        <f t="shared" si="38"/>
        <v>1253937946.8035481</v>
      </c>
    </row>
    <row r="45" spans="1:48" x14ac:dyDescent="0.15">
      <c r="C45" s="7">
        <v>3</v>
      </c>
      <c r="D45" s="7">
        <f t="shared" si="39"/>
        <v>7.6696805147419296</v>
      </c>
      <c r="E45" s="10">
        <f t="shared" si="40"/>
        <v>0.89382341064285697</v>
      </c>
      <c r="F45" s="7" t="s">
        <v>83</v>
      </c>
      <c r="G45" s="1">
        <v>4</v>
      </c>
      <c r="H45" s="9">
        <f t="shared" si="20"/>
        <v>7.6696805147419296</v>
      </c>
      <c r="I45" s="9">
        <f t="shared" si="21"/>
        <v>280.81968051474189</v>
      </c>
      <c r="J45" s="9">
        <f t="shared" si="22"/>
        <v>4.6133915277065674E-2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229.79574280770885</v>
      </c>
      <c r="P45" s="9">
        <f t="shared" si="25"/>
        <v>10.601377329721213</v>
      </c>
      <c r="Q45" s="12">
        <f t="shared" si="26"/>
        <v>2.5443305591330909</v>
      </c>
      <c r="R45" s="9">
        <f t="shared" si="27"/>
        <v>14.125500000000001</v>
      </c>
      <c r="S45" s="13">
        <f t="shared" si="28"/>
        <v>0.180123221063544</v>
      </c>
      <c r="T45" s="2">
        <f t="shared" si="29"/>
        <v>0.43</v>
      </c>
      <c r="U45" s="14">
        <f t="shared" si="30"/>
        <v>7.7452985057323925E-2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8.5872985057323936E-2</v>
      </c>
      <c r="AR45" s="9">
        <f t="shared" si="35"/>
        <v>136.875</v>
      </c>
      <c r="AS45" s="1">
        <f t="shared" si="36"/>
        <v>0.24</v>
      </c>
      <c r="AT45" s="1">
        <f t="shared" si="37"/>
        <v>170808.33333333334</v>
      </c>
      <c r="AU45" s="1">
        <f t="shared" si="38"/>
        <v>3228314163.3582625</v>
      </c>
    </row>
    <row r="46" spans="1:48" x14ac:dyDescent="0.15">
      <c r="C46" s="7">
        <v>4</v>
      </c>
      <c r="D46" s="7">
        <f t="shared" si="39"/>
        <v>9.1789546718999997</v>
      </c>
      <c r="E46" s="10">
        <f t="shared" si="40"/>
        <v>7.6696805147419296</v>
      </c>
      <c r="F46" s="7" t="s">
        <v>83</v>
      </c>
      <c r="G46" s="1">
        <v>5</v>
      </c>
      <c r="H46" s="9">
        <f t="shared" si="20"/>
        <v>9.1789546718999997</v>
      </c>
      <c r="I46" s="9">
        <f t="shared" si="21"/>
        <v>282.32895467189996</v>
      </c>
      <c r="J46" s="9">
        <f t="shared" si="22"/>
        <v>5.5528807050231298E-2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208.23464720408825</v>
      </c>
      <c r="O46" s="9">
        <f t="shared" si="41"/>
        <v>69.815968273899358</v>
      </c>
      <c r="P46" s="9">
        <f t="shared" si="25"/>
        <v>3.8767974313064273</v>
      </c>
      <c r="Q46" s="12">
        <f t="shared" si="26"/>
        <v>0.93043138351354249</v>
      </c>
      <c r="R46" s="9">
        <f t="shared" si="27"/>
        <v>14.125500000000001</v>
      </c>
      <c r="S46" s="13">
        <f t="shared" si="28"/>
        <v>6.5868916747268594E-2</v>
      </c>
      <c r="T46" s="2">
        <f t="shared" si="29"/>
        <v>0.43</v>
      </c>
      <c r="U46" s="14">
        <f t="shared" si="30"/>
        <v>2.8323634201325495E-2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3.6743634201325495E-2</v>
      </c>
      <c r="AR46" s="9">
        <f t="shared" si="35"/>
        <v>136.875</v>
      </c>
      <c r="AS46" s="1">
        <f t="shared" si="36"/>
        <v>0.24</v>
      </c>
      <c r="AT46" s="1">
        <f t="shared" si="37"/>
        <v>170808.33333333334</v>
      </c>
      <c r="AU46" s="1">
        <f t="shared" si="38"/>
        <v>1381342393.3756371</v>
      </c>
    </row>
    <row r="47" spans="1:48" x14ac:dyDescent="0.15">
      <c r="C47" s="7">
        <v>5</v>
      </c>
      <c r="D47" s="7">
        <f t="shared" si="39"/>
        <v>15.115175129935499</v>
      </c>
      <c r="E47" s="10">
        <f t="shared" si="40"/>
        <v>9.1789546718999997</v>
      </c>
      <c r="F47" s="7" t="s">
        <v>85</v>
      </c>
      <c r="G47" s="1">
        <v>6</v>
      </c>
      <c r="H47" s="9">
        <f t="shared" si="20"/>
        <v>15.115175129935499</v>
      </c>
      <c r="I47" s="9">
        <f t="shared" si="21"/>
        <v>288.26517512993547</v>
      </c>
      <c r="J47" s="9">
        <f t="shared" si="22"/>
        <v>0.1129672410259456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124.79542084259295</v>
      </c>
      <c r="P47" s="9">
        <f t="shared" si="25"/>
        <v>14.097794385259514</v>
      </c>
      <c r="Q47" s="12">
        <f t="shared" si="26"/>
        <v>3.3834706524622833</v>
      </c>
      <c r="R47" s="9">
        <f t="shared" si="27"/>
        <v>14.125500000000001</v>
      </c>
      <c r="S47" s="13">
        <f t="shared" si="28"/>
        <v>0.23952926639497951</v>
      </c>
      <c r="T47" s="2">
        <f t="shared" si="29"/>
        <v>0.43</v>
      </c>
      <c r="U47" s="14">
        <f t="shared" si="30"/>
        <v>0.10299758454984119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0.1114175845498412</v>
      </c>
      <c r="AR47" s="9">
        <f t="shared" si="35"/>
        <v>136.875</v>
      </c>
      <c r="AS47" s="1">
        <f t="shared" si="36"/>
        <v>0.24</v>
      </c>
      <c r="AT47" s="1">
        <f t="shared" si="37"/>
        <v>170808.33333333334</v>
      </c>
      <c r="AU47" s="1">
        <f t="shared" si="38"/>
        <v>4188639372.5490012</v>
      </c>
    </row>
    <row r="48" spans="1:48" x14ac:dyDescent="0.15">
      <c r="C48" s="7">
        <v>6</v>
      </c>
      <c r="D48" s="7">
        <f t="shared" si="39"/>
        <v>20.107706946333298</v>
      </c>
      <c r="E48" s="10">
        <f t="shared" si="40"/>
        <v>15.115175129935499</v>
      </c>
      <c r="F48" s="7" t="s">
        <v>83</v>
      </c>
      <c r="G48" s="1">
        <v>7</v>
      </c>
      <c r="H48" s="9">
        <f t="shared" si="20"/>
        <v>20.107706946333298</v>
      </c>
      <c r="I48" s="9">
        <f t="shared" si="21"/>
        <v>293.25770694633326</v>
      </c>
      <c r="J48" s="9">
        <f t="shared" si="22"/>
        <v>0.2007647487553921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169.55387645733344</v>
      </c>
      <c r="P48" s="9">
        <f t="shared" si="25"/>
        <v>34.04044140745934</v>
      </c>
      <c r="Q48" s="12">
        <f t="shared" si="26"/>
        <v>8.1697059377902406</v>
      </c>
      <c r="R48" s="9">
        <f t="shared" si="27"/>
        <v>14.125500000000001</v>
      </c>
      <c r="S48" s="13">
        <f t="shared" si="28"/>
        <v>0.57836578795725746</v>
      </c>
      <c r="T48" s="2">
        <f t="shared" si="29"/>
        <v>0.43</v>
      </c>
      <c r="U48" s="14">
        <f t="shared" si="30"/>
        <v>0.2486972888216207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0.26429728882162068</v>
      </c>
      <c r="AR48" s="9">
        <f t="shared" si="35"/>
        <v>136.875</v>
      </c>
      <c r="AS48" s="1">
        <f t="shared" si="36"/>
        <v>0.24</v>
      </c>
      <c r="AT48" s="1">
        <f t="shared" si="37"/>
        <v>170808.33333333334</v>
      </c>
      <c r="AU48" s="1">
        <f t="shared" si="38"/>
        <v>9936008166.8344975</v>
      </c>
    </row>
    <row r="49" spans="1:48" x14ac:dyDescent="0.15">
      <c r="C49" s="7">
        <v>7</v>
      </c>
      <c r="D49" s="7">
        <f t="shared" si="39"/>
        <v>20.867732406774198</v>
      </c>
      <c r="E49" s="10">
        <f t="shared" si="40"/>
        <v>20.107706946333298</v>
      </c>
      <c r="F49" s="7" t="s">
        <v>83</v>
      </c>
      <c r="G49" s="1">
        <v>8</v>
      </c>
      <c r="H49" s="9">
        <f t="shared" si="20"/>
        <v>20.867732406774198</v>
      </c>
      <c r="I49" s="9">
        <f t="shared" si="21"/>
        <v>294.0177324067742</v>
      </c>
      <c r="J49" s="9">
        <f t="shared" si="22"/>
        <v>0.21875671644325495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194.36968504987408</v>
      </c>
      <c r="P49" s="9">
        <f t="shared" si="25"/>
        <v>42.519674077620074</v>
      </c>
      <c r="Q49" s="12">
        <f t="shared" si="26"/>
        <v>10.204721778628818</v>
      </c>
      <c r="R49" s="9">
        <f t="shared" si="27"/>
        <v>14.125500000000001</v>
      </c>
      <c r="S49" s="13">
        <f t="shared" si="28"/>
        <v>0.72243260618235228</v>
      </c>
      <c r="T49" s="2">
        <f t="shared" si="29"/>
        <v>0.43</v>
      </c>
      <c r="U49" s="14">
        <f t="shared" si="30"/>
        <v>0.31064602065841146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0.32624602065841146</v>
      </c>
      <c r="AR49" s="9">
        <f t="shared" si="35"/>
        <v>136.875</v>
      </c>
      <c r="AS49" s="1">
        <f t="shared" si="36"/>
        <v>0.24</v>
      </c>
      <c r="AT49" s="1">
        <f t="shared" si="37"/>
        <v>170808.33333333334</v>
      </c>
      <c r="AU49" s="1">
        <f t="shared" si="38"/>
        <v>12264912516.174313</v>
      </c>
    </row>
    <row r="50" spans="1:48" x14ac:dyDescent="0.15">
      <c r="C50" s="7">
        <v>8</v>
      </c>
      <c r="D50" s="7">
        <f t="shared" si="39"/>
        <v>21.8721192832258</v>
      </c>
      <c r="E50" s="10">
        <f t="shared" si="40"/>
        <v>20.867732406774198</v>
      </c>
      <c r="F50" s="7" t="s">
        <v>83</v>
      </c>
      <c r="G50" s="1">
        <v>9</v>
      </c>
      <c r="H50" s="9">
        <f t="shared" si="20"/>
        <v>21.8721192832258</v>
      </c>
      <c r="I50" s="9">
        <f t="shared" si="21"/>
        <v>295.02211928322578</v>
      </c>
      <c r="J50" s="9">
        <f t="shared" si="22"/>
        <v>0.24486401022902057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210.706260972254</v>
      </c>
      <c r="P50" s="9">
        <f t="shared" si="25"/>
        <v>51.594380042028682</v>
      </c>
      <c r="Q50" s="12">
        <f t="shared" si="26"/>
        <v>12.382651210086884</v>
      </c>
      <c r="R50" s="9">
        <f t="shared" si="27"/>
        <v>14.125500000000001</v>
      </c>
      <c r="S50" s="13">
        <f t="shared" si="28"/>
        <v>0.87661684259579364</v>
      </c>
      <c r="T50" s="2">
        <f t="shared" si="29"/>
        <v>0.43</v>
      </c>
      <c r="U50" s="14">
        <f t="shared" si="30"/>
        <v>0.37694524231619125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0.39254524231619126</v>
      </c>
      <c r="AR50" s="9">
        <f t="shared" si="35"/>
        <v>136.875</v>
      </c>
      <c r="AS50" s="1">
        <f t="shared" si="36"/>
        <v>0.24</v>
      </c>
      <c r="AT50" s="1">
        <f t="shared" si="37"/>
        <v>170808.33333333334</v>
      </c>
      <c r="AU50" s="1">
        <f t="shared" si="38"/>
        <v>14757369441.417589</v>
      </c>
    </row>
    <row r="51" spans="1:48" x14ac:dyDescent="0.15">
      <c r="C51" s="7">
        <v>9</v>
      </c>
      <c r="D51" s="7">
        <f t="shared" si="39"/>
        <v>16.2692031118</v>
      </c>
      <c r="E51" s="10">
        <f t="shared" si="40"/>
        <v>21.8721192832258</v>
      </c>
      <c r="F51" s="7" t="s">
        <v>83</v>
      </c>
      <c r="G51" s="1">
        <v>10</v>
      </c>
      <c r="H51" s="9">
        <f t="shared" si="20"/>
        <v>16.2692031118</v>
      </c>
      <c r="I51" s="9">
        <f t="shared" si="21"/>
        <v>289.41920311179996</v>
      </c>
      <c r="J51" s="9">
        <f t="shared" si="22"/>
        <v>0.12925417468707753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217.96813093022533</v>
      </c>
      <c r="P51" s="9">
        <f t="shared" si="25"/>
        <v>28.173290871471131</v>
      </c>
      <c r="Q51" s="12">
        <f t="shared" si="26"/>
        <v>6.7615898091530715</v>
      </c>
      <c r="R51" s="9">
        <f t="shared" si="27"/>
        <v>14.125500000000001</v>
      </c>
      <c r="S51" s="13">
        <f t="shared" si="28"/>
        <v>0.47867967924343008</v>
      </c>
      <c r="T51" s="2">
        <f t="shared" si="29"/>
        <v>0.43</v>
      </c>
      <c r="U51" s="14">
        <f t="shared" si="30"/>
        <v>0.20583226207467492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0.22143226207467492</v>
      </c>
      <c r="AR51" s="9">
        <f t="shared" si="35"/>
        <v>136.875</v>
      </c>
      <c r="AS51" s="1">
        <f t="shared" si="36"/>
        <v>0.24</v>
      </c>
      <c r="AT51" s="1">
        <f t="shared" si="37"/>
        <v>170808.33333333334</v>
      </c>
      <c r="AU51" s="1">
        <f t="shared" si="38"/>
        <v>8324537774.050086</v>
      </c>
    </row>
    <row r="52" spans="1:48" x14ac:dyDescent="0.15">
      <c r="C52" s="7">
        <v>10</v>
      </c>
      <c r="D52" s="7">
        <f t="shared" si="39"/>
        <v>10.2176920243871</v>
      </c>
      <c r="E52" s="10">
        <f t="shared" si="40"/>
        <v>16.2692031118</v>
      </c>
      <c r="F52" s="7" t="s">
        <v>83</v>
      </c>
      <c r="G52" s="1">
        <v>11</v>
      </c>
      <c r="H52" s="9">
        <f t="shared" si="20"/>
        <v>10.2176920243871</v>
      </c>
      <c r="I52" s="9">
        <f t="shared" si="21"/>
        <v>283.36769202438705</v>
      </c>
      <c r="J52" s="9">
        <f t="shared" si="22"/>
        <v>6.3011794590144721E-2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180.3050980558165</v>
      </c>
      <c r="O52" s="9">
        <f t="shared" si="41"/>
        <v>68.34599200293772</v>
      </c>
      <c r="P52" s="9">
        <f t="shared" si="25"/>
        <v>4.3066036091487856</v>
      </c>
      <c r="Q52" s="12">
        <f t="shared" si="26"/>
        <v>1.0335848661957086</v>
      </c>
      <c r="R52" s="9">
        <f t="shared" si="27"/>
        <v>14.125500000000001</v>
      </c>
      <c r="S52" s="13">
        <f t="shared" si="28"/>
        <v>7.317155967545988E-2</v>
      </c>
      <c r="T52" s="2">
        <f t="shared" si="29"/>
        <v>0.43</v>
      </c>
      <c r="U52" s="14">
        <f t="shared" si="30"/>
        <v>3.1463770660447747E-2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3.9883770660447744E-2</v>
      </c>
      <c r="AR52" s="9">
        <f t="shared" si="35"/>
        <v>136.875</v>
      </c>
      <c r="AS52" s="1">
        <f t="shared" si="36"/>
        <v>0.24</v>
      </c>
      <c r="AT52" s="1">
        <f t="shared" si="37"/>
        <v>170808.33333333334</v>
      </c>
      <c r="AU52" s="1">
        <f t="shared" si="38"/>
        <v>1499392872.2205834</v>
      </c>
    </row>
    <row r="53" spans="1:48" x14ac:dyDescent="0.15">
      <c r="C53" s="7">
        <v>11</v>
      </c>
      <c r="D53" s="7">
        <f t="shared" si="39"/>
        <v>5.2428598756999998</v>
      </c>
      <c r="E53" s="10">
        <f t="shared" si="40"/>
        <v>10.2176920243871</v>
      </c>
      <c r="F53" s="7" t="s">
        <v>85</v>
      </c>
      <c r="G53" s="1">
        <v>12</v>
      </c>
      <c r="H53" s="9">
        <f t="shared" si="20"/>
        <v>5.2428598756999998</v>
      </c>
      <c r="I53" s="9">
        <f t="shared" si="21"/>
        <v>278.39285987569997</v>
      </c>
      <c r="J53" s="9">
        <f t="shared" si="22"/>
        <v>3.4099997940681588E-2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122.89563839378894</v>
      </c>
      <c r="P53" s="9">
        <f t="shared" si="25"/>
        <v>4.1907410161469523</v>
      </c>
      <c r="Q53" s="12">
        <f t="shared" si="26"/>
        <v>1.0057778438752685</v>
      </c>
      <c r="R53" s="9">
        <f t="shared" si="27"/>
        <v>14.125500000000001</v>
      </c>
      <c r="S53" s="13">
        <f t="shared" si="28"/>
        <v>7.1202990610970823E-2</v>
      </c>
      <c r="T53" s="2">
        <f t="shared" si="29"/>
        <v>0.43</v>
      </c>
      <c r="U53" s="14">
        <f t="shared" si="30"/>
        <v>3.0617285962717452E-2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3.9037285962717452E-2</v>
      </c>
      <c r="AR53" s="9">
        <f t="shared" si="35"/>
        <v>136.875</v>
      </c>
      <c r="AS53" s="1">
        <f t="shared" si="36"/>
        <v>0.24</v>
      </c>
      <c r="AT53" s="1">
        <f t="shared" si="37"/>
        <v>170808.33333333334</v>
      </c>
      <c r="AU53" s="1">
        <f t="shared" si="38"/>
        <v>1467570075.5992184</v>
      </c>
      <c r="AV53" s="1">
        <f>SUM(AU42:AU53)</f>
        <v>59543843388.919945</v>
      </c>
    </row>
    <row r="54" spans="1:48" x14ac:dyDescent="0.15">
      <c r="C54" s="7">
        <v>12</v>
      </c>
      <c r="D54" s="7">
        <f t="shared" si="39"/>
        <v>1.92106334874194</v>
      </c>
      <c r="E54" s="10">
        <f t="shared" si="40"/>
        <v>5.2428598756999998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1.7134814118387101</v>
      </c>
      <c r="E58" s="7"/>
      <c r="F58" s="7"/>
      <c r="G58" s="1">
        <v>1</v>
      </c>
      <c r="H58" s="9">
        <f t="shared" ref="H58:H69" si="42">E59</f>
        <v>1.7134814118387101</v>
      </c>
      <c r="I58" s="9">
        <f t="shared" ref="I58:I69" si="43">H58+273.15</f>
        <v>274.86348141183868</v>
      </c>
      <c r="J58" s="9">
        <f t="shared" ref="J58:J69" si="44">EXP(($C$15*(I58-$C$13))/($C$16*I58*$C$13))</f>
        <v>2.1762790670240183E-2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2.1712010825342956E-3</v>
      </c>
      <c r="Q58" s="12">
        <f t="shared" ref="Q58:Q69" si="48">P58*$B$60</f>
        <v>4.1252820568151615E-4</v>
      </c>
      <c r="R58" s="9">
        <f t="shared" ref="R58:R69" si="49">L58*$B$60</f>
        <v>1.8955666666666669E-2</v>
      </c>
      <c r="S58" s="13">
        <f t="shared" ref="S58:S69" si="50">Q58/R58</f>
        <v>2.176279067024018E-2</v>
      </c>
      <c r="T58" s="2">
        <f t="shared" ref="T58:T69" si="51">$B$59/100</f>
        <v>0.01</v>
      </c>
      <c r="U58" s="14">
        <f t="shared" ref="U58:U69" si="52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1.2217627906702402E-2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822958.33333333337</v>
      </c>
      <c r="AU58" s="1">
        <f t="shared" ref="AU58:AU69" si="59">AT58*10000*AS58*0.67*AR58*AQ58</f>
        <v>127696386.34649107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-5.8068985854838697</v>
      </c>
      <c r="E59" s="10">
        <f t="shared" ref="E59:E70" si="61">D58</f>
        <v>1.7134814118387101</v>
      </c>
      <c r="F59" s="7" t="s">
        <v>83</v>
      </c>
      <c r="G59" s="1">
        <v>2</v>
      </c>
      <c r="H59" s="9">
        <f t="shared" si="42"/>
        <v>-5.8068985854838697</v>
      </c>
      <c r="I59" s="9">
        <f t="shared" si="43"/>
        <v>267.34310141451613</v>
      </c>
      <c r="J59" s="9">
        <f t="shared" si="44"/>
        <v>8.0342970359651607E-3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0.19736213225079904</v>
      </c>
      <c r="P59" s="9">
        <f t="shared" si="47"/>
        <v>1.5856659941543589E-3</v>
      </c>
      <c r="Q59" s="12">
        <f t="shared" si="48"/>
        <v>3.0127653888932819E-4</v>
      </c>
      <c r="R59" s="9">
        <f t="shared" si="49"/>
        <v>1.8955666666666669E-2</v>
      </c>
      <c r="S59" s="13">
        <f t="shared" si="50"/>
        <v>1.589374534735408E-2</v>
      </c>
      <c r="T59" s="2">
        <f t="shared" si="51"/>
        <v>0.01</v>
      </c>
      <c r="U59" s="14">
        <f t="shared" si="52"/>
        <v>1.5893745347354081E-4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1.2158937453473542E-2</v>
      </c>
      <c r="AR59" s="9">
        <f t="shared" si="56"/>
        <v>9.9766666666666666</v>
      </c>
      <c r="AS59" s="1">
        <f t="shared" si="57"/>
        <v>0.19</v>
      </c>
      <c r="AT59" s="1">
        <f t="shared" si="58"/>
        <v>822958.33333333337</v>
      </c>
      <c r="AU59" s="1">
        <f t="shared" si="59"/>
        <v>127082964.58838925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0.89382341064285697</v>
      </c>
      <c r="E60" s="10">
        <f t="shared" si="61"/>
        <v>-5.8068985854838697</v>
      </c>
      <c r="F60" s="7" t="s">
        <v>83</v>
      </c>
      <c r="G60" s="1">
        <v>3</v>
      </c>
      <c r="H60" s="9">
        <f t="shared" si="42"/>
        <v>0.89382341064285697</v>
      </c>
      <c r="I60" s="9">
        <f t="shared" si="43"/>
        <v>274.04382341064286</v>
      </c>
      <c r="J60" s="9">
        <f t="shared" si="44"/>
        <v>1.9574919278174129E-2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0.2955431329233113</v>
      </c>
      <c r="P60" s="9">
        <f t="shared" si="47"/>
        <v>5.7852329701925057E-3</v>
      </c>
      <c r="Q60" s="12">
        <f t="shared" si="48"/>
        <v>1.099194264336576E-3</v>
      </c>
      <c r="R60" s="9">
        <f t="shared" si="49"/>
        <v>1.8955666666666669E-2</v>
      </c>
      <c r="S60" s="13">
        <f t="shared" si="50"/>
        <v>5.7987634181682304E-2</v>
      </c>
      <c r="T60" s="2">
        <f t="shared" si="51"/>
        <v>0.01</v>
      </c>
      <c r="U60" s="14">
        <f t="shared" si="52"/>
        <v>5.79876341816823E-4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1.2579876341816823E-2</v>
      </c>
      <c r="AR60" s="9">
        <f t="shared" si="56"/>
        <v>9.9766666666666666</v>
      </c>
      <c r="AS60" s="1">
        <f t="shared" si="57"/>
        <v>0.19</v>
      </c>
      <c r="AT60" s="1">
        <f t="shared" si="58"/>
        <v>822958.33333333337</v>
      </c>
      <c r="AU60" s="1">
        <f t="shared" si="59"/>
        <v>131482539.96624622</v>
      </c>
    </row>
    <row r="61" spans="1:48" x14ac:dyDescent="0.15">
      <c r="C61" s="7">
        <v>3</v>
      </c>
      <c r="D61" s="7">
        <f t="shared" si="60"/>
        <v>7.6696805147419296</v>
      </c>
      <c r="E61" s="10">
        <f t="shared" si="61"/>
        <v>0.89382341064285697</v>
      </c>
      <c r="F61" s="7" t="s">
        <v>83</v>
      </c>
      <c r="G61" s="1">
        <v>4</v>
      </c>
      <c r="H61" s="9">
        <f t="shared" si="42"/>
        <v>7.6696805147419296</v>
      </c>
      <c r="I61" s="9">
        <f t="shared" si="43"/>
        <v>280.81968051474189</v>
      </c>
      <c r="J61" s="9">
        <f t="shared" si="44"/>
        <v>4.6133915277065674E-2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0.38952456661978546</v>
      </c>
      <c r="P61" s="9">
        <f t="shared" si="47"/>
        <v>1.7970293354772907E-2</v>
      </c>
      <c r="Q61" s="12">
        <f t="shared" si="48"/>
        <v>3.4143557374068526E-3</v>
      </c>
      <c r="R61" s="9">
        <f t="shared" si="49"/>
        <v>1.8955666666666669E-2</v>
      </c>
      <c r="S61" s="13">
        <f t="shared" si="50"/>
        <v>0.180123221063544</v>
      </c>
      <c r="T61" s="2">
        <f t="shared" si="51"/>
        <v>0.01</v>
      </c>
      <c r="U61" s="14">
        <f t="shared" si="52"/>
        <v>1.8012322106354401E-3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1.380123221063544E-2</v>
      </c>
      <c r="AR61" s="9">
        <f t="shared" si="56"/>
        <v>9.9766666666666666</v>
      </c>
      <c r="AS61" s="1">
        <f t="shared" si="57"/>
        <v>0.19</v>
      </c>
      <c r="AT61" s="1">
        <f t="shared" si="58"/>
        <v>822958.33333333337</v>
      </c>
      <c r="AU61" s="1">
        <f t="shared" si="59"/>
        <v>144247925.52899179</v>
      </c>
    </row>
    <row r="62" spans="1:48" x14ac:dyDescent="0.15">
      <c r="C62" s="7">
        <v>4</v>
      </c>
      <c r="D62" s="7">
        <f t="shared" si="60"/>
        <v>9.1789546718999997</v>
      </c>
      <c r="E62" s="10">
        <f t="shared" si="61"/>
        <v>7.6696805147419296</v>
      </c>
      <c r="F62" s="7" t="s">
        <v>83</v>
      </c>
      <c r="G62" s="1">
        <v>5</v>
      </c>
      <c r="H62" s="9">
        <f t="shared" si="42"/>
        <v>9.1789546718999997</v>
      </c>
      <c r="I62" s="9">
        <f t="shared" si="43"/>
        <v>282.32895467189996</v>
      </c>
      <c r="J62" s="9">
        <f t="shared" si="44"/>
        <v>5.5528807050231298E-2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0.35297655960176194</v>
      </c>
      <c r="O62" s="9">
        <f t="shared" si="62"/>
        <v>0.11834438032991729</v>
      </c>
      <c r="P62" s="9">
        <f t="shared" si="47"/>
        <v>6.5715222608191655E-3</v>
      </c>
      <c r="Q62" s="12">
        <f t="shared" si="48"/>
        <v>1.2485892295556415E-3</v>
      </c>
      <c r="R62" s="9">
        <f t="shared" si="49"/>
        <v>1.8955666666666669E-2</v>
      </c>
      <c r="S62" s="13">
        <f t="shared" si="50"/>
        <v>6.5868916747268608E-2</v>
      </c>
      <c r="T62" s="2">
        <f t="shared" si="51"/>
        <v>0.01</v>
      </c>
      <c r="U62" s="14">
        <f t="shared" si="52"/>
        <v>6.5868916747268606E-4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1.2658689167472686E-2</v>
      </c>
      <c r="AR62" s="9">
        <f t="shared" si="56"/>
        <v>9.9766666666666666</v>
      </c>
      <c r="AS62" s="1">
        <f t="shared" si="57"/>
        <v>0.19</v>
      </c>
      <c r="AT62" s="1">
        <f t="shared" si="58"/>
        <v>822958.33333333337</v>
      </c>
      <c r="AU62" s="1">
        <f t="shared" si="59"/>
        <v>132306277.0378662</v>
      </c>
    </row>
    <row r="63" spans="1:48" x14ac:dyDescent="0.15">
      <c r="C63" s="7">
        <v>5</v>
      </c>
      <c r="D63" s="7">
        <f t="shared" si="60"/>
        <v>15.115175129935499</v>
      </c>
      <c r="E63" s="10">
        <f t="shared" si="61"/>
        <v>9.1789546718999997</v>
      </c>
      <c r="F63" s="7" t="s">
        <v>85</v>
      </c>
      <c r="G63" s="1">
        <v>6</v>
      </c>
      <c r="H63" s="9">
        <f t="shared" si="42"/>
        <v>15.115175129935499</v>
      </c>
      <c r="I63" s="9">
        <f t="shared" si="43"/>
        <v>288.26517512993547</v>
      </c>
      <c r="J63" s="9">
        <f t="shared" si="44"/>
        <v>0.1129672410259456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0.21153952473576479</v>
      </c>
      <c r="P63" s="9">
        <f t="shared" si="47"/>
        <v>2.3897036477339123E-2</v>
      </c>
      <c r="Q63" s="12">
        <f t="shared" si="48"/>
        <v>4.5404369306944331E-3</v>
      </c>
      <c r="R63" s="9">
        <f t="shared" si="49"/>
        <v>1.8955666666666669E-2</v>
      </c>
      <c r="S63" s="13">
        <f t="shared" si="50"/>
        <v>0.23952926639497946</v>
      </c>
      <c r="T63" s="2">
        <f t="shared" si="51"/>
        <v>0.01</v>
      </c>
      <c r="U63" s="14">
        <f t="shared" si="52"/>
        <v>2.3952926639497947E-3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1.4395292663949795E-2</v>
      </c>
      <c r="AR63" s="9">
        <f t="shared" si="56"/>
        <v>9.9766666666666666</v>
      </c>
      <c r="AS63" s="1">
        <f t="shared" si="57"/>
        <v>0.19</v>
      </c>
      <c r="AT63" s="1">
        <f t="shared" si="58"/>
        <v>822958.33333333337</v>
      </c>
      <c r="AU63" s="1">
        <f t="shared" si="59"/>
        <v>150456935.47256571</v>
      </c>
    </row>
    <row r="64" spans="1:48" x14ac:dyDescent="0.15">
      <c r="C64" s="7">
        <v>6</v>
      </c>
      <c r="D64" s="7">
        <f t="shared" si="60"/>
        <v>20.107706946333298</v>
      </c>
      <c r="E64" s="10">
        <f t="shared" si="61"/>
        <v>15.115175129935499</v>
      </c>
      <c r="F64" s="7" t="s">
        <v>83</v>
      </c>
      <c r="G64" s="1">
        <v>7</v>
      </c>
      <c r="H64" s="9">
        <f t="shared" si="42"/>
        <v>20.107706946333298</v>
      </c>
      <c r="I64" s="9">
        <f t="shared" si="43"/>
        <v>293.25770694633326</v>
      </c>
      <c r="J64" s="9">
        <f t="shared" si="44"/>
        <v>0.2007647487553921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0.28740915492509234</v>
      </c>
      <c r="P64" s="9">
        <f t="shared" si="47"/>
        <v>5.7701626778535728E-2</v>
      </c>
      <c r="Q64" s="12">
        <f t="shared" si="48"/>
        <v>1.0963309087921789E-2</v>
      </c>
      <c r="R64" s="9">
        <f t="shared" si="49"/>
        <v>1.8955666666666669E-2</v>
      </c>
      <c r="S64" s="13">
        <f t="shared" si="50"/>
        <v>0.57836578795725746</v>
      </c>
      <c r="T64" s="2">
        <f t="shared" si="51"/>
        <v>0.01</v>
      </c>
      <c r="U64" s="14">
        <f t="shared" si="52"/>
        <v>5.7836578795725747E-3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2.5883657879572575E-2</v>
      </c>
      <c r="AR64" s="9">
        <f t="shared" si="56"/>
        <v>9.9766666666666666</v>
      </c>
      <c r="AS64" s="1">
        <f t="shared" si="57"/>
        <v>0.19</v>
      </c>
      <c r="AT64" s="1">
        <f t="shared" si="58"/>
        <v>822958.33333333337</v>
      </c>
      <c r="AU64" s="1">
        <f t="shared" si="59"/>
        <v>270531203.10179752</v>
      </c>
    </row>
    <row r="65" spans="1:48" x14ac:dyDescent="0.15">
      <c r="C65" s="7">
        <v>7</v>
      </c>
      <c r="D65" s="7">
        <f t="shared" si="60"/>
        <v>20.867732406774198</v>
      </c>
      <c r="E65" s="10">
        <f t="shared" si="61"/>
        <v>20.107706946333298</v>
      </c>
      <c r="F65" s="7" t="s">
        <v>83</v>
      </c>
      <c r="G65" s="1">
        <v>8</v>
      </c>
      <c r="H65" s="9">
        <f t="shared" si="42"/>
        <v>20.867732406774198</v>
      </c>
      <c r="I65" s="9">
        <f t="shared" si="43"/>
        <v>294.0177324067742</v>
      </c>
      <c r="J65" s="9">
        <f t="shared" si="44"/>
        <v>0.21875671644325495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0.32947419481322326</v>
      </c>
      <c r="P65" s="9">
        <f t="shared" si="47"/>
        <v>7.207469301012602E-2</v>
      </c>
      <c r="Q65" s="12">
        <f t="shared" si="48"/>
        <v>1.3694191671923943E-2</v>
      </c>
      <c r="R65" s="9">
        <f t="shared" si="49"/>
        <v>1.8955666666666669E-2</v>
      </c>
      <c r="S65" s="13">
        <f t="shared" si="50"/>
        <v>0.72243260618235228</v>
      </c>
      <c r="T65" s="2">
        <f t="shared" si="51"/>
        <v>0.01</v>
      </c>
      <c r="U65" s="14">
        <f t="shared" si="52"/>
        <v>7.2243260618235225E-3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2.7324326061823521E-2</v>
      </c>
      <c r="AR65" s="9">
        <f t="shared" si="56"/>
        <v>9.9766666666666666</v>
      </c>
      <c r="AS65" s="1">
        <f t="shared" si="57"/>
        <v>0.19</v>
      </c>
      <c r="AT65" s="1">
        <f t="shared" si="58"/>
        <v>822958.33333333337</v>
      </c>
      <c r="AU65" s="1">
        <f t="shared" si="59"/>
        <v>285588800.38685578</v>
      </c>
    </row>
    <row r="66" spans="1:48" x14ac:dyDescent="0.15">
      <c r="C66" s="7">
        <v>8</v>
      </c>
      <c r="D66" s="7">
        <f t="shared" si="60"/>
        <v>21.8721192832258</v>
      </c>
      <c r="E66" s="10">
        <f t="shared" si="61"/>
        <v>20.867732406774198</v>
      </c>
      <c r="F66" s="7" t="s">
        <v>83</v>
      </c>
      <c r="G66" s="1">
        <v>9</v>
      </c>
      <c r="H66" s="9">
        <f t="shared" si="42"/>
        <v>21.8721192832258</v>
      </c>
      <c r="I66" s="9">
        <f t="shared" si="43"/>
        <v>295.02211928322578</v>
      </c>
      <c r="J66" s="9">
        <f t="shared" si="44"/>
        <v>0.24486401022902057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0.3571661684697639</v>
      </c>
      <c r="P66" s="9">
        <f t="shared" si="47"/>
        <v>8.7457140329640359E-2</v>
      </c>
      <c r="Q66" s="12">
        <f t="shared" si="48"/>
        <v>1.6616856662631668E-2</v>
      </c>
      <c r="R66" s="9">
        <f t="shared" si="49"/>
        <v>1.8955666666666669E-2</v>
      </c>
      <c r="S66" s="13">
        <f t="shared" si="50"/>
        <v>0.87661684259579364</v>
      </c>
      <c r="T66" s="2">
        <f t="shared" si="51"/>
        <v>0.01</v>
      </c>
      <c r="U66" s="14">
        <f t="shared" si="52"/>
        <v>8.7661684259579369E-3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2.8866168425957937E-2</v>
      </c>
      <c r="AR66" s="9">
        <f t="shared" si="56"/>
        <v>9.9766666666666666</v>
      </c>
      <c r="AS66" s="1">
        <f t="shared" si="57"/>
        <v>0.19</v>
      </c>
      <c r="AT66" s="1">
        <f t="shared" si="58"/>
        <v>822958.33333333337</v>
      </c>
      <c r="AU66" s="1">
        <f t="shared" si="59"/>
        <v>301703851.50147402</v>
      </c>
    </row>
    <row r="67" spans="1:48" x14ac:dyDescent="0.15">
      <c r="C67" s="7">
        <v>9</v>
      </c>
      <c r="D67" s="7">
        <f t="shared" si="60"/>
        <v>16.2692031118</v>
      </c>
      <c r="E67" s="10">
        <f t="shared" si="61"/>
        <v>21.8721192832258</v>
      </c>
      <c r="F67" s="7" t="s">
        <v>83</v>
      </c>
      <c r="G67" s="1">
        <v>10</v>
      </c>
      <c r="H67" s="9">
        <f t="shared" si="42"/>
        <v>16.2692031118</v>
      </c>
      <c r="I67" s="9">
        <f t="shared" si="43"/>
        <v>289.41920311179996</v>
      </c>
      <c r="J67" s="9">
        <f t="shared" si="44"/>
        <v>0.12925417468707753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0.36947569480679021</v>
      </c>
      <c r="P67" s="9">
        <f t="shared" si="47"/>
        <v>4.7756275999186207E-2</v>
      </c>
      <c r="Q67" s="12">
        <f t="shared" si="48"/>
        <v>9.0736924398453801E-3</v>
      </c>
      <c r="R67" s="9">
        <f t="shared" si="49"/>
        <v>1.8955666666666669E-2</v>
      </c>
      <c r="S67" s="13">
        <f t="shared" si="50"/>
        <v>0.47867967924343002</v>
      </c>
      <c r="T67" s="2">
        <f t="shared" si="51"/>
        <v>0.01</v>
      </c>
      <c r="U67" s="14">
        <f t="shared" si="52"/>
        <v>4.7867967924343007E-3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2.4886796792434301E-2</v>
      </c>
      <c r="AR67" s="9">
        <f t="shared" si="56"/>
        <v>9.9766666666666666</v>
      </c>
      <c r="AS67" s="1">
        <f t="shared" si="57"/>
        <v>0.19</v>
      </c>
      <c r="AT67" s="1">
        <f t="shared" si="58"/>
        <v>822958.33333333337</v>
      </c>
      <c r="AU67" s="1">
        <f t="shared" si="59"/>
        <v>260112195.46062034</v>
      </c>
    </row>
    <row r="68" spans="1:48" x14ac:dyDescent="0.15">
      <c r="C68" s="7">
        <v>10</v>
      </c>
      <c r="D68" s="7">
        <f t="shared" si="60"/>
        <v>10.2176920243871</v>
      </c>
      <c r="E68" s="10">
        <f t="shared" si="61"/>
        <v>16.2692031118</v>
      </c>
      <c r="F68" s="7" t="s">
        <v>83</v>
      </c>
      <c r="G68" s="1">
        <v>11</v>
      </c>
      <c r="H68" s="9">
        <f t="shared" si="42"/>
        <v>10.2176920243871</v>
      </c>
      <c r="I68" s="9">
        <f t="shared" si="43"/>
        <v>283.36769202438705</v>
      </c>
      <c r="J68" s="9">
        <f t="shared" si="44"/>
        <v>6.3011794590144721E-2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0.3056334478672238</v>
      </c>
      <c r="O68" s="9">
        <f t="shared" si="62"/>
        <v>0.11585263760704689</v>
      </c>
      <c r="P68" s="9">
        <f t="shared" si="47"/>
        <v>7.3000826036217145E-3</v>
      </c>
      <c r="Q68" s="12">
        <f t="shared" si="48"/>
        <v>1.3870156946881257E-3</v>
      </c>
      <c r="R68" s="9">
        <f t="shared" si="49"/>
        <v>1.8955666666666669E-2</v>
      </c>
      <c r="S68" s="13">
        <f t="shared" si="50"/>
        <v>7.317155967545988E-2</v>
      </c>
      <c r="T68" s="2">
        <f t="shared" si="51"/>
        <v>0.01</v>
      </c>
      <c r="U68" s="14">
        <f t="shared" si="52"/>
        <v>7.3171559675459883E-4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1.2731715596754598E-2</v>
      </c>
      <c r="AR68" s="9">
        <f t="shared" si="56"/>
        <v>9.9766666666666666</v>
      </c>
      <c r="AS68" s="1">
        <f t="shared" si="57"/>
        <v>0.19</v>
      </c>
      <c r="AT68" s="1">
        <f t="shared" si="58"/>
        <v>822958.33333333337</v>
      </c>
      <c r="AU68" s="1">
        <f t="shared" si="59"/>
        <v>133069535.76519838</v>
      </c>
    </row>
    <row r="69" spans="1:48" x14ac:dyDescent="0.15">
      <c r="C69" s="7">
        <v>11</v>
      </c>
      <c r="D69" s="7">
        <f t="shared" si="60"/>
        <v>5.2428598756999998</v>
      </c>
      <c r="E69" s="10">
        <f t="shared" si="61"/>
        <v>10.2176920243871</v>
      </c>
      <c r="F69" s="7" t="s">
        <v>85</v>
      </c>
      <c r="G69" s="1">
        <v>12</v>
      </c>
      <c r="H69" s="9">
        <f t="shared" si="42"/>
        <v>5.2428598756999998</v>
      </c>
      <c r="I69" s="9">
        <f t="shared" si="43"/>
        <v>278.39285987569997</v>
      </c>
      <c r="J69" s="9">
        <f t="shared" si="44"/>
        <v>3.4099997940681588E-2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0.20831922167009184</v>
      </c>
      <c r="P69" s="9">
        <f t="shared" si="47"/>
        <v>7.1036850299545234E-3</v>
      </c>
      <c r="Q69" s="12">
        <f t="shared" si="48"/>
        <v>1.3497001556913594E-3</v>
      </c>
      <c r="R69" s="9">
        <f t="shared" si="49"/>
        <v>1.8955666666666669E-2</v>
      </c>
      <c r="S69" s="13">
        <f t="shared" si="50"/>
        <v>7.1202990610970823E-2</v>
      </c>
      <c r="T69" s="2">
        <f t="shared" si="51"/>
        <v>0.01</v>
      </c>
      <c r="U69" s="14">
        <f t="shared" si="52"/>
        <v>7.120299061097083E-4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1.2712029906109708E-2</v>
      </c>
      <c r="AR69" s="9">
        <f t="shared" si="56"/>
        <v>9.9766666666666666</v>
      </c>
      <c r="AS69" s="1">
        <f t="shared" si="57"/>
        <v>0.19</v>
      </c>
      <c r="AT69" s="1">
        <f t="shared" si="58"/>
        <v>822958.33333333337</v>
      </c>
      <c r="AU69" s="1">
        <f t="shared" si="59"/>
        <v>132863784.56887095</v>
      </c>
      <c r="AV69" s="1">
        <f>SUM(AU58:AU69)</f>
        <v>2197142399.7253675</v>
      </c>
    </row>
    <row r="70" spans="1:48" x14ac:dyDescent="0.15">
      <c r="C70" s="7">
        <v>12</v>
      </c>
      <c r="D70" s="7">
        <f t="shared" si="60"/>
        <v>1.92106334874194</v>
      </c>
      <c r="E70" s="10">
        <f t="shared" si="61"/>
        <v>5.2428598756999998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1.7134814118387101</v>
      </c>
      <c r="E73" s="7"/>
      <c r="F73" s="7"/>
      <c r="G73" s="1">
        <v>1</v>
      </c>
      <c r="H73" s="9">
        <f t="shared" ref="H73:H84" si="63">E74</f>
        <v>1.7134814118387101</v>
      </c>
      <c r="I73" s="9">
        <f t="shared" ref="I73:I84" si="64">H73+273.15</f>
        <v>274.86348141183868</v>
      </c>
      <c r="J73" s="9">
        <f t="shared" ref="J73:J84" si="65">EXP(($C$15*(I73-$C$13))/($C$16*I73*$C$13))</f>
        <v>2.1762790670240183E-2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2.3830255783913006E-3</v>
      </c>
      <c r="Q73" s="12">
        <f t="shared" ref="Q73:Q84" si="69">P73*$B$75</f>
        <v>4.289446041104341E-4</v>
      </c>
      <c r="R73" s="9">
        <f t="shared" ref="R73:R84" si="70">L73*$B$75</f>
        <v>1.9710000000000002E-2</v>
      </c>
      <c r="S73" s="13">
        <f t="shared" ref="S73:S84" si="71">Q73/R73</f>
        <v>2.1762790670240187E-2</v>
      </c>
      <c r="T73" s="2">
        <f t="shared" ref="T73:T84" si="72">$B$74/100</f>
        <v>0.01</v>
      </c>
      <c r="U73" s="14">
        <f t="shared" ref="U73:U84" si="73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1.2817627906702402E-2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123591.66666666667</v>
      </c>
      <c r="AU73" s="1">
        <f t="shared" ref="AU73:AU84" si="80">AT73*10000*AS73*0.67*AR73*AQ73</f>
        <v>20919836.009648874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-5.8068985854838697</v>
      </c>
      <c r="E74" s="10">
        <f t="shared" ref="E74:E85" si="82">D73</f>
        <v>1.7134814118387101</v>
      </c>
      <c r="F74" s="7" t="s">
        <v>83</v>
      </c>
      <c r="G74" s="1">
        <v>2</v>
      </c>
      <c r="H74" s="9">
        <f t="shared" si="63"/>
        <v>-5.8068985854838697</v>
      </c>
      <c r="I74" s="9">
        <f t="shared" si="64"/>
        <v>267.34310141451613</v>
      </c>
      <c r="J74" s="9">
        <f t="shared" si="65"/>
        <v>8.0342970359651607E-3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0.21661697442160874</v>
      </c>
      <c r="P74" s="9">
        <f t="shared" si="68"/>
        <v>1.7403651155352721E-3</v>
      </c>
      <c r="Q74" s="12">
        <f t="shared" si="69"/>
        <v>3.1326572079634895E-4</v>
      </c>
      <c r="R74" s="9">
        <f t="shared" si="70"/>
        <v>1.9710000000000002E-2</v>
      </c>
      <c r="S74" s="13">
        <f t="shared" si="71"/>
        <v>1.589374534735408E-2</v>
      </c>
      <c r="T74" s="2">
        <f t="shared" si="72"/>
        <v>0.01</v>
      </c>
      <c r="U74" s="14">
        <f t="shared" si="73"/>
        <v>1.5893745347354081E-4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1.2758937453473541E-2</v>
      </c>
      <c r="AR74" s="9">
        <f t="shared" si="77"/>
        <v>10.950000000000001</v>
      </c>
      <c r="AS74" s="1">
        <f t="shared" si="78"/>
        <v>0.18</v>
      </c>
      <c r="AT74" s="1">
        <f t="shared" si="79"/>
        <v>123591.66666666667</v>
      </c>
      <c r="AU74" s="1">
        <f t="shared" si="80"/>
        <v>20824046.471536465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0.89382341064285697</v>
      </c>
      <c r="E75" s="10">
        <f t="shared" si="82"/>
        <v>-5.8068985854838697</v>
      </c>
      <c r="F75" s="7" t="s">
        <v>83</v>
      </c>
      <c r="G75" s="1">
        <v>3</v>
      </c>
      <c r="H75" s="9">
        <f t="shared" si="63"/>
        <v>0.89382341064285697</v>
      </c>
      <c r="I75" s="9">
        <f t="shared" si="64"/>
        <v>274.04382341064286</v>
      </c>
      <c r="J75" s="9">
        <f t="shared" si="65"/>
        <v>1.9574919278174129E-2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0.32437660930607348</v>
      </c>
      <c r="P75" s="9">
        <f t="shared" si="68"/>
        <v>6.3496459428942151E-3</v>
      </c>
      <c r="Q75" s="12">
        <f t="shared" si="69"/>
        <v>1.1429362697209587E-3</v>
      </c>
      <c r="R75" s="9">
        <f t="shared" si="70"/>
        <v>1.9710000000000002E-2</v>
      </c>
      <c r="S75" s="13">
        <f t="shared" si="71"/>
        <v>5.7987634181682325E-2</v>
      </c>
      <c r="T75" s="2">
        <f t="shared" si="72"/>
        <v>0.01</v>
      </c>
      <c r="U75" s="14">
        <f t="shared" si="73"/>
        <v>5.7987634181682322E-4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1.3179876341816823E-2</v>
      </c>
      <c r="AR75" s="9">
        <f t="shared" si="77"/>
        <v>10.950000000000001</v>
      </c>
      <c r="AS75" s="1">
        <f t="shared" si="78"/>
        <v>0.18</v>
      </c>
      <c r="AT75" s="1">
        <f t="shared" si="79"/>
        <v>123591.66666666667</v>
      </c>
      <c r="AU75" s="1">
        <f t="shared" si="80"/>
        <v>21511066.923239596</v>
      </c>
    </row>
    <row r="76" spans="1:48" x14ac:dyDescent="0.15">
      <c r="C76" s="7">
        <v>3</v>
      </c>
      <c r="D76" s="7">
        <f t="shared" si="81"/>
        <v>7.6696805147419296</v>
      </c>
      <c r="E76" s="10">
        <f t="shared" si="82"/>
        <v>0.89382341064285697</v>
      </c>
      <c r="F76" s="7" t="s">
        <v>83</v>
      </c>
      <c r="G76" s="1">
        <v>4</v>
      </c>
      <c r="H76" s="9">
        <f t="shared" si="63"/>
        <v>7.6696805147419296</v>
      </c>
      <c r="I76" s="9">
        <f t="shared" si="64"/>
        <v>280.81968051474189</v>
      </c>
      <c r="J76" s="9">
        <f t="shared" si="65"/>
        <v>4.6133915277065674E-2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0.4275269633631793</v>
      </c>
      <c r="P76" s="9">
        <f t="shared" si="68"/>
        <v>1.9723492706458075E-2</v>
      </c>
      <c r="Q76" s="12">
        <f t="shared" si="69"/>
        <v>3.5502286871624531E-3</v>
      </c>
      <c r="R76" s="9">
        <f t="shared" si="70"/>
        <v>1.9710000000000002E-2</v>
      </c>
      <c r="S76" s="13">
        <f t="shared" si="71"/>
        <v>0.18012322106354403</v>
      </c>
      <c r="T76" s="2">
        <f t="shared" si="72"/>
        <v>0.01</v>
      </c>
      <c r="U76" s="14">
        <f t="shared" si="73"/>
        <v>1.8012322106354403E-3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1.440123221063544E-2</v>
      </c>
      <c r="AR76" s="9">
        <f t="shared" si="77"/>
        <v>10.950000000000001</v>
      </c>
      <c r="AS76" s="1">
        <f t="shared" si="78"/>
        <v>0.18</v>
      </c>
      <c r="AT76" s="1">
        <f t="shared" si="79"/>
        <v>123591.66666666667</v>
      </c>
      <c r="AU76" s="1">
        <f t="shared" si="80"/>
        <v>23504459.512811273</v>
      </c>
    </row>
    <row r="77" spans="1:48" x14ac:dyDescent="0.15">
      <c r="C77" s="7">
        <v>4</v>
      </c>
      <c r="D77" s="7">
        <f t="shared" si="81"/>
        <v>9.1789546718999997</v>
      </c>
      <c r="E77" s="10">
        <f t="shared" si="82"/>
        <v>7.6696805147419296</v>
      </c>
      <c r="F77" s="7" t="s">
        <v>83</v>
      </c>
      <c r="G77" s="1">
        <v>5</v>
      </c>
      <c r="H77" s="9">
        <f t="shared" si="63"/>
        <v>9.1789546718999997</v>
      </c>
      <c r="I77" s="9">
        <f t="shared" si="64"/>
        <v>282.32895467189996</v>
      </c>
      <c r="J77" s="9">
        <f t="shared" si="65"/>
        <v>5.5528807050231298E-2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0.38741329712388523</v>
      </c>
      <c r="O77" s="9">
        <f t="shared" si="83"/>
        <v>0.129890173532836</v>
      </c>
      <c r="P77" s="9">
        <f t="shared" si="68"/>
        <v>7.2126463838259099E-3</v>
      </c>
      <c r="Q77" s="12">
        <f t="shared" si="69"/>
        <v>1.2982763490886637E-3</v>
      </c>
      <c r="R77" s="9">
        <f t="shared" si="70"/>
        <v>1.9710000000000002E-2</v>
      </c>
      <c r="S77" s="13">
        <f t="shared" si="71"/>
        <v>6.5868916747268566E-2</v>
      </c>
      <c r="T77" s="2">
        <f t="shared" si="72"/>
        <v>0.01</v>
      </c>
      <c r="U77" s="14">
        <f t="shared" si="73"/>
        <v>6.5868916747268563E-4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1.3258689167472686E-2</v>
      </c>
      <c r="AR77" s="9">
        <f t="shared" si="77"/>
        <v>10.950000000000001</v>
      </c>
      <c r="AS77" s="1">
        <f t="shared" si="78"/>
        <v>0.18</v>
      </c>
      <c r="AT77" s="1">
        <f t="shared" si="79"/>
        <v>123591.66666666667</v>
      </c>
      <c r="AU77" s="1">
        <f t="shared" si="80"/>
        <v>21639698.476611149</v>
      </c>
    </row>
    <row r="78" spans="1:48" x14ac:dyDescent="0.15">
      <c r="C78" s="7">
        <v>5</v>
      </c>
      <c r="D78" s="7">
        <f t="shared" si="81"/>
        <v>15.115175129935499</v>
      </c>
      <c r="E78" s="10">
        <f t="shared" si="82"/>
        <v>9.1789546718999997</v>
      </c>
      <c r="F78" s="7" t="s">
        <v>85</v>
      </c>
      <c r="G78" s="1">
        <v>6</v>
      </c>
      <c r="H78" s="9">
        <f t="shared" si="63"/>
        <v>15.115175129935499</v>
      </c>
      <c r="I78" s="9">
        <f t="shared" si="64"/>
        <v>288.26517512993547</v>
      </c>
      <c r="J78" s="9">
        <f t="shared" si="65"/>
        <v>0.1129672410259456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0.2321775271490101</v>
      </c>
      <c r="P78" s="9">
        <f t="shared" si="68"/>
        <v>2.6228454670250253E-2</v>
      </c>
      <c r="Q78" s="12">
        <f t="shared" si="69"/>
        <v>4.7211218406450458E-3</v>
      </c>
      <c r="R78" s="9">
        <f t="shared" si="70"/>
        <v>1.9710000000000002E-2</v>
      </c>
      <c r="S78" s="13">
        <f t="shared" si="71"/>
        <v>0.23952926639497946</v>
      </c>
      <c r="T78" s="2">
        <f t="shared" si="72"/>
        <v>0.01</v>
      </c>
      <c r="U78" s="14">
        <f t="shared" si="73"/>
        <v>2.3952926639497947E-3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1.4995292663949795E-2</v>
      </c>
      <c r="AR78" s="9">
        <f t="shared" si="77"/>
        <v>10.950000000000001</v>
      </c>
      <c r="AS78" s="1">
        <f t="shared" si="78"/>
        <v>0.18</v>
      </c>
      <c r="AT78" s="1">
        <f t="shared" si="79"/>
        <v>123591.66666666667</v>
      </c>
      <c r="AU78" s="1">
        <f t="shared" si="80"/>
        <v>24474034.176205542</v>
      </c>
    </row>
    <row r="79" spans="1:48" x14ac:dyDescent="0.15">
      <c r="C79" s="7">
        <v>6</v>
      </c>
      <c r="D79" s="7">
        <f t="shared" si="81"/>
        <v>20.107706946333298</v>
      </c>
      <c r="E79" s="10">
        <f t="shared" si="82"/>
        <v>15.115175129935499</v>
      </c>
      <c r="F79" s="7" t="s">
        <v>83</v>
      </c>
      <c r="G79" s="1">
        <v>7</v>
      </c>
      <c r="H79" s="9">
        <f t="shared" si="63"/>
        <v>20.107706946333298</v>
      </c>
      <c r="I79" s="9">
        <f t="shared" si="64"/>
        <v>293.25770694633326</v>
      </c>
      <c r="J79" s="9">
        <f t="shared" si="65"/>
        <v>0.2007647487553921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0.31544907247875986</v>
      </c>
      <c r="P79" s="9">
        <f t="shared" si="68"/>
        <v>6.3331053781319702E-2</v>
      </c>
      <c r="Q79" s="12">
        <f t="shared" si="69"/>
        <v>1.1399589680637546E-2</v>
      </c>
      <c r="R79" s="9">
        <f t="shared" si="70"/>
        <v>1.9710000000000002E-2</v>
      </c>
      <c r="S79" s="13">
        <f t="shared" si="71"/>
        <v>0.57836578795725746</v>
      </c>
      <c r="T79" s="2">
        <f t="shared" si="72"/>
        <v>0.01</v>
      </c>
      <c r="U79" s="14">
        <f t="shared" si="73"/>
        <v>5.7836578795725747E-3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2.7383657879572577E-2</v>
      </c>
      <c r="AR79" s="9">
        <f t="shared" si="77"/>
        <v>10.950000000000001</v>
      </c>
      <c r="AS79" s="1">
        <f t="shared" si="78"/>
        <v>0.18</v>
      </c>
      <c r="AT79" s="1">
        <f t="shared" si="79"/>
        <v>123591.66666666667</v>
      </c>
      <c r="AU79" s="1">
        <f t="shared" si="80"/>
        <v>44693264.335239068</v>
      </c>
    </row>
    <row r="80" spans="1:48" x14ac:dyDescent="0.15">
      <c r="C80" s="7">
        <v>7</v>
      </c>
      <c r="D80" s="7">
        <f t="shared" si="81"/>
        <v>20.867732406774198</v>
      </c>
      <c r="E80" s="10">
        <f t="shared" si="82"/>
        <v>20.107706946333298</v>
      </c>
      <c r="F80" s="7" t="s">
        <v>83</v>
      </c>
      <c r="G80" s="1">
        <v>8</v>
      </c>
      <c r="H80" s="9">
        <f t="shared" si="63"/>
        <v>20.867732406774198</v>
      </c>
      <c r="I80" s="9">
        <f t="shared" si="64"/>
        <v>294.0177324067742</v>
      </c>
      <c r="J80" s="9">
        <f t="shared" si="65"/>
        <v>0.21875671644325495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0.3616180186974402</v>
      </c>
      <c r="P80" s="9">
        <f t="shared" si="68"/>
        <v>7.9106370376967591E-2</v>
      </c>
      <c r="Q80" s="12">
        <f t="shared" si="69"/>
        <v>1.4239146667854165E-2</v>
      </c>
      <c r="R80" s="9">
        <f t="shared" si="70"/>
        <v>1.9710000000000002E-2</v>
      </c>
      <c r="S80" s="13">
        <f t="shared" si="71"/>
        <v>0.72243260618235228</v>
      </c>
      <c r="T80" s="2">
        <f t="shared" si="72"/>
        <v>0.01</v>
      </c>
      <c r="U80" s="14">
        <f t="shared" si="73"/>
        <v>7.2243260618235225E-3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2.8824326061823523E-2</v>
      </c>
      <c r="AR80" s="9">
        <f t="shared" si="77"/>
        <v>10.950000000000001</v>
      </c>
      <c r="AS80" s="1">
        <f t="shared" si="78"/>
        <v>0.18</v>
      </c>
      <c r="AT80" s="1">
        <f t="shared" si="79"/>
        <v>123591.66666666667</v>
      </c>
      <c r="AU80" s="1">
        <f t="shared" si="80"/>
        <v>47044599.725561105</v>
      </c>
    </row>
    <row r="81" spans="1:48" x14ac:dyDescent="0.15">
      <c r="C81" s="7">
        <v>8</v>
      </c>
      <c r="D81" s="7">
        <f t="shared" si="81"/>
        <v>21.8721192832258</v>
      </c>
      <c r="E81" s="10">
        <f t="shared" si="82"/>
        <v>20.867732406774198</v>
      </c>
      <c r="F81" s="7" t="s">
        <v>83</v>
      </c>
      <c r="G81" s="1">
        <v>9</v>
      </c>
      <c r="H81" s="9">
        <f t="shared" si="63"/>
        <v>21.8721192832258</v>
      </c>
      <c r="I81" s="9">
        <f t="shared" si="64"/>
        <v>295.02211928322578</v>
      </c>
      <c r="J81" s="9">
        <f t="shared" si="65"/>
        <v>0.24486401022902057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0.39201164832047258</v>
      </c>
      <c r="P81" s="9">
        <f t="shared" si="68"/>
        <v>9.5989544264239418E-2</v>
      </c>
      <c r="Q81" s="12">
        <f t="shared" si="69"/>
        <v>1.7278117967563095E-2</v>
      </c>
      <c r="R81" s="9">
        <f t="shared" si="70"/>
        <v>1.9710000000000002E-2</v>
      </c>
      <c r="S81" s="13">
        <f t="shared" si="71"/>
        <v>0.87661684259579364</v>
      </c>
      <c r="T81" s="2">
        <f t="shared" si="72"/>
        <v>0.01</v>
      </c>
      <c r="U81" s="14">
        <f t="shared" si="73"/>
        <v>8.7661684259579369E-3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3.0366168425957938E-2</v>
      </c>
      <c r="AR81" s="9">
        <f t="shared" si="77"/>
        <v>10.950000000000001</v>
      </c>
      <c r="AS81" s="1">
        <f t="shared" si="78"/>
        <v>0.18</v>
      </c>
      <c r="AT81" s="1">
        <f t="shared" si="79"/>
        <v>123591.66666666667</v>
      </c>
      <c r="AU81" s="1">
        <f t="shared" si="80"/>
        <v>49561062.962378502</v>
      </c>
    </row>
    <row r="82" spans="1:48" x14ac:dyDescent="0.15">
      <c r="C82" s="7">
        <v>9</v>
      </c>
      <c r="D82" s="7">
        <f t="shared" si="81"/>
        <v>16.2692031118</v>
      </c>
      <c r="E82" s="10">
        <f t="shared" si="82"/>
        <v>21.8721192832258</v>
      </c>
      <c r="F82" s="7" t="s">
        <v>83</v>
      </c>
      <c r="G82" s="1">
        <v>10</v>
      </c>
      <c r="H82" s="9">
        <f t="shared" si="63"/>
        <v>16.2692031118</v>
      </c>
      <c r="I82" s="9">
        <f t="shared" si="64"/>
        <v>289.41920311179996</v>
      </c>
      <c r="J82" s="9">
        <f t="shared" si="65"/>
        <v>0.12925417468707753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0.40552210405623312</v>
      </c>
      <c r="P82" s="9">
        <f t="shared" si="68"/>
        <v>5.2415424877155586E-2</v>
      </c>
      <c r="Q82" s="12">
        <f t="shared" si="69"/>
        <v>9.4347764778880058E-3</v>
      </c>
      <c r="R82" s="9">
        <f t="shared" si="70"/>
        <v>1.9710000000000002E-2</v>
      </c>
      <c r="S82" s="13">
        <f t="shared" si="71"/>
        <v>0.47867967924342997</v>
      </c>
      <c r="T82" s="2">
        <f t="shared" si="72"/>
        <v>0.01</v>
      </c>
      <c r="U82" s="14">
        <f t="shared" si="73"/>
        <v>4.7867967924342999E-3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2.6386796792434303E-2</v>
      </c>
      <c r="AR82" s="9">
        <f t="shared" si="77"/>
        <v>10.950000000000001</v>
      </c>
      <c r="AS82" s="1">
        <f t="shared" si="78"/>
        <v>0.18</v>
      </c>
      <c r="AT82" s="1">
        <f t="shared" si="79"/>
        <v>123591.66666666667</v>
      </c>
      <c r="AU82" s="1">
        <f t="shared" si="80"/>
        <v>43066272.927848607</v>
      </c>
    </row>
    <row r="83" spans="1:48" x14ac:dyDescent="0.15">
      <c r="C83" s="7">
        <v>10</v>
      </c>
      <c r="D83" s="7">
        <f t="shared" si="81"/>
        <v>10.2176920243871</v>
      </c>
      <c r="E83" s="10">
        <f t="shared" si="82"/>
        <v>16.2692031118</v>
      </c>
      <c r="F83" s="7" t="s">
        <v>83</v>
      </c>
      <c r="G83" s="1">
        <v>11</v>
      </c>
      <c r="H83" s="9">
        <f t="shared" si="63"/>
        <v>10.2176920243871</v>
      </c>
      <c r="I83" s="9">
        <f t="shared" si="64"/>
        <v>283.36769202438705</v>
      </c>
      <c r="J83" s="9">
        <f t="shared" si="65"/>
        <v>6.3011794590144721E-2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0.33545134522012371</v>
      </c>
      <c r="O83" s="9">
        <f t="shared" si="83"/>
        <v>0.1271553339589539</v>
      </c>
      <c r="P83" s="9">
        <f t="shared" si="68"/>
        <v>8.0122857844628567E-3</v>
      </c>
      <c r="Q83" s="12">
        <f t="shared" si="69"/>
        <v>1.4422114412033142E-3</v>
      </c>
      <c r="R83" s="9">
        <f t="shared" si="70"/>
        <v>1.9710000000000002E-2</v>
      </c>
      <c r="S83" s="13">
        <f t="shared" si="71"/>
        <v>7.3171559675459866E-2</v>
      </c>
      <c r="T83" s="2">
        <f t="shared" si="72"/>
        <v>0.01</v>
      </c>
      <c r="U83" s="14">
        <f t="shared" si="73"/>
        <v>7.3171559675459872E-4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1.3331715596754598E-2</v>
      </c>
      <c r="AR83" s="9">
        <f t="shared" si="77"/>
        <v>10.950000000000001</v>
      </c>
      <c r="AS83" s="1">
        <f t="shared" si="78"/>
        <v>0.18</v>
      </c>
      <c r="AT83" s="1">
        <f t="shared" si="79"/>
        <v>123591.66666666667</v>
      </c>
      <c r="AU83" s="1">
        <f t="shared" si="80"/>
        <v>21758885.968717158</v>
      </c>
    </row>
    <row r="84" spans="1:48" x14ac:dyDescent="0.15">
      <c r="C84" s="7">
        <v>11</v>
      </c>
      <c r="D84" s="7">
        <f t="shared" si="81"/>
        <v>5.2428598756999998</v>
      </c>
      <c r="E84" s="10">
        <f t="shared" si="82"/>
        <v>10.2176920243871</v>
      </c>
      <c r="F84" s="7" t="s">
        <v>85</v>
      </c>
      <c r="G84" s="1">
        <v>12</v>
      </c>
      <c r="H84" s="9">
        <f t="shared" si="63"/>
        <v>5.2428598756999998</v>
      </c>
      <c r="I84" s="9">
        <f t="shared" si="64"/>
        <v>278.39285987569997</v>
      </c>
      <c r="J84" s="9">
        <f t="shared" si="65"/>
        <v>3.4099997940681588E-2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0.22864304817449105</v>
      </c>
      <c r="P84" s="9">
        <f t="shared" si="68"/>
        <v>7.7967274719013061E-3</v>
      </c>
      <c r="Q84" s="12">
        <f t="shared" si="69"/>
        <v>1.403410944942235E-3</v>
      </c>
      <c r="R84" s="9">
        <f t="shared" si="70"/>
        <v>1.9710000000000002E-2</v>
      </c>
      <c r="S84" s="13">
        <f t="shared" si="71"/>
        <v>7.1202990610970823E-2</v>
      </c>
      <c r="T84" s="2">
        <f t="shared" si="72"/>
        <v>0.01</v>
      </c>
      <c r="U84" s="14">
        <f t="shared" si="73"/>
        <v>7.120299061097083E-4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1.3312029906109708E-2</v>
      </c>
      <c r="AR84" s="9">
        <f t="shared" si="77"/>
        <v>10.950000000000001</v>
      </c>
      <c r="AS84" s="1">
        <f t="shared" si="78"/>
        <v>0.18</v>
      </c>
      <c r="AT84" s="1">
        <f t="shared" si="79"/>
        <v>123591.66666666667</v>
      </c>
      <c r="AU84" s="1">
        <f t="shared" si="80"/>
        <v>21726756.668114472</v>
      </c>
      <c r="AV84" s="1">
        <f>SUM(AU73:AU84)</f>
        <v>360723984.15791178</v>
      </c>
    </row>
    <row r="85" spans="1:48" x14ac:dyDescent="0.15">
      <c r="C85" s="7">
        <v>12</v>
      </c>
      <c r="D85" s="7">
        <f t="shared" si="81"/>
        <v>1.92106334874194</v>
      </c>
      <c r="E85" s="10">
        <f t="shared" si="82"/>
        <v>5.2428598756999998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1.7134814118387101</v>
      </c>
      <c r="E89" s="7"/>
      <c r="F89" s="7"/>
      <c r="G89" s="1">
        <v>1</v>
      </c>
      <c r="H89" s="9">
        <f t="shared" ref="H89:H100" si="84">E90</f>
        <v>1.7134814118387101</v>
      </c>
      <c r="I89" s="9">
        <f t="shared" ref="I89:I100" si="85">H89+273.15</f>
        <v>274.86348141183868</v>
      </c>
      <c r="J89" s="9">
        <f t="shared" ref="J89:J100" si="86">EXP(($C$15*(I89-$C$13))/($C$16*I89*$C$13))</f>
        <v>2.1762790670240183E-2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0.11545758927305849</v>
      </c>
      <c r="Q89" s="12">
        <f t="shared" ref="Q89:Q100" si="90">P89*$B$91</f>
        <v>5.1955915172876323E-2</v>
      </c>
      <c r="R89" s="9">
        <f t="shared" ref="R89:R100" si="91">L89*$B$91</f>
        <v>2.3873737500000001</v>
      </c>
      <c r="S89" s="13">
        <f t="shared" ref="S89:S100" si="92">Q89/R89</f>
        <v>2.1762790670240183E-2</v>
      </c>
      <c r="T89" s="2">
        <f t="shared" ref="T89:T100" si="93">$B$90/100</f>
        <v>0.51</v>
      </c>
      <c r="U89" s="14">
        <f t="shared" ref="U89:U100" si="94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3.3683355507409481E-2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392308.33333333331</v>
      </c>
      <c r="AN89" s="1">
        <f t="shared" ref="AN89:AN100" si="99">AM89*10000*AK89*AJ89</f>
        <v>1374613506.785845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-5.8068985854838697</v>
      </c>
      <c r="E90" s="10">
        <f t="shared" ref="E90:E101" si="101">D89</f>
        <v>1.7134814118387101</v>
      </c>
      <c r="F90" s="7" t="s">
        <v>83</v>
      </c>
      <c r="G90" s="1">
        <v>2</v>
      </c>
      <c r="H90" s="9">
        <f t="shared" si="84"/>
        <v>-5.8068985854838697</v>
      </c>
      <c r="I90" s="9">
        <f t="shared" si="85"/>
        <v>267.34310141451613</v>
      </c>
      <c r="J90" s="9">
        <f t="shared" si="86"/>
        <v>8.0342970359651607E-3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10.495092410726942</v>
      </c>
      <c r="P90" s="9">
        <f t="shared" si="89"/>
        <v>8.4320689847683927E-2</v>
      </c>
      <c r="Q90" s="12">
        <f t="shared" si="90"/>
        <v>3.7944310431457767E-2</v>
      </c>
      <c r="R90" s="9">
        <f t="shared" si="91"/>
        <v>2.3873737500000001</v>
      </c>
      <c r="S90" s="13">
        <f t="shared" si="92"/>
        <v>1.589374534735408E-2</v>
      </c>
      <c r="T90" s="2">
        <f t="shared" si="93"/>
        <v>0.51</v>
      </c>
      <c r="U90" s="14">
        <f t="shared" si="94"/>
        <v>8.1058101271505815E-3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3.2780901753335902E-2</v>
      </c>
      <c r="AK90" s="9">
        <f t="shared" si="96"/>
        <v>10.4025</v>
      </c>
      <c r="AL90" s="1">
        <f t="shared" si="97"/>
        <v>0.45</v>
      </c>
      <c r="AM90" s="17">
        <f t="shared" si="98"/>
        <v>392308.33333333331</v>
      </c>
      <c r="AN90" s="1">
        <f t="shared" si="99"/>
        <v>1337784482.4528551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0.89382341064285697</v>
      </c>
      <c r="E91" s="10">
        <f t="shared" si="101"/>
        <v>-5.8068985854838697</v>
      </c>
      <c r="F91" s="7" t="s">
        <v>83</v>
      </c>
      <c r="G91" s="1">
        <v>3</v>
      </c>
      <c r="H91" s="9">
        <f t="shared" si="84"/>
        <v>0.89382341064285697</v>
      </c>
      <c r="I91" s="9">
        <f t="shared" si="85"/>
        <v>274.04382341064286</v>
      </c>
      <c r="J91" s="9">
        <f t="shared" si="86"/>
        <v>1.9574919278174129E-2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15.716046720879257</v>
      </c>
      <c r="P91" s="9">
        <f t="shared" si="89"/>
        <v>0.3076403459332247</v>
      </c>
      <c r="Q91" s="12">
        <f t="shared" si="90"/>
        <v>0.13843815566995113</v>
      </c>
      <c r="R91" s="9">
        <f t="shared" si="91"/>
        <v>2.3873737500000001</v>
      </c>
      <c r="S91" s="13">
        <f t="shared" si="92"/>
        <v>5.7987634181682332E-2</v>
      </c>
      <c r="T91" s="2">
        <f t="shared" si="93"/>
        <v>0.51</v>
      </c>
      <c r="U91" s="14">
        <f t="shared" si="94"/>
        <v>2.9573693432657991E-2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3.9253468569946381E-2</v>
      </c>
      <c r="AK91" s="9">
        <f t="shared" si="96"/>
        <v>10.4025</v>
      </c>
      <c r="AL91" s="1">
        <f t="shared" si="97"/>
        <v>0.45</v>
      </c>
      <c r="AM91" s="17">
        <f t="shared" si="98"/>
        <v>392308.33333333331</v>
      </c>
      <c r="AN91" s="1">
        <f t="shared" si="99"/>
        <v>1601929121.1225224</v>
      </c>
    </row>
    <row r="92" spans="1:48" x14ac:dyDescent="0.15">
      <c r="C92" s="7">
        <v>3</v>
      </c>
      <c r="D92" s="7">
        <f t="shared" si="100"/>
        <v>7.6696805147419296</v>
      </c>
      <c r="E92" s="10">
        <f t="shared" si="101"/>
        <v>0.89382341064285697</v>
      </c>
      <c r="F92" s="7" t="s">
        <v>83</v>
      </c>
      <c r="G92" s="1">
        <v>4</v>
      </c>
      <c r="H92" s="9">
        <f t="shared" si="84"/>
        <v>7.6696805147419296</v>
      </c>
      <c r="I92" s="9">
        <f t="shared" si="85"/>
        <v>280.81968051474189</v>
      </c>
      <c r="J92" s="9">
        <f t="shared" si="86"/>
        <v>4.6133915277065674E-2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20.713681374946031</v>
      </c>
      <c r="P92" s="9">
        <f t="shared" si="89"/>
        <v>0.95560322162789335</v>
      </c>
      <c r="Q92" s="12">
        <f t="shared" si="90"/>
        <v>0.43002144973255202</v>
      </c>
      <c r="R92" s="9">
        <f t="shared" si="91"/>
        <v>2.3873737500000001</v>
      </c>
      <c r="S92" s="13">
        <f t="shared" si="92"/>
        <v>0.180123221063544</v>
      </c>
      <c r="T92" s="2">
        <f t="shared" si="93"/>
        <v>0.51</v>
      </c>
      <c r="U92" s="14">
        <f t="shared" si="94"/>
        <v>9.1862842742407441E-2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5.8033647086835845E-2</v>
      </c>
      <c r="AK92" s="9">
        <f t="shared" si="96"/>
        <v>10.4025</v>
      </c>
      <c r="AL92" s="1">
        <f t="shared" si="97"/>
        <v>0.45</v>
      </c>
      <c r="AM92" s="17">
        <f t="shared" si="98"/>
        <v>392308.33333333331</v>
      </c>
      <c r="AN92" s="1">
        <f t="shared" si="99"/>
        <v>2368345847.1368551</v>
      </c>
    </row>
    <row r="93" spans="1:48" x14ac:dyDescent="0.15">
      <c r="C93" s="7">
        <v>4</v>
      </c>
      <c r="D93" s="7">
        <f t="shared" si="100"/>
        <v>9.1789546718999997</v>
      </c>
      <c r="E93" s="10">
        <f t="shared" si="101"/>
        <v>7.6696805147419296</v>
      </c>
      <c r="F93" s="7" t="s">
        <v>83</v>
      </c>
      <c r="G93" s="1">
        <v>5</v>
      </c>
      <c r="H93" s="9">
        <f t="shared" si="84"/>
        <v>9.1789546718999997</v>
      </c>
      <c r="I93" s="9">
        <f t="shared" si="85"/>
        <v>282.32895467189996</v>
      </c>
      <c r="J93" s="9">
        <f t="shared" si="86"/>
        <v>5.5528807050231298E-2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18.770174245652232</v>
      </c>
      <c r="O93" s="9">
        <f t="shared" si="102"/>
        <v>6.2931789076659044</v>
      </c>
      <c r="P93" s="9">
        <f t="shared" si="89"/>
        <v>0.34945271729636534</v>
      </c>
      <c r="Q93" s="12">
        <f t="shared" si="90"/>
        <v>0.15725372278336441</v>
      </c>
      <c r="R93" s="9">
        <f t="shared" si="91"/>
        <v>2.3873737500000001</v>
      </c>
      <c r="S93" s="13">
        <f t="shared" si="92"/>
        <v>6.5868916747268594E-2</v>
      </c>
      <c r="T93" s="2">
        <f t="shared" si="93"/>
        <v>0.51</v>
      </c>
      <c r="U93" s="14">
        <f t="shared" si="94"/>
        <v>3.3593147541106982E-2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3.3039333983643754E-2</v>
      </c>
      <c r="AK93" s="9">
        <f t="shared" si="96"/>
        <v>10.4025</v>
      </c>
      <c r="AL93" s="1">
        <f t="shared" si="97"/>
        <v>0.45</v>
      </c>
      <c r="AM93" s="17">
        <f t="shared" si="98"/>
        <v>392308.33333333331</v>
      </c>
      <c r="AN93" s="1">
        <f t="shared" si="99"/>
        <v>1348331069.3061697</v>
      </c>
    </row>
    <row r="94" spans="1:48" x14ac:dyDescent="0.15">
      <c r="C94" s="7">
        <v>5</v>
      </c>
      <c r="D94" s="7">
        <f t="shared" si="100"/>
        <v>15.115175129935499</v>
      </c>
      <c r="E94" s="10">
        <f t="shared" si="101"/>
        <v>9.1789546718999997</v>
      </c>
      <c r="F94" s="7" t="s">
        <v>85</v>
      </c>
      <c r="G94" s="1">
        <v>6</v>
      </c>
      <c r="H94" s="9">
        <f t="shared" si="84"/>
        <v>15.115175129935499</v>
      </c>
      <c r="I94" s="9">
        <f t="shared" si="85"/>
        <v>288.26517512993547</v>
      </c>
      <c r="J94" s="9">
        <f t="shared" si="86"/>
        <v>0.1129672410259456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11.249001190369539</v>
      </c>
      <c r="P94" s="9">
        <f t="shared" si="89"/>
        <v>1.2707686287736246</v>
      </c>
      <c r="Q94" s="12">
        <f t="shared" si="90"/>
        <v>0.5718458829481311</v>
      </c>
      <c r="R94" s="9">
        <f t="shared" si="91"/>
        <v>2.3873737500000001</v>
      </c>
      <c r="S94" s="13">
        <f t="shared" si="92"/>
        <v>0.23952926639497946</v>
      </c>
      <c r="T94" s="2">
        <f t="shared" si="93"/>
        <v>0.51</v>
      </c>
      <c r="U94" s="14">
        <f t="shared" si="94"/>
        <v>0.12215992586143952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6.2960217647224023E-2</v>
      </c>
      <c r="AK94" s="9">
        <f t="shared" si="96"/>
        <v>10.4025</v>
      </c>
      <c r="AL94" s="1">
        <f t="shared" si="97"/>
        <v>0.45</v>
      </c>
      <c r="AM94" s="17">
        <f t="shared" si="98"/>
        <v>392308.33333333331</v>
      </c>
      <c r="AN94" s="1">
        <f t="shared" si="99"/>
        <v>2569398572.8058701</v>
      </c>
    </row>
    <row r="95" spans="1:48" x14ac:dyDescent="0.15">
      <c r="C95" s="7">
        <v>6</v>
      </c>
      <c r="D95" s="7">
        <f t="shared" si="100"/>
        <v>20.107706946333298</v>
      </c>
      <c r="E95" s="10">
        <f t="shared" si="101"/>
        <v>15.115175129935499</v>
      </c>
      <c r="F95" s="7" t="s">
        <v>83</v>
      </c>
      <c r="G95" s="1">
        <v>7</v>
      </c>
      <c r="H95" s="9">
        <f t="shared" si="84"/>
        <v>20.107706946333298</v>
      </c>
      <c r="I95" s="9">
        <f t="shared" si="85"/>
        <v>293.25770694633326</v>
      </c>
      <c r="J95" s="9">
        <f t="shared" si="86"/>
        <v>0.2007647487553921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15.283507561595915</v>
      </c>
      <c r="P95" s="9">
        <f t="shared" si="89"/>
        <v>3.0683895557049392</v>
      </c>
      <c r="Q95" s="12">
        <f t="shared" si="90"/>
        <v>1.3807753000672227</v>
      </c>
      <c r="R95" s="9">
        <f t="shared" si="91"/>
        <v>2.3873737500000001</v>
      </c>
      <c r="S95" s="13">
        <f t="shared" si="92"/>
        <v>0.57836578795725746</v>
      </c>
      <c r="T95" s="2">
        <f t="shared" si="93"/>
        <v>0.51</v>
      </c>
      <c r="U95" s="14">
        <f t="shared" si="94"/>
        <v>0.29496655185820131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0.13538741538524771</v>
      </c>
      <c r="AK95" s="9">
        <f t="shared" si="96"/>
        <v>10.4025</v>
      </c>
      <c r="AL95" s="1">
        <f t="shared" si="97"/>
        <v>0.45</v>
      </c>
      <c r="AM95" s="17">
        <f t="shared" si="98"/>
        <v>392308.33333333331</v>
      </c>
      <c r="AN95" s="1">
        <f t="shared" si="99"/>
        <v>5525143413.8278999</v>
      </c>
    </row>
    <row r="96" spans="1:48" x14ac:dyDescent="0.15">
      <c r="C96" s="7">
        <v>7</v>
      </c>
      <c r="D96" s="7">
        <f t="shared" si="100"/>
        <v>20.867732406774198</v>
      </c>
      <c r="E96" s="10">
        <f t="shared" si="101"/>
        <v>20.107706946333298</v>
      </c>
      <c r="F96" s="7" t="s">
        <v>83</v>
      </c>
      <c r="G96" s="1">
        <v>8</v>
      </c>
      <c r="H96" s="9">
        <f t="shared" si="84"/>
        <v>20.867732406774198</v>
      </c>
      <c r="I96" s="9">
        <f t="shared" si="85"/>
        <v>294.0177324067742</v>
      </c>
      <c r="J96" s="9">
        <f t="shared" si="86"/>
        <v>0.21875671644325495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17.520393005890973</v>
      </c>
      <c r="P96" s="9">
        <f t="shared" si="89"/>
        <v>3.832703644764079</v>
      </c>
      <c r="Q96" s="12">
        <f t="shared" si="90"/>
        <v>1.7247166401438356</v>
      </c>
      <c r="R96" s="9">
        <f t="shared" si="91"/>
        <v>2.3873737500000001</v>
      </c>
      <c r="S96" s="13">
        <f t="shared" si="92"/>
        <v>0.72243260618235228</v>
      </c>
      <c r="T96" s="2">
        <f t="shared" si="93"/>
        <v>0.51</v>
      </c>
      <c r="U96" s="14">
        <f t="shared" si="94"/>
        <v>0.36844062915299969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0.15753984968962942</v>
      </c>
      <c r="AK96" s="9">
        <f t="shared" si="96"/>
        <v>10.4025</v>
      </c>
      <c r="AL96" s="1">
        <f t="shared" si="97"/>
        <v>0.45</v>
      </c>
      <c r="AM96" s="17">
        <f t="shared" si="98"/>
        <v>392308.33333333331</v>
      </c>
      <c r="AN96" s="1">
        <f t="shared" si="99"/>
        <v>6429181474.8901577</v>
      </c>
    </row>
    <row r="97" spans="1:50" x14ac:dyDescent="0.15">
      <c r="C97" s="7">
        <v>8</v>
      </c>
      <c r="D97" s="7">
        <f t="shared" si="100"/>
        <v>21.8721192832258</v>
      </c>
      <c r="E97" s="10">
        <f t="shared" si="101"/>
        <v>20.867732406774198</v>
      </c>
      <c r="F97" s="7" t="s">
        <v>83</v>
      </c>
      <c r="G97" s="1">
        <v>9</v>
      </c>
      <c r="H97" s="9">
        <f t="shared" si="84"/>
        <v>21.8721192832258</v>
      </c>
      <c r="I97" s="9">
        <f t="shared" si="85"/>
        <v>295.02211928322578</v>
      </c>
      <c r="J97" s="9">
        <f t="shared" si="86"/>
        <v>0.24486401022902057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18.992964361126894</v>
      </c>
      <c r="P97" s="9">
        <f t="shared" si="89"/>
        <v>4.6506934196023995</v>
      </c>
      <c r="Q97" s="12">
        <f t="shared" si="90"/>
        <v>2.09281203882108</v>
      </c>
      <c r="R97" s="9">
        <f t="shared" si="91"/>
        <v>2.3873737500000001</v>
      </c>
      <c r="S97" s="13">
        <f t="shared" si="92"/>
        <v>0.87661684259579375</v>
      </c>
      <c r="T97" s="2">
        <f t="shared" si="93"/>
        <v>0.51</v>
      </c>
      <c r="U97" s="14">
        <f t="shared" si="94"/>
        <v>0.44707458972385483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0.18124798880174225</v>
      </c>
      <c r="AK97" s="9">
        <f t="shared" si="96"/>
        <v>10.4025</v>
      </c>
      <c r="AL97" s="1">
        <f t="shared" si="97"/>
        <v>0.45</v>
      </c>
      <c r="AM97" s="17">
        <f t="shared" si="98"/>
        <v>392308.33333333331</v>
      </c>
      <c r="AN97" s="1">
        <f t="shared" si="99"/>
        <v>7396707653.7205067</v>
      </c>
    </row>
    <row r="98" spans="1:50" x14ac:dyDescent="0.15">
      <c r="C98" s="7">
        <v>9</v>
      </c>
      <c r="D98" s="7">
        <f t="shared" si="100"/>
        <v>16.2692031118</v>
      </c>
      <c r="E98" s="10">
        <f t="shared" si="101"/>
        <v>21.8721192832258</v>
      </c>
      <c r="F98" s="7" t="s">
        <v>83</v>
      </c>
      <c r="G98" s="1">
        <v>10</v>
      </c>
      <c r="H98" s="9">
        <f t="shared" si="84"/>
        <v>16.2692031118</v>
      </c>
      <c r="I98" s="9">
        <f t="shared" si="85"/>
        <v>289.41920311179996</v>
      </c>
      <c r="J98" s="9">
        <f t="shared" si="86"/>
        <v>0.12925417468707753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19.647545941524498</v>
      </c>
      <c r="P98" s="9">
        <f t="shared" si="89"/>
        <v>2.5395273352981889</v>
      </c>
      <c r="Q98" s="12">
        <f t="shared" si="90"/>
        <v>1.1427873008841851</v>
      </c>
      <c r="R98" s="9">
        <f t="shared" si="91"/>
        <v>2.3873737500000001</v>
      </c>
      <c r="S98" s="13">
        <f t="shared" si="92"/>
        <v>0.47867967924343019</v>
      </c>
      <c r="T98" s="2">
        <f t="shared" si="93"/>
        <v>0.51</v>
      </c>
      <c r="U98" s="14">
        <f t="shared" si="94"/>
        <v>0.24412663641414939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0.11685318087886604</v>
      </c>
      <c r="AK98" s="9">
        <f t="shared" si="96"/>
        <v>10.4025</v>
      </c>
      <c r="AL98" s="1">
        <f t="shared" si="97"/>
        <v>0.45</v>
      </c>
      <c r="AM98" s="17">
        <f t="shared" si="98"/>
        <v>392308.33333333331</v>
      </c>
      <c r="AN98" s="1">
        <f t="shared" si="99"/>
        <v>4768763631.9856739</v>
      </c>
    </row>
    <row r="99" spans="1:50" x14ac:dyDescent="0.15">
      <c r="C99" s="7">
        <v>10</v>
      </c>
      <c r="D99" s="7">
        <f t="shared" si="100"/>
        <v>10.2176920243871</v>
      </c>
      <c r="E99" s="10">
        <f t="shared" si="101"/>
        <v>16.2692031118</v>
      </c>
      <c r="F99" s="7" t="s">
        <v>83</v>
      </c>
      <c r="G99" s="1">
        <v>11</v>
      </c>
      <c r="H99" s="9">
        <f t="shared" si="84"/>
        <v>10.2176920243871</v>
      </c>
      <c r="I99" s="9">
        <f t="shared" si="85"/>
        <v>283.36769202438705</v>
      </c>
      <c r="J99" s="9">
        <f t="shared" si="86"/>
        <v>6.3011794590144721E-2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16.252617675914994</v>
      </c>
      <c r="O99" s="9">
        <f t="shared" si="102"/>
        <v>6.1606759303113172</v>
      </c>
      <c r="P99" s="9">
        <f t="shared" si="89"/>
        <v>0.38819524625722546</v>
      </c>
      <c r="Q99" s="12">
        <f t="shared" si="90"/>
        <v>0.17468786081575147</v>
      </c>
      <c r="R99" s="9">
        <f t="shared" si="91"/>
        <v>2.3873737500000001</v>
      </c>
      <c r="S99" s="13">
        <f t="shared" si="92"/>
        <v>7.3171559675459893E-2</v>
      </c>
      <c r="T99" s="2">
        <f t="shared" si="93"/>
        <v>0.51</v>
      </c>
      <c r="U99" s="14">
        <f t="shared" si="94"/>
        <v>3.7317495434484545E-2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4.1588224873497087E-2</v>
      </c>
      <c r="AK99" s="9">
        <f t="shared" si="96"/>
        <v>10.4025</v>
      </c>
      <c r="AL99" s="1">
        <f t="shared" si="97"/>
        <v>0.45</v>
      </c>
      <c r="AM99" s="17">
        <f t="shared" si="98"/>
        <v>392308.33333333331</v>
      </c>
      <c r="AN99" s="1">
        <f t="shared" si="99"/>
        <v>1697210232.5666661</v>
      </c>
    </row>
    <row r="100" spans="1:50" x14ac:dyDescent="0.15">
      <c r="C100" s="7">
        <v>11</v>
      </c>
      <c r="D100" s="7">
        <f t="shared" si="100"/>
        <v>5.2428598756999998</v>
      </c>
      <c r="E100" s="10">
        <f t="shared" si="101"/>
        <v>10.2176920243871</v>
      </c>
      <c r="F100" s="7" t="s">
        <v>85</v>
      </c>
      <c r="G100" s="1">
        <v>12</v>
      </c>
      <c r="H100" s="9">
        <f t="shared" si="84"/>
        <v>5.2428598756999998</v>
      </c>
      <c r="I100" s="9">
        <f t="shared" si="85"/>
        <v>278.39285987569997</v>
      </c>
      <c r="J100" s="9">
        <f t="shared" si="86"/>
        <v>3.4099997940681588E-2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11.077755684054091</v>
      </c>
      <c r="P100" s="9">
        <f t="shared" si="89"/>
        <v>0.37775144601361826</v>
      </c>
      <c r="Q100" s="12">
        <f t="shared" si="90"/>
        <v>0.16998815070612822</v>
      </c>
      <c r="R100" s="9">
        <f t="shared" si="91"/>
        <v>2.3873737500000001</v>
      </c>
      <c r="S100" s="13">
        <f t="shared" si="92"/>
        <v>7.1202990610970823E-2</v>
      </c>
      <c r="T100" s="2">
        <f t="shared" si="93"/>
        <v>0.51</v>
      </c>
      <c r="U100" s="14">
        <f t="shared" si="94"/>
        <v>3.6313525211595123E-2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4.1285527851295932E-2</v>
      </c>
      <c r="AK100" s="9">
        <f t="shared" si="96"/>
        <v>10.4025</v>
      </c>
      <c r="AL100" s="1">
        <f t="shared" si="97"/>
        <v>0.45</v>
      </c>
      <c r="AM100" s="17">
        <f t="shared" si="98"/>
        <v>392308.33333333331</v>
      </c>
      <c r="AN100" s="1">
        <f t="shared" si="99"/>
        <v>1684857205.1169503</v>
      </c>
      <c r="AO100" s="1">
        <f>SUM(AN89:AN100)</f>
        <v>38102266211.717972</v>
      </c>
    </row>
    <row r="101" spans="1:50" x14ac:dyDescent="0.15">
      <c r="C101" s="7">
        <v>12</v>
      </c>
      <c r="D101" s="7">
        <f t="shared" si="100"/>
        <v>1.92106334874194</v>
      </c>
      <c r="E101" s="10">
        <f t="shared" si="101"/>
        <v>5.2428598756999998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1.7134814118387101</v>
      </c>
      <c r="E105" s="7"/>
      <c r="F105" s="7"/>
      <c r="G105" s="1">
        <v>1</v>
      </c>
      <c r="H105" s="9">
        <f t="shared" ref="H105:H116" si="103">E106</f>
        <v>1.7134814118387101</v>
      </c>
      <c r="I105" s="9">
        <f t="shared" ref="I105:I116" si="104">H105+273.15</f>
        <v>274.86348141183868</v>
      </c>
      <c r="J105" s="9">
        <f t="shared" ref="J105:J116" si="105">EXP(($C$15*(I105-$C$13))/($C$16*I105*$C$13))</f>
        <v>2.1762790670240183E-2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1.4099898981256638E-2</v>
      </c>
      <c r="Q105" s="12">
        <f t="shared" ref="Q105:Q116" si="109">P105*$B$107</f>
        <v>4.2299696943769909E-3</v>
      </c>
      <c r="R105" s="9">
        <f t="shared" ref="R105:R116" si="110">L105*$B$107</f>
        <v>0.19436706250000002</v>
      </c>
      <c r="S105" s="13">
        <f t="shared" ref="S105:S116" si="111">Q105/R105</f>
        <v>2.1762790670240183E-2</v>
      </c>
      <c r="T105" s="2">
        <f t="shared" ref="T105:T116" si="112">$B$106/100</f>
        <v>0.01</v>
      </c>
      <c r="U105" s="14">
        <f t="shared" ref="U105:U116" si="113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5.7076279067024022E-3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43325.5</v>
      </c>
      <c r="AX105" s="1">
        <f t="shared" ref="AX105:AX116" si="120">AW105*10000*AV105*0.67*AU105*AT105</f>
        <v>32203028.025220212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-5.8068985854838697</v>
      </c>
      <c r="E106" s="10">
        <f t="shared" ref="E106:E117" si="122">D105</f>
        <v>1.7134814118387101</v>
      </c>
      <c r="F106" s="7" t="s">
        <v>83</v>
      </c>
      <c r="G106" s="1">
        <v>2</v>
      </c>
      <c r="H106" s="9">
        <f t="shared" si="103"/>
        <v>-5.8068985854838697</v>
      </c>
      <c r="I106" s="9">
        <f t="shared" si="104"/>
        <v>267.34310141451613</v>
      </c>
      <c r="J106" s="9">
        <f t="shared" si="105"/>
        <v>8.0342970359651607E-3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1.2816805176854102</v>
      </c>
      <c r="P106" s="9">
        <f t="shared" si="108"/>
        <v>1.0297401984294184E-2</v>
      </c>
      <c r="Q106" s="12">
        <f t="shared" si="109"/>
        <v>3.089220595288255E-3</v>
      </c>
      <c r="R106" s="9">
        <f t="shared" si="110"/>
        <v>0.19436706250000002</v>
      </c>
      <c r="S106" s="13">
        <f t="shared" si="111"/>
        <v>1.589374534735408E-2</v>
      </c>
      <c r="T106" s="2">
        <f t="shared" si="112"/>
        <v>0.01</v>
      </c>
      <c r="U106" s="14">
        <f t="shared" si="113"/>
        <v>1.5893745347354081E-4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5.6489374534735405E-3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43325.5</v>
      </c>
      <c r="AX106" s="1">
        <f t="shared" si="120"/>
        <v>31871890.407099996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0.89382341064285697</v>
      </c>
      <c r="E107" s="10">
        <f t="shared" si="122"/>
        <v>-5.8068985854838697</v>
      </c>
      <c r="F107" s="7" t="s">
        <v>83</v>
      </c>
      <c r="G107" s="1">
        <v>3</v>
      </c>
      <c r="H107" s="9">
        <f t="shared" si="103"/>
        <v>0.89382341064285697</v>
      </c>
      <c r="I107" s="9">
        <f t="shared" si="104"/>
        <v>274.04382341064286</v>
      </c>
      <c r="J107" s="9">
        <f t="shared" si="105"/>
        <v>1.9574919278174129E-2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1.9192733240344497</v>
      </c>
      <c r="P107" s="9">
        <f t="shared" si="108"/>
        <v>3.7569620390727289E-2</v>
      </c>
      <c r="Q107" s="12">
        <f t="shared" si="109"/>
        <v>1.1270886117218186E-2</v>
      </c>
      <c r="R107" s="9">
        <f t="shared" si="110"/>
        <v>0.19436706250000002</v>
      </c>
      <c r="S107" s="13">
        <f t="shared" si="111"/>
        <v>5.7987634181682325E-2</v>
      </c>
      <c r="T107" s="2">
        <f t="shared" si="112"/>
        <v>0.01</v>
      </c>
      <c r="U107" s="14">
        <f t="shared" si="113"/>
        <v>5.7987634181682322E-4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6.0698763418168232E-3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43325.5</v>
      </c>
      <c r="AX107" s="1">
        <f t="shared" si="120"/>
        <v>34246871.229221508</v>
      </c>
    </row>
    <row r="108" spans="1:50" x14ac:dyDescent="0.15">
      <c r="C108" s="7">
        <v>3</v>
      </c>
      <c r="D108" s="7">
        <f t="shared" si="121"/>
        <v>7.6696805147419296</v>
      </c>
      <c r="E108" s="10">
        <f t="shared" si="122"/>
        <v>0.89382341064285697</v>
      </c>
      <c r="F108" s="7" t="s">
        <v>83</v>
      </c>
      <c r="G108" s="1">
        <v>4</v>
      </c>
      <c r="H108" s="9">
        <f t="shared" si="103"/>
        <v>7.6696805147419296</v>
      </c>
      <c r="I108" s="9">
        <f t="shared" si="104"/>
        <v>280.81968051474189</v>
      </c>
      <c r="J108" s="9">
        <f t="shared" si="105"/>
        <v>4.6133915277065674E-2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2.5295939119770559</v>
      </c>
      <c r="P108" s="9">
        <f t="shared" si="108"/>
        <v>0.11670007122053062</v>
      </c>
      <c r="Q108" s="12">
        <f t="shared" si="109"/>
        <v>3.5010021366159189E-2</v>
      </c>
      <c r="R108" s="9">
        <f t="shared" si="110"/>
        <v>0.19436706250000002</v>
      </c>
      <c r="S108" s="13">
        <f t="shared" si="111"/>
        <v>0.18012322106354406</v>
      </c>
      <c r="T108" s="2">
        <f t="shared" si="112"/>
        <v>0.01</v>
      </c>
      <c r="U108" s="14">
        <f t="shared" si="113"/>
        <v>1.8012322106354406E-3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7.2912322106354404E-3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43325.5</v>
      </c>
      <c r="AX108" s="1">
        <f t="shared" si="120"/>
        <v>41137887.587549068</v>
      </c>
    </row>
    <row r="109" spans="1:50" x14ac:dyDescent="0.15">
      <c r="C109" s="7">
        <v>4</v>
      </c>
      <c r="D109" s="7">
        <f t="shared" si="121"/>
        <v>9.1789546718999997</v>
      </c>
      <c r="E109" s="10">
        <f t="shared" si="122"/>
        <v>7.6696805147419296</v>
      </c>
      <c r="F109" s="7" t="s">
        <v>83</v>
      </c>
      <c r="G109" s="1">
        <v>5</v>
      </c>
      <c r="H109" s="9">
        <f t="shared" si="103"/>
        <v>9.1789546718999997</v>
      </c>
      <c r="I109" s="9">
        <f t="shared" si="104"/>
        <v>282.32895467189996</v>
      </c>
      <c r="J109" s="9">
        <f t="shared" si="105"/>
        <v>5.5528807050231298E-2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2.2922491487186987</v>
      </c>
      <c r="O109" s="9">
        <f t="shared" si="123"/>
        <v>0.76853490037116012</v>
      </c>
      <c r="P109" s="9">
        <f t="shared" si="108"/>
        <v>4.2675826194078885E-2</v>
      </c>
      <c r="Q109" s="12">
        <f t="shared" si="109"/>
        <v>1.2802747858223665E-2</v>
      </c>
      <c r="R109" s="9">
        <f t="shared" si="110"/>
        <v>0.19436706250000002</v>
      </c>
      <c r="S109" s="13">
        <f t="shared" si="111"/>
        <v>6.5868916747268663E-2</v>
      </c>
      <c r="T109" s="2">
        <f t="shared" si="112"/>
        <v>0.01</v>
      </c>
      <c r="U109" s="14">
        <f t="shared" si="113"/>
        <v>6.5868916747268661E-4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6.1486891674726865E-3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43325.5</v>
      </c>
      <c r="AX109" s="1">
        <f t="shared" si="120"/>
        <v>34691541.357483059</v>
      </c>
    </row>
    <row r="110" spans="1:50" x14ac:dyDescent="0.15">
      <c r="C110" s="7">
        <v>5</v>
      </c>
      <c r="D110" s="7">
        <f t="shared" si="121"/>
        <v>15.115175129935499</v>
      </c>
      <c r="E110" s="10">
        <f t="shared" si="122"/>
        <v>9.1789546718999997</v>
      </c>
      <c r="F110" s="7" t="s">
        <v>85</v>
      </c>
      <c r="G110" s="1">
        <v>6</v>
      </c>
      <c r="H110" s="9">
        <f t="shared" si="103"/>
        <v>15.115175129935499</v>
      </c>
      <c r="I110" s="9">
        <f t="shared" si="104"/>
        <v>288.26517512993547</v>
      </c>
      <c r="J110" s="9">
        <f t="shared" si="105"/>
        <v>0.1129672410259456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1.3737492825104147</v>
      </c>
      <c r="P110" s="9">
        <f t="shared" si="108"/>
        <v>0.15518866630657385</v>
      </c>
      <c r="Q110" s="12">
        <f t="shared" si="109"/>
        <v>4.6556599891972153E-2</v>
      </c>
      <c r="R110" s="9">
        <f t="shared" si="110"/>
        <v>0.19436706250000002</v>
      </c>
      <c r="S110" s="13">
        <f t="shared" si="111"/>
        <v>0.2395292663949796</v>
      </c>
      <c r="T110" s="2">
        <f t="shared" si="112"/>
        <v>0.01</v>
      </c>
      <c r="U110" s="14">
        <f t="shared" si="113"/>
        <v>2.395292663949796E-3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7.8852926639497965E-3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43325.5</v>
      </c>
      <c r="AX110" s="1">
        <f t="shared" si="120"/>
        <v>44489638.216613807</v>
      </c>
    </row>
    <row r="111" spans="1:50" x14ac:dyDescent="0.15">
      <c r="C111" s="7">
        <v>6</v>
      </c>
      <c r="D111" s="7">
        <f t="shared" si="121"/>
        <v>20.107706946333298</v>
      </c>
      <c r="E111" s="10">
        <f t="shared" si="122"/>
        <v>15.115175129935499</v>
      </c>
      <c r="F111" s="7" t="s">
        <v>83</v>
      </c>
      <c r="G111" s="1">
        <v>7</v>
      </c>
      <c r="H111" s="9">
        <f t="shared" si="103"/>
        <v>20.107706946333298</v>
      </c>
      <c r="I111" s="9">
        <f t="shared" si="104"/>
        <v>293.25770694633326</v>
      </c>
      <c r="J111" s="9">
        <f t="shared" si="105"/>
        <v>0.2007647487553921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1.8664508245371745</v>
      </c>
      <c r="P111" s="9">
        <f t="shared" si="108"/>
        <v>0.37471753085250026</v>
      </c>
      <c r="Q111" s="12">
        <f t="shared" si="109"/>
        <v>0.11241525925575008</v>
      </c>
      <c r="R111" s="9">
        <f t="shared" si="110"/>
        <v>0.19436706250000002</v>
      </c>
      <c r="S111" s="13">
        <f t="shared" si="111"/>
        <v>0.57836578795725779</v>
      </c>
      <c r="T111" s="2">
        <f t="shared" si="112"/>
        <v>0.01</v>
      </c>
      <c r="U111" s="14">
        <f t="shared" si="113"/>
        <v>5.7836578795725782E-3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1.573365787957258E-2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43325.5</v>
      </c>
      <c r="AX111" s="1">
        <f t="shared" si="120"/>
        <v>88770927.943660125</v>
      </c>
    </row>
    <row r="112" spans="1:50" x14ac:dyDescent="0.15">
      <c r="C112" s="7">
        <v>7</v>
      </c>
      <c r="D112" s="7">
        <f t="shared" si="121"/>
        <v>20.867732406774198</v>
      </c>
      <c r="E112" s="10">
        <f t="shared" si="122"/>
        <v>20.107706946333298</v>
      </c>
      <c r="F112" s="7" t="s">
        <v>83</v>
      </c>
      <c r="G112" s="1">
        <v>8</v>
      </c>
      <c r="H112" s="9">
        <f t="shared" si="103"/>
        <v>20.867732406774198</v>
      </c>
      <c r="I112" s="9">
        <f t="shared" si="104"/>
        <v>294.0177324067742</v>
      </c>
      <c r="J112" s="9">
        <f t="shared" si="105"/>
        <v>0.21875671644325495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2.1396235020180079</v>
      </c>
      <c r="P112" s="9">
        <f t="shared" si="108"/>
        <v>0.46805701172627751</v>
      </c>
      <c r="Q112" s="12">
        <f t="shared" si="109"/>
        <v>0.14041710351788325</v>
      </c>
      <c r="R112" s="9">
        <f t="shared" si="110"/>
        <v>0.19436706250000002</v>
      </c>
      <c r="S112" s="13">
        <f t="shared" si="111"/>
        <v>0.72243260618235272</v>
      </c>
      <c r="T112" s="2">
        <f t="shared" si="112"/>
        <v>0.01</v>
      </c>
      <c r="U112" s="14">
        <f t="shared" si="113"/>
        <v>7.2243260618235277E-3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1.7174326061823529E-2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43325.5</v>
      </c>
      <c r="AX112" s="1">
        <f t="shared" si="120"/>
        <v>96899327.097639754</v>
      </c>
    </row>
    <row r="113" spans="1:53" x14ac:dyDescent="0.15">
      <c r="C113" s="7">
        <v>8</v>
      </c>
      <c r="D113" s="7">
        <f t="shared" si="121"/>
        <v>21.8721192832258</v>
      </c>
      <c r="E113" s="10">
        <f t="shared" si="122"/>
        <v>20.867732406774198</v>
      </c>
      <c r="F113" s="7" t="s">
        <v>83</v>
      </c>
      <c r="G113" s="1">
        <v>9</v>
      </c>
      <c r="H113" s="9">
        <f t="shared" si="103"/>
        <v>21.8721192832258</v>
      </c>
      <c r="I113" s="9">
        <f t="shared" si="104"/>
        <v>295.02211928322578</v>
      </c>
      <c r="J113" s="9">
        <f t="shared" si="105"/>
        <v>0.24486401022902057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2.3194566986250638</v>
      </c>
      <c r="P113" s="9">
        <f t="shared" si="108"/>
        <v>0.56795146877789793</v>
      </c>
      <c r="Q113" s="12">
        <f t="shared" si="109"/>
        <v>0.17038544063336938</v>
      </c>
      <c r="R113" s="9">
        <f t="shared" si="110"/>
        <v>0.19436706250000002</v>
      </c>
      <c r="S113" s="13">
        <f t="shared" si="111"/>
        <v>0.87661684259579409</v>
      </c>
      <c r="T113" s="2">
        <f t="shared" si="112"/>
        <v>0.01</v>
      </c>
      <c r="U113" s="14">
        <f t="shared" si="113"/>
        <v>8.7661684259579403E-3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1.8716168425957941E-2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43325.5</v>
      </c>
      <c r="AX113" s="1">
        <f t="shared" si="120"/>
        <v>105598561.46860962</v>
      </c>
    </row>
    <row r="114" spans="1:53" x14ac:dyDescent="0.15">
      <c r="C114" s="7">
        <v>9</v>
      </c>
      <c r="D114" s="7">
        <f t="shared" si="121"/>
        <v>16.2692031118</v>
      </c>
      <c r="E114" s="10">
        <f t="shared" si="122"/>
        <v>21.8721192832258</v>
      </c>
      <c r="F114" s="7" t="s">
        <v>83</v>
      </c>
      <c r="G114" s="1">
        <v>10</v>
      </c>
      <c r="H114" s="9">
        <f t="shared" si="103"/>
        <v>16.2692031118</v>
      </c>
      <c r="I114" s="9">
        <f t="shared" si="104"/>
        <v>289.41920311179996</v>
      </c>
      <c r="J114" s="9">
        <f t="shared" si="105"/>
        <v>0.12925417468707753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2.3993954381804992</v>
      </c>
      <c r="P114" s="9">
        <f t="shared" si="108"/>
        <v>0.31013187710995921</v>
      </c>
      <c r="Q114" s="12">
        <f t="shared" si="109"/>
        <v>9.3039563132987765E-2</v>
      </c>
      <c r="R114" s="9">
        <f t="shared" si="110"/>
        <v>0.19436706250000002</v>
      </c>
      <c r="S114" s="13">
        <f t="shared" si="111"/>
        <v>0.47867967924343024</v>
      </c>
      <c r="T114" s="2">
        <f t="shared" si="112"/>
        <v>0.01</v>
      </c>
      <c r="U114" s="14">
        <f t="shared" si="113"/>
        <v>4.7867967924343025E-3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1.4736796792434302E-2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43325.5</v>
      </c>
      <c r="AX114" s="1">
        <f t="shared" si="120"/>
        <v>83146534.403802961</v>
      </c>
    </row>
    <row r="115" spans="1:53" x14ac:dyDescent="0.15">
      <c r="C115" s="7">
        <v>10</v>
      </c>
      <c r="D115" s="7">
        <f t="shared" si="121"/>
        <v>10.2176920243871</v>
      </c>
      <c r="E115" s="10">
        <f t="shared" si="122"/>
        <v>16.2692031118</v>
      </c>
      <c r="F115" s="7" t="s">
        <v>83</v>
      </c>
      <c r="G115" s="1">
        <v>11</v>
      </c>
      <c r="H115" s="9">
        <f t="shared" si="103"/>
        <v>10.2176920243871</v>
      </c>
      <c r="I115" s="9">
        <f t="shared" si="104"/>
        <v>283.36769202438705</v>
      </c>
      <c r="J115" s="9">
        <f t="shared" si="105"/>
        <v>6.3011794590144721E-2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1.9848003830170131</v>
      </c>
      <c r="O115" s="9">
        <f t="shared" si="123"/>
        <v>0.75235338638686056</v>
      </c>
      <c r="P115" s="9">
        <f t="shared" si="108"/>
        <v>4.7407137042208641E-2</v>
      </c>
      <c r="Q115" s="12">
        <f t="shared" si="109"/>
        <v>1.4222141112662592E-2</v>
      </c>
      <c r="R115" s="9">
        <f t="shared" si="110"/>
        <v>0.19436706250000002</v>
      </c>
      <c r="S115" s="13">
        <f t="shared" si="111"/>
        <v>7.317155967545988E-2</v>
      </c>
      <c r="T115" s="2">
        <f t="shared" si="112"/>
        <v>0.01</v>
      </c>
      <c r="U115" s="14">
        <f t="shared" si="113"/>
        <v>7.3171559675459883E-4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6.2217155967545989E-3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43325.5</v>
      </c>
      <c r="AX115" s="1">
        <f t="shared" si="120"/>
        <v>35103564.037865862</v>
      </c>
    </row>
    <row r="116" spans="1:53" x14ac:dyDescent="0.15">
      <c r="C116" s="7">
        <v>11</v>
      </c>
      <c r="D116" s="7">
        <f t="shared" si="121"/>
        <v>5.2428598756999998</v>
      </c>
      <c r="E116" s="10">
        <f t="shared" si="122"/>
        <v>10.2176920243871</v>
      </c>
      <c r="F116" s="7" t="s">
        <v>85</v>
      </c>
      <c r="G116" s="1">
        <v>12</v>
      </c>
      <c r="H116" s="9">
        <f t="shared" si="103"/>
        <v>5.2428598756999998</v>
      </c>
      <c r="I116" s="9">
        <f t="shared" si="104"/>
        <v>278.39285987569997</v>
      </c>
      <c r="J116" s="9">
        <f t="shared" si="105"/>
        <v>3.4099997940681588E-2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1.3528364576779854</v>
      </c>
      <c r="P116" s="9">
        <f t="shared" si="108"/>
        <v>4.6131720420898276E-2</v>
      </c>
      <c r="Q116" s="12">
        <f t="shared" si="109"/>
        <v>1.3839516126269482E-2</v>
      </c>
      <c r="R116" s="9">
        <f t="shared" si="110"/>
        <v>0.19436706250000002</v>
      </c>
      <c r="S116" s="13">
        <f t="shared" si="111"/>
        <v>7.1202990610970837E-2</v>
      </c>
      <c r="T116" s="2">
        <f t="shared" si="112"/>
        <v>0.01</v>
      </c>
      <c r="U116" s="14">
        <f t="shared" si="113"/>
        <v>7.1202990610970841E-4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6.2020299061097085E-3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43325.5</v>
      </c>
      <c r="AX116" s="1">
        <f t="shared" si="120"/>
        <v>34992495.331584431</v>
      </c>
      <c r="AY116" s="1">
        <f>SUM(AX105:AX116)</f>
        <v>663152267.10635042</v>
      </c>
    </row>
    <row r="117" spans="1:53" x14ac:dyDescent="0.15">
      <c r="C117" s="7">
        <v>12</v>
      </c>
      <c r="D117" s="7">
        <f t="shared" si="121"/>
        <v>1.92106334874194</v>
      </c>
      <c r="E117" s="10">
        <f t="shared" si="122"/>
        <v>5.2428598756999998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1.7134814118387101</v>
      </c>
      <c r="E121" s="7"/>
      <c r="F121" s="7"/>
      <c r="G121" s="1">
        <v>1</v>
      </c>
      <c r="H121" s="9">
        <f t="shared" ref="H121:H132" si="124">E122</f>
        <v>1.7134814118387101</v>
      </c>
      <c r="I121" s="9">
        <f t="shared" ref="I121:I132" si="125">H121+273.15</f>
        <v>274.86348141183868</v>
      </c>
      <c r="J121" s="9">
        <f t="shared" ref="J121:J132" si="126">EXP(($C$15*(I121-$C$13))/($C$16*I121*$C$13))</f>
        <v>2.1762790670240183E-2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6.1958665038173806E-3</v>
      </c>
      <c r="Q121" s="12">
        <f t="shared" ref="Q121:Q132" si="130">P121*$B$123</f>
        <v>2.0446359462597359E-3</v>
      </c>
      <c r="R121" s="9">
        <f t="shared" ref="R121:R132" si="131">L121*$B$123</f>
        <v>9.3951000000000007E-2</v>
      </c>
      <c r="S121" s="13">
        <f t="shared" ref="S121:S132" si="132">Q121/R121</f>
        <v>2.1762790670240187E-2</v>
      </c>
      <c r="T121" s="2">
        <f t="shared" ref="T121:T132" si="133">$B$122/100</f>
        <v>0.01</v>
      </c>
      <c r="U121" s="14">
        <f t="shared" ref="U121:U132" si="134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5.7076279067024022E-3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2527.5833333333335</v>
      </c>
      <c r="AX121" s="1">
        <f t="shared" ref="AX121:AX132" si="141">AW121*10000*AV121*0.67*AU121*AT121</f>
        <v>908107.6734323774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-5.8068985854838697</v>
      </c>
      <c r="E122" s="10">
        <f t="shared" ref="E122:E133" si="145">D121</f>
        <v>1.7134814118387101</v>
      </c>
      <c r="F122" s="7" t="s">
        <v>83</v>
      </c>
      <c r="G122" s="1">
        <v>2</v>
      </c>
      <c r="H122" s="9">
        <f t="shared" si="124"/>
        <v>-5.8068985854838697</v>
      </c>
      <c r="I122" s="9">
        <f t="shared" si="125"/>
        <v>267.34310141451613</v>
      </c>
      <c r="J122" s="9">
        <f t="shared" si="126"/>
        <v>8.0342970359651607E-3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0.56320413349618259</v>
      </c>
      <c r="P122" s="9">
        <f t="shared" si="129"/>
        <v>4.5249493003917066E-3</v>
      </c>
      <c r="Q122" s="12">
        <f t="shared" si="130"/>
        <v>1.4932332691292632E-3</v>
      </c>
      <c r="R122" s="9">
        <f t="shared" si="131"/>
        <v>9.3951000000000007E-2</v>
      </c>
      <c r="S122" s="13">
        <f t="shared" si="132"/>
        <v>1.589374534735408E-2</v>
      </c>
      <c r="T122" s="2">
        <f t="shared" si="133"/>
        <v>0.01</v>
      </c>
      <c r="U122" s="14">
        <f t="shared" si="134"/>
        <v>1.5893745347354081E-4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5.6489374534735405E-3</v>
      </c>
      <c r="AU122" s="9">
        <f t="shared" si="138"/>
        <v>28.47</v>
      </c>
      <c r="AV122" s="1">
        <f t="shared" si="139"/>
        <v>0.33</v>
      </c>
      <c r="AW122" s="1">
        <f t="shared" si="140"/>
        <v>2527.5833333333335</v>
      </c>
      <c r="AX122" s="1">
        <f t="shared" si="141"/>
        <v>898769.77478068578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0.89382341064285697</v>
      </c>
      <c r="E123" s="10">
        <f t="shared" si="145"/>
        <v>-5.8068985854838697</v>
      </c>
      <c r="F123" s="7" t="s">
        <v>83</v>
      </c>
      <c r="G123" s="1">
        <v>3</v>
      </c>
      <c r="H123" s="9">
        <f t="shared" si="124"/>
        <v>0.89382341064285697</v>
      </c>
      <c r="I123" s="9">
        <f t="shared" si="125"/>
        <v>274.04382341064286</v>
      </c>
      <c r="J123" s="9">
        <f t="shared" si="126"/>
        <v>1.9574919278174129E-2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0.84337918419579083</v>
      </c>
      <c r="P123" s="9">
        <f t="shared" si="129"/>
        <v>1.6509079451524956E-2</v>
      </c>
      <c r="Q123" s="12">
        <f t="shared" si="130"/>
        <v>5.4479962190032358E-3</v>
      </c>
      <c r="R123" s="9">
        <f t="shared" si="131"/>
        <v>9.3951000000000007E-2</v>
      </c>
      <c r="S123" s="13">
        <f t="shared" si="132"/>
        <v>5.7987634181682318E-2</v>
      </c>
      <c r="T123" s="2">
        <f t="shared" si="133"/>
        <v>0.01</v>
      </c>
      <c r="U123" s="14">
        <f t="shared" si="134"/>
        <v>5.7987634181682322E-4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6.0698763418168232E-3</v>
      </c>
      <c r="AU123" s="9">
        <f t="shared" si="138"/>
        <v>28.47</v>
      </c>
      <c r="AV123" s="1">
        <f t="shared" si="139"/>
        <v>0.33</v>
      </c>
      <c r="AW123" s="1">
        <f t="shared" si="140"/>
        <v>2527.5833333333335</v>
      </c>
      <c r="AX123" s="1">
        <f t="shared" si="141"/>
        <v>965742.92734056956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7.6696805147419296</v>
      </c>
      <c r="E124" s="10">
        <f t="shared" si="145"/>
        <v>0.89382341064285697</v>
      </c>
      <c r="F124" s="7" t="s">
        <v>83</v>
      </c>
      <c r="G124" s="1">
        <v>4</v>
      </c>
      <c r="H124" s="9">
        <f t="shared" si="124"/>
        <v>7.6696805147419296</v>
      </c>
      <c r="I124" s="9">
        <f t="shared" si="125"/>
        <v>280.81968051474189</v>
      </c>
      <c r="J124" s="9">
        <f t="shared" si="126"/>
        <v>4.6133915277065674E-2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1.1115701047442659</v>
      </c>
      <c r="P124" s="9">
        <f t="shared" si="129"/>
        <v>5.1281081036790979E-2</v>
      </c>
      <c r="Q124" s="12">
        <f t="shared" si="130"/>
        <v>1.6922756742141023E-2</v>
      </c>
      <c r="R124" s="9">
        <f t="shared" si="131"/>
        <v>9.3951000000000007E-2</v>
      </c>
      <c r="S124" s="13">
        <f t="shared" si="132"/>
        <v>0.180123221063544</v>
      </c>
      <c r="T124" s="2">
        <f t="shared" si="133"/>
        <v>0.01</v>
      </c>
      <c r="U124" s="14">
        <f t="shared" si="134"/>
        <v>1.8012322106354401E-3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7.2912322106354404E-3</v>
      </c>
      <c r="AU124" s="9">
        <f t="shared" si="138"/>
        <v>28.47</v>
      </c>
      <c r="AV124" s="1">
        <f t="shared" si="139"/>
        <v>0.33</v>
      </c>
      <c r="AW124" s="1">
        <f t="shared" si="140"/>
        <v>2527.5833333333335</v>
      </c>
      <c r="AX124" s="1">
        <f t="shared" si="141"/>
        <v>1160065.7974708078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9.1789546718999997</v>
      </c>
      <c r="E125" s="10">
        <f t="shared" si="145"/>
        <v>7.6696805147419296</v>
      </c>
      <c r="F125" s="7" t="s">
        <v>83</v>
      </c>
      <c r="G125" s="1">
        <v>5</v>
      </c>
      <c r="H125" s="9">
        <f t="shared" si="124"/>
        <v>9.1789546718999997</v>
      </c>
      <c r="I125" s="9">
        <f t="shared" si="125"/>
        <v>282.32895467189996</v>
      </c>
      <c r="J125" s="9">
        <f t="shared" si="126"/>
        <v>5.5528807050231298E-2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1.0072745725221011</v>
      </c>
      <c r="O125" s="9">
        <f t="shared" si="146"/>
        <v>0.3377144511853738</v>
      </c>
      <c r="P125" s="9">
        <f t="shared" si="129"/>
        <v>1.8752880597947379E-2</v>
      </c>
      <c r="Q125" s="12">
        <f t="shared" si="130"/>
        <v>6.1884505973226357E-3</v>
      </c>
      <c r="R125" s="9">
        <f t="shared" si="131"/>
        <v>9.3951000000000007E-2</v>
      </c>
      <c r="S125" s="13">
        <f t="shared" si="132"/>
        <v>6.5868916747268635E-2</v>
      </c>
      <c r="T125" s="2">
        <f t="shared" si="133"/>
        <v>0.01</v>
      </c>
      <c r="U125" s="14">
        <f t="shared" si="134"/>
        <v>6.5868916747268639E-4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6.1486891674726865E-3</v>
      </c>
      <c r="AU125" s="9">
        <f t="shared" si="138"/>
        <v>28.47</v>
      </c>
      <c r="AV125" s="1">
        <f t="shared" si="139"/>
        <v>0.33</v>
      </c>
      <c r="AW125" s="1">
        <f t="shared" si="140"/>
        <v>2527.5833333333335</v>
      </c>
      <c r="AX125" s="1">
        <f t="shared" si="141"/>
        <v>978282.38031698612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15.115175129935499</v>
      </c>
      <c r="E126" s="10">
        <f t="shared" si="145"/>
        <v>9.1789546718999997</v>
      </c>
      <c r="F126" s="7" t="s">
        <v>85</v>
      </c>
      <c r="G126" s="1">
        <v>6</v>
      </c>
      <c r="H126" s="9">
        <f t="shared" si="124"/>
        <v>15.115175129935499</v>
      </c>
      <c r="I126" s="9">
        <f t="shared" si="125"/>
        <v>288.26517512993547</v>
      </c>
      <c r="J126" s="9">
        <f t="shared" si="126"/>
        <v>0.1129672410259456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0.60366157058742642</v>
      </c>
      <c r="P126" s="9">
        <f t="shared" si="129"/>
        <v>6.8193982142650669E-2</v>
      </c>
      <c r="Q126" s="12">
        <f t="shared" si="130"/>
        <v>2.2504014107074723E-2</v>
      </c>
      <c r="R126" s="9">
        <f t="shared" si="131"/>
        <v>9.3951000000000007E-2</v>
      </c>
      <c r="S126" s="13">
        <f t="shared" si="132"/>
        <v>0.23952926639497954</v>
      </c>
      <c r="T126" s="2">
        <f t="shared" si="133"/>
        <v>0.01</v>
      </c>
      <c r="U126" s="14">
        <f t="shared" si="134"/>
        <v>2.3952926639497956E-3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7.8852926639497965E-3</v>
      </c>
      <c r="AU126" s="9">
        <f t="shared" si="138"/>
        <v>28.47</v>
      </c>
      <c r="AV126" s="1">
        <f t="shared" si="139"/>
        <v>0.33</v>
      </c>
      <c r="AW126" s="1">
        <f t="shared" si="140"/>
        <v>2527.5833333333335</v>
      </c>
      <c r="AX126" s="1">
        <f t="shared" si="141"/>
        <v>1254583.3212049652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20.107706946333298</v>
      </c>
      <c r="E127" s="10">
        <f t="shared" si="145"/>
        <v>15.115175129935499</v>
      </c>
      <c r="F127" s="7" t="s">
        <v>83</v>
      </c>
      <c r="G127" s="1">
        <v>7</v>
      </c>
      <c r="H127" s="9">
        <f t="shared" si="124"/>
        <v>20.107706946333298</v>
      </c>
      <c r="I127" s="9">
        <f t="shared" si="125"/>
        <v>293.25770694633326</v>
      </c>
      <c r="J127" s="9">
        <f t="shared" si="126"/>
        <v>0.2007647487553921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0.82016758844477566</v>
      </c>
      <c r="P127" s="9">
        <f t="shared" si="129"/>
        <v>0.16466073983143123</v>
      </c>
      <c r="Q127" s="12">
        <f t="shared" si="130"/>
        <v>5.4338044144372308E-2</v>
      </c>
      <c r="R127" s="9">
        <f t="shared" si="131"/>
        <v>9.3951000000000007E-2</v>
      </c>
      <c r="S127" s="13">
        <f t="shared" si="132"/>
        <v>0.57836578795725757</v>
      </c>
      <c r="T127" s="2">
        <f t="shared" si="133"/>
        <v>0.01</v>
      </c>
      <c r="U127" s="14">
        <f t="shared" si="134"/>
        <v>5.7836578795725756E-3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1.5733657879572576E-2</v>
      </c>
      <c r="AU127" s="9">
        <f t="shared" si="138"/>
        <v>28.47</v>
      </c>
      <c r="AV127" s="1">
        <f t="shared" si="139"/>
        <v>0.33</v>
      </c>
      <c r="AW127" s="1">
        <f t="shared" si="140"/>
        <v>2527.5833333333335</v>
      </c>
      <c r="AX127" s="1">
        <f t="shared" si="141"/>
        <v>2503291.329629526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20.867732406774198</v>
      </c>
      <c r="E128" s="10">
        <f t="shared" si="145"/>
        <v>20.107706946333298</v>
      </c>
      <c r="F128" s="7" t="s">
        <v>83</v>
      </c>
      <c r="G128" s="1">
        <v>8</v>
      </c>
      <c r="H128" s="9">
        <f t="shared" si="124"/>
        <v>20.867732406774198</v>
      </c>
      <c r="I128" s="9">
        <f t="shared" si="125"/>
        <v>294.0177324067742</v>
      </c>
      <c r="J128" s="9">
        <f t="shared" si="126"/>
        <v>0.21875671644325495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0.94020684861334436</v>
      </c>
      <c r="P128" s="9">
        <f t="shared" si="129"/>
        <v>0.20567656298011572</v>
      </c>
      <c r="Q128" s="12">
        <f t="shared" si="130"/>
        <v>6.7873265783438191E-2</v>
      </c>
      <c r="R128" s="9">
        <f t="shared" si="131"/>
        <v>9.3951000000000007E-2</v>
      </c>
      <c r="S128" s="13">
        <f t="shared" si="132"/>
        <v>0.72243260618235239</v>
      </c>
      <c r="T128" s="2">
        <f t="shared" si="133"/>
        <v>0.01</v>
      </c>
      <c r="U128" s="14">
        <f t="shared" si="134"/>
        <v>7.2243260618235243E-3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1.7174326061823526E-2</v>
      </c>
      <c r="AU128" s="9">
        <f t="shared" si="138"/>
        <v>28.47</v>
      </c>
      <c r="AV128" s="1">
        <f t="shared" si="139"/>
        <v>0.33</v>
      </c>
      <c r="AW128" s="1">
        <f t="shared" si="140"/>
        <v>2527.5833333333335</v>
      </c>
      <c r="AX128" s="1">
        <f t="shared" si="141"/>
        <v>2732507.7138362927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21.8721192832258</v>
      </c>
      <c r="E129" s="10">
        <f t="shared" si="145"/>
        <v>20.867732406774198</v>
      </c>
      <c r="F129" s="7" t="s">
        <v>83</v>
      </c>
      <c r="G129" s="1">
        <v>9</v>
      </c>
      <c r="H129" s="9">
        <f t="shared" si="124"/>
        <v>21.8721192832258</v>
      </c>
      <c r="I129" s="9">
        <f t="shared" si="125"/>
        <v>295.02211928322578</v>
      </c>
      <c r="J129" s="9">
        <f t="shared" si="126"/>
        <v>0.24486401022902057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1.0192302856332285</v>
      </c>
      <c r="P129" s="9">
        <f t="shared" si="129"/>
        <v>0.24957281508702242</v>
      </c>
      <c r="Q129" s="12">
        <f t="shared" si="130"/>
        <v>8.23590289787174E-2</v>
      </c>
      <c r="R129" s="9">
        <f t="shared" si="131"/>
        <v>9.3951000000000007E-2</v>
      </c>
      <c r="S129" s="13">
        <f t="shared" si="132"/>
        <v>0.87661684259579353</v>
      </c>
      <c r="T129" s="2">
        <f t="shared" si="133"/>
        <v>0.01</v>
      </c>
      <c r="U129" s="14">
        <f t="shared" si="134"/>
        <v>8.7661684259579351E-3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1.8716168425957934E-2</v>
      </c>
      <c r="AU129" s="9">
        <f t="shared" si="138"/>
        <v>28.47</v>
      </c>
      <c r="AV129" s="1">
        <f t="shared" si="139"/>
        <v>0.33</v>
      </c>
      <c r="AW129" s="1">
        <f t="shared" si="140"/>
        <v>2527.5833333333335</v>
      </c>
      <c r="AX129" s="1">
        <f t="shared" si="141"/>
        <v>2977821.3371103997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16.2692031118</v>
      </c>
      <c r="E130" s="10">
        <f t="shared" si="145"/>
        <v>21.8721192832258</v>
      </c>
      <c r="F130" s="7" t="s">
        <v>83</v>
      </c>
      <c r="G130" s="1">
        <v>10</v>
      </c>
      <c r="H130" s="9">
        <f t="shared" si="124"/>
        <v>16.2692031118</v>
      </c>
      <c r="I130" s="9">
        <f t="shared" si="125"/>
        <v>289.41920311179996</v>
      </c>
      <c r="J130" s="9">
        <f t="shared" si="126"/>
        <v>0.12925417468707753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1.054357470546206</v>
      </c>
      <c r="P130" s="9">
        <f t="shared" si="129"/>
        <v>0.1362801046806045</v>
      </c>
      <c r="Q130" s="12">
        <f t="shared" si="130"/>
        <v>4.4972434544599489E-2</v>
      </c>
      <c r="R130" s="9">
        <f t="shared" si="131"/>
        <v>9.3951000000000007E-2</v>
      </c>
      <c r="S130" s="13">
        <f t="shared" si="132"/>
        <v>0.47867967924342991</v>
      </c>
      <c r="T130" s="2">
        <f t="shared" si="133"/>
        <v>0.01</v>
      </c>
      <c r="U130" s="14">
        <f t="shared" si="134"/>
        <v>4.786796792434299E-3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1.4736796792434299E-2</v>
      </c>
      <c r="AU130" s="9">
        <f t="shared" si="138"/>
        <v>28.47</v>
      </c>
      <c r="AV130" s="1">
        <f t="shared" si="139"/>
        <v>0.33</v>
      </c>
      <c r="AW130" s="1">
        <f t="shared" si="140"/>
        <v>2527.5833333333335</v>
      </c>
      <c r="AX130" s="1">
        <f t="shared" si="141"/>
        <v>2344686.5261325464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10.2176920243871</v>
      </c>
      <c r="E131" s="10">
        <f t="shared" si="145"/>
        <v>16.2692031118</v>
      </c>
      <c r="F131" s="7" t="s">
        <v>83</v>
      </c>
      <c r="G131" s="1">
        <v>11</v>
      </c>
      <c r="H131" s="9">
        <f t="shared" si="124"/>
        <v>10.2176920243871</v>
      </c>
      <c r="I131" s="9">
        <f t="shared" si="125"/>
        <v>283.36769202438705</v>
      </c>
      <c r="J131" s="9">
        <f t="shared" si="126"/>
        <v>6.3011794590144721E-2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0.87217349757232143</v>
      </c>
      <c r="O131" s="9">
        <f t="shared" si="146"/>
        <v>0.33060386829327992</v>
      </c>
      <c r="P131" s="9">
        <f t="shared" si="129"/>
        <v>2.0831943039603413E-2</v>
      </c>
      <c r="Q131" s="12">
        <f t="shared" si="130"/>
        <v>6.8745412030691263E-3</v>
      </c>
      <c r="R131" s="9">
        <f t="shared" si="131"/>
        <v>9.3951000000000007E-2</v>
      </c>
      <c r="S131" s="13">
        <f t="shared" si="132"/>
        <v>7.3171559675459824E-2</v>
      </c>
      <c r="T131" s="2">
        <f t="shared" si="133"/>
        <v>0.01</v>
      </c>
      <c r="U131" s="14">
        <f t="shared" si="134"/>
        <v>7.3171559675459829E-4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6.2217155967545981E-3</v>
      </c>
      <c r="AU131" s="9">
        <f t="shared" si="138"/>
        <v>28.47</v>
      </c>
      <c r="AV131" s="1">
        <f t="shared" si="139"/>
        <v>0.33</v>
      </c>
      <c r="AW131" s="1">
        <f t="shared" si="140"/>
        <v>2527.5833333333335</v>
      </c>
      <c r="AX131" s="1">
        <f t="shared" si="141"/>
        <v>989901.19322460343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5.2428598756999998</v>
      </c>
      <c r="E132" s="10">
        <f t="shared" si="145"/>
        <v>10.2176920243871</v>
      </c>
      <c r="F132" s="7" t="s">
        <v>85</v>
      </c>
      <c r="G132" s="1">
        <v>12</v>
      </c>
      <c r="H132" s="9">
        <f t="shared" si="124"/>
        <v>5.2428598756999998</v>
      </c>
      <c r="I132" s="9">
        <f t="shared" si="125"/>
        <v>278.39285987569997</v>
      </c>
      <c r="J132" s="9">
        <f t="shared" si="126"/>
        <v>3.4099997940681588E-2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0.59447192525367643</v>
      </c>
      <c r="P132" s="9">
        <f t="shared" si="129"/>
        <v>2.0271491426943386E-2</v>
      </c>
      <c r="Q132" s="12">
        <f t="shared" si="130"/>
        <v>6.6895921708913179E-3</v>
      </c>
      <c r="R132" s="9">
        <f t="shared" si="131"/>
        <v>9.3951000000000007E-2</v>
      </c>
      <c r="S132" s="13">
        <f t="shared" si="132"/>
        <v>7.1202990610970796E-2</v>
      </c>
      <c r="T132" s="2">
        <f t="shared" si="133"/>
        <v>0.01</v>
      </c>
      <c r="U132" s="14">
        <f t="shared" si="134"/>
        <v>7.1202990610970797E-4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6.2020299061097085E-3</v>
      </c>
      <c r="AU132" s="9">
        <f t="shared" si="138"/>
        <v>28.47</v>
      </c>
      <c r="AV132" s="1">
        <f t="shared" si="139"/>
        <v>0.33</v>
      </c>
      <c r="AW132" s="1">
        <f t="shared" si="140"/>
        <v>2527.5833333333335</v>
      </c>
      <c r="AX132" s="1">
        <f t="shared" si="141"/>
        <v>986769.11681323685</v>
      </c>
      <c r="AY132" s="1">
        <f>SUM(AX121:AX132)</f>
        <v>18700529.091293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1.92106334874194</v>
      </c>
      <c r="E133" s="10">
        <f t="shared" si="145"/>
        <v>5.2428598756999998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1.7134814118387101</v>
      </c>
      <c r="E136" s="7"/>
      <c r="F136" s="7"/>
      <c r="G136" s="1">
        <v>1</v>
      </c>
      <c r="H136" s="9">
        <f t="shared" ref="H136:H147" si="147">E137</f>
        <v>1.7134814118387101</v>
      </c>
      <c r="I136" s="9">
        <f t="shared" ref="I136:I147" si="148">H136+273.15</f>
        <v>274.86348141183868</v>
      </c>
      <c r="J136" s="9">
        <f t="shared" ref="J136:J147" si="149">EXP(($C$15*(I136-$C$13))/($C$16*I136*$C$13))</f>
        <v>2.1762790670240183E-2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1.6519000919098581E-2</v>
      </c>
      <c r="Q136" s="12">
        <f t="shared" ref="Q136:Q147" si="153">P136*$B$138</f>
        <v>4.2949402389656308E-3</v>
      </c>
      <c r="R136" s="9">
        <f t="shared" ref="R136:R147" si="154">L136*$B$138</f>
        <v>0.19735245833333334</v>
      </c>
      <c r="S136" s="13">
        <f t="shared" ref="S136:S147" si="155">Q136/R136</f>
        <v>2.176279067024018E-2</v>
      </c>
      <c r="T136" s="2">
        <f t="shared" ref="T136:T147" si="156">$B$137/100</f>
        <v>0.01</v>
      </c>
      <c r="U136" s="14">
        <f t="shared" ref="U136:U147" si="157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5.7076279067024022E-3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-5.8068985854838697</v>
      </c>
      <c r="E137" s="10">
        <f t="shared" ref="E137:E148" si="166">D136</f>
        <v>1.7134814118387101</v>
      </c>
      <c r="F137" s="7" t="s">
        <v>83</v>
      </c>
      <c r="G137" s="1">
        <v>2</v>
      </c>
      <c r="H137" s="9">
        <f t="shared" si="147"/>
        <v>-5.8068985854838697</v>
      </c>
      <c r="I137" s="9">
        <f t="shared" si="148"/>
        <v>267.34310141451613</v>
      </c>
      <c r="J137" s="9">
        <f t="shared" si="149"/>
        <v>8.0342970359651607E-3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1.5015768324142349</v>
      </c>
      <c r="P137" s="9">
        <f t="shared" si="152"/>
        <v>1.2064114293939643E-2</v>
      </c>
      <c r="Q137" s="12">
        <f t="shared" si="153"/>
        <v>3.1366697164243069E-3</v>
      </c>
      <c r="R137" s="9">
        <f t="shared" si="154"/>
        <v>0.19735245833333334</v>
      </c>
      <c r="S137" s="13">
        <f t="shared" si="155"/>
        <v>1.589374534735408E-2</v>
      </c>
      <c r="T137" s="2">
        <f t="shared" si="156"/>
        <v>0.01</v>
      </c>
      <c r="U137" s="14">
        <f t="shared" si="157"/>
        <v>1.5893745347354081E-4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5.6489374534735405E-3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0.89382341064285697</v>
      </c>
      <c r="E138" s="10">
        <f t="shared" si="166"/>
        <v>-5.8068985854838697</v>
      </c>
      <c r="F138" s="7" t="s">
        <v>83</v>
      </c>
      <c r="G138" s="1">
        <v>3</v>
      </c>
      <c r="H138" s="9">
        <f t="shared" si="147"/>
        <v>0.89382341064285697</v>
      </c>
      <c r="I138" s="9">
        <f t="shared" si="148"/>
        <v>274.04382341064286</v>
      </c>
      <c r="J138" s="9">
        <f t="shared" si="149"/>
        <v>1.9574919278174129E-2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2.248560634786962</v>
      </c>
      <c r="P138" s="9">
        <f t="shared" si="152"/>
        <v>4.401539291803476E-2</v>
      </c>
      <c r="Q138" s="12">
        <f t="shared" si="153"/>
        <v>1.1444002158689038E-2</v>
      </c>
      <c r="R138" s="9">
        <f t="shared" si="154"/>
        <v>0.19735245833333334</v>
      </c>
      <c r="S138" s="13">
        <f t="shared" si="155"/>
        <v>5.7987634181682325E-2</v>
      </c>
      <c r="T138" s="2">
        <f t="shared" si="156"/>
        <v>0.01</v>
      </c>
      <c r="U138" s="14">
        <f t="shared" si="157"/>
        <v>5.7987634181682322E-4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6.0698763418168232E-3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7.6696805147419296</v>
      </c>
      <c r="E139" s="10">
        <f t="shared" si="166"/>
        <v>0.89382341064285697</v>
      </c>
      <c r="F139" s="7" t="s">
        <v>83</v>
      </c>
      <c r="G139" s="1">
        <v>4</v>
      </c>
      <c r="H139" s="9">
        <f t="shared" si="147"/>
        <v>7.6696805147419296</v>
      </c>
      <c r="I139" s="9">
        <f t="shared" si="148"/>
        <v>280.81968051474189</v>
      </c>
      <c r="J139" s="9">
        <f t="shared" si="149"/>
        <v>4.6133915277065674E-2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2.9635931585355939</v>
      </c>
      <c r="P139" s="9">
        <f t="shared" si="152"/>
        <v>0.13672215569157256</v>
      </c>
      <c r="Q139" s="12">
        <f t="shared" si="153"/>
        <v>3.5547760479808864E-2</v>
      </c>
      <c r="R139" s="9">
        <f t="shared" si="154"/>
        <v>0.19735245833333334</v>
      </c>
      <c r="S139" s="13">
        <f t="shared" si="155"/>
        <v>0.18012322106354403</v>
      </c>
      <c r="T139" s="2">
        <f t="shared" si="156"/>
        <v>0.01</v>
      </c>
      <c r="U139" s="14">
        <f t="shared" si="157"/>
        <v>1.8012322106354403E-3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7.2912322106354404E-3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9.1789546718999997</v>
      </c>
      <c r="E140" s="10">
        <f t="shared" si="166"/>
        <v>7.6696805147419296</v>
      </c>
      <c r="F140" s="7" t="s">
        <v>83</v>
      </c>
      <c r="G140" s="1">
        <v>5</v>
      </c>
      <c r="H140" s="9">
        <f t="shared" si="147"/>
        <v>9.1789546718999997</v>
      </c>
      <c r="I140" s="9">
        <f t="shared" si="148"/>
        <v>282.32895467189996</v>
      </c>
      <c r="J140" s="9">
        <f t="shared" si="149"/>
        <v>5.5528807050231298E-2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3.585918919510688</v>
      </c>
      <c r="P140" s="9">
        <f t="shared" si="152"/>
        <v>0.19912179977928288</v>
      </c>
      <c r="Q140" s="12">
        <f t="shared" si="153"/>
        <v>5.177166794261355E-2</v>
      </c>
      <c r="R140" s="9">
        <f t="shared" si="154"/>
        <v>0.19735245833333334</v>
      </c>
      <c r="S140" s="13">
        <f t="shared" si="155"/>
        <v>0.26233100099097767</v>
      </c>
      <c r="T140" s="2">
        <f t="shared" si="156"/>
        <v>0.01</v>
      </c>
      <c r="U140" s="14">
        <f t="shared" si="157"/>
        <v>2.6233100099097768E-3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8.1133100099097764E-3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15.115175129935499</v>
      </c>
      <c r="E141" s="10">
        <f t="shared" si="166"/>
        <v>9.1789546718999997</v>
      </c>
      <c r="F141" s="7" t="s">
        <v>85</v>
      </c>
      <c r="G141" s="1">
        <v>6</v>
      </c>
      <c r="H141" s="9">
        <f t="shared" si="147"/>
        <v>15.115175129935499</v>
      </c>
      <c r="I141" s="9">
        <f t="shared" si="148"/>
        <v>288.26517512993547</v>
      </c>
      <c r="J141" s="9">
        <f t="shared" si="149"/>
        <v>0.1129672410259456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4.1458450363980717</v>
      </c>
      <c r="P141" s="9">
        <f t="shared" si="152"/>
        <v>0.46834467548300118</v>
      </c>
      <c r="Q141" s="12">
        <f t="shared" si="153"/>
        <v>0.12176961562558031</v>
      </c>
      <c r="R141" s="9">
        <f t="shared" si="154"/>
        <v>0.19735245833333334</v>
      </c>
      <c r="S141" s="13">
        <f t="shared" si="155"/>
        <v>0.61701595538226495</v>
      </c>
      <c r="T141" s="2">
        <f t="shared" si="156"/>
        <v>0.01</v>
      </c>
      <c r="U141" s="14">
        <f t="shared" si="157"/>
        <v>6.1701595538226498E-3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1.1660159553822651E-2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20.107706946333298</v>
      </c>
      <c r="E142" s="10">
        <f t="shared" si="166"/>
        <v>15.115175129935499</v>
      </c>
      <c r="F142" s="7" t="s">
        <v>83</v>
      </c>
      <c r="G142" s="1">
        <v>7</v>
      </c>
      <c r="H142" s="9">
        <f t="shared" si="147"/>
        <v>20.107706946333298</v>
      </c>
      <c r="I142" s="9">
        <f t="shared" si="148"/>
        <v>293.25770694633326</v>
      </c>
      <c r="J142" s="9">
        <f t="shared" si="149"/>
        <v>0.2007647487553921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4.4365482775817373</v>
      </c>
      <c r="P142" s="9">
        <f t="shared" si="152"/>
        <v>0.89070250028986508</v>
      </c>
      <c r="Q142" s="12">
        <f t="shared" si="153"/>
        <v>0.23158265007536494</v>
      </c>
      <c r="R142" s="9">
        <f t="shared" si="154"/>
        <v>0.19735245833333334</v>
      </c>
      <c r="S142" s="13">
        <f t="shared" si="155"/>
        <v>1.1734469995008419</v>
      </c>
      <c r="T142" s="2">
        <f t="shared" si="156"/>
        <v>0.01</v>
      </c>
      <c r="U142" s="14">
        <f t="shared" si="157"/>
        <v>1.1734469995008419E-2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2.1684469995008421E-2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20.867732406774198</v>
      </c>
      <c r="E143" s="10">
        <f t="shared" si="166"/>
        <v>20.107706946333298</v>
      </c>
      <c r="F143" s="7" t="s">
        <v>83</v>
      </c>
      <c r="G143" s="1">
        <v>8</v>
      </c>
      <c r="H143" s="9">
        <f t="shared" si="147"/>
        <v>20.867732406774198</v>
      </c>
      <c r="I143" s="9">
        <f t="shared" si="148"/>
        <v>294.0177324067742</v>
      </c>
      <c r="J143" s="9">
        <f t="shared" si="149"/>
        <v>0.21875671644325495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4.3048936939585394</v>
      </c>
      <c r="P143" s="9">
        <f t="shared" si="152"/>
        <v>0.94172440912764455</v>
      </c>
      <c r="Q143" s="12">
        <f t="shared" si="153"/>
        <v>0.24484834637318759</v>
      </c>
      <c r="R143" s="9">
        <f t="shared" si="154"/>
        <v>0.19735245833333334</v>
      </c>
      <c r="S143" s="13">
        <f t="shared" si="155"/>
        <v>1.2406652972096881</v>
      </c>
      <c r="T143" s="2">
        <f t="shared" si="156"/>
        <v>0.01</v>
      </c>
      <c r="U143" s="14">
        <f t="shared" si="157"/>
        <v>1.2406652972096881E-2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2.235665297209688E-2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21.8721192832258</v>
      </c>
      <c r="E144" s="10">
        <f t="shared" si="166"/>
        <v>20.867732406774198</v>
      </c>
      <c r="F144" s="7" t="s">
        <v>83</v>
      </c>
      <c r="G144" s="1">
        <v>9</v>
      </c>
      <c r="H144" s="9">
        <f t="shared" si="147"/>
        <v>21.8721192832258</v>
      </c>
      <c r="I144" s="9">
        <f t="shared" si="148"/>
        <v>295.02211928322578</v>
      </c>
      <c r="J144" s="9">
        <f t="shared" si="149"/>
        <v>0.24486401022902057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4.1222172014975618</v>
      </c>
      <c r="P144" s="9">
        <f t="shared" si="152"/>
        <v>1.0093826349937436</v>
      </c>
      <c r="Q144" s="12">
        <f t="shared" si="153"/>
        <v>0.26243948509837334</v>
      </c>
      <c r="R144" s="9">
        <f t="shared" si="154"/>
        <v>0.19735245833333334</v>
      </c>
      <c r="S144" s="13">
        <f t="shared" si="155"/>
        <v>1.3298009425102086</v>
      </c>
      <c r="T144" s="2">
        <f t="shared" si="156"/>
        <v>0.01</v>
      </c>
      <c r="U144" s="14">
        <f t="shared" si="157"/>
        <v>1.3298009425102087E-2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2.3248009425102086E-2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16.2692031118</v>
      </c>
      <c r="E145" s="10">
        <f t="shared" si="166"/>
        <v>21.8721192832258</v>
      </c>
      <c r="F145" s="7" t="s">
        <v>83</v>
      </c>
      <c r="G145" s="1">
        <v>10</v>
      </c>
      <c r="H145" s="9">
        <f t="shared" si="147"/>
        <v>16.2692031118</v>
      </c>
      <c r="I145" s="9">
        <f t="shared" si="148"/>
        <v>289.41920311179996</v>
      </c>
      <c r="J145" s="9">
        <f t="shared" si="149"/>
        <v>0.12925417468707753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3.8718824831704852</v>
      </c>
      <c r="P145" s="9">
        <f t="shared" si="152"/>
        <v>0.50045697484755347</v>
      </c>
      <c r="Q145" s="12">
        <f t="shared" si="153"/>
        <v>0.13011881346036391</v>
      </c>
      <c r="R145" s="9">
        <f t="shared" si="154"/>
        <v>0.19735245833333334</v>
      </c>
      <c r="S145" s="13">
        <f t="shared" si="155"/>
        <v>0.65932197936237469</v>
      </c>
      <c r="T145" s="2">
        <f t="shared" si="156"/>
        <v>0.01</v>
      </c>
      <c r="U145" s="14">
        <f t="shared" si="157"/>
        <v>6.5932197936237474E-3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1.6543219793623748E-2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10.2176920243871</v>
      </c>
      <c r="E146" s="10">
        <f t="shared" si="166"/>
        <v>16.2692031118</v>
      </c>
      <c r="F146" s="7" t="s">
        <v>83</v>
      </c>
      <c r="G146" s="1">
        <v>11</v>
      </c>
      <c r="H146" s="9">
        <f t="shared" si="147"/>
        <v>10.2176920243871</v>
      </c>
      <c r="I146" s="9">
        <f t="shared" si="148"/>
        <v>283.36769202438705</v>
      </c>
      <c r="J146" s="9">
        <f t="shared" si="149"/>
        <v>6.3011794590144721E-2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4.1304734249895985</v>
      </c>
      <c r="P146" s="9">
        <f t="shared" si="152"/>
        <v>0.26026854301549612</v>
      </c>
      <c r="Q146" s="12">
        <f t="shared" si="153"/>
        <v>6.7669821184028991E-2</v>
      </c>
      <c r="R146" s="9">
        <f t="shared" si="154"/>
        <v>0.19735245833333334</v>
      </c>
      <c r="S146" s="13">
        <f t="shared" si="155"/>
        <v>0.3428881593647693</v>
      </c>
      <c r="T146" s="2">
        <f t="shared" si="156"/>
        <v>0.01</v>
      </c>
      <c r="U146" s="14">
        <f t="shared" si="157"/>
        <v>3.428881593647693E-3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8.9188815936476935E-3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5.2428598756999998</v>
      </c>
      <c r="E147" s="10">
        <f t="shared" si="166"/>
        <v>10.2176920243871</v>
      </c>
      <c r="F147" s="7" t="s">
        <v>85</v>
      </c>
      <c r="G147" s="1">
        <v>12</v>
      </c>
      <c r="H147" s="9">
        <f t="shared" si="147"/>
        <v>5.2428598756999998</v>
      </c>
      <c r="I147" s="9">
        <f t="shared" si="148"/>
        <v>278.39285987569997</v>
      </c>
      <c r="J147" s="9">
        <f t="shared" si="149"/>
        <v>3.4099997940681588E-2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4.6292527986407688</v>
      </c>
      <c r="P147" s="9">
        <f t="shared" si="152"/>
        <v>0.1578575109005447</v>
      </c>
      <c r="Q147" s="12">
        <f t="shared" si="153"/>
        <v>4.1042952834141624E-2</v>
      </c>
      <c r="R147" s="9">
        <f t="shared" si="154"/>
        <v>0.19735245833333334</v>
      </c>
      <c r="S147" s="13">
        <f t="shared" si="155"/>
        <v>0.20796778099829408</v>
      </c>
      <c r="T147" s="2">
        <f t="shared" si="156"/>
        <v>0.01</v>
      </c>
      <c r="U147" s="14">
        <f t="shared" si="157"/>
        <v>2.0796778099829408E-3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7.5696778099829413E-3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1.92106334874194</v>
      </c>
      <c r="E148" s="10">
        <f t="shared" si="166"/>
        <v>5.2428598756999998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446112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36355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368896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585843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6145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1549846.2670130543</v>
      </c>
      <c r="J13" s="6" t="s">
        <v>37</v>
      </c>
      <c r="K13" s="6">
        <f>I13/(10000*1000)</f>
        <v>0.15498462670130544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-7.61330731212903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-7.61330731212903</v>
      </c>
      <c r="I27" s="9">
        <f t="shared" si="1"/>
        <v>265.53669268787093</v>
      </c>
      <c r="J27" s="9">
        <f t="shared" si="2"/>
        <v>6.2711231762329692E-3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0.50351519642034381</v>
      </c>
      <c r="Q27" s="12">
        <f t="shared" si="6"/>
        <v>5.0351519642034381E-2</v>
      </c>
      <c r="R27" s="9">
        <f t="shared" si="7"/>
        <v>4.0532094166666672</v>
      </c>
      <c r="S27" s="13">
        <f t="shared" si="8"/>
        <v>1.2422629690681796E-2</v>
      </c>
      <c r="T27" s="2">
        <f t="shared" si="9"/>
        <v>0.34</v>
      </c>
      <c r="U27" s="14">
        <f t="shared" si="10"/>
        <v>4.2236940948318109E-3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1.7123694094831811E-2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0.78183023928571405</v>
      </c>
      <c r="E28" s="10">
        <f t="shared" si="18"/>
        <v>-7.61330731212903</v>
      </c>
      <c r="F28" s="7" t="s">
        <v>83</v>
      </c>
      <c r="G28" s="1">
        <v>3</v>
      </c>
      <c r="H28" s="9">
        <f t="shared" si="0"/>
        <v>0.78183023928571405</v>
      </c>
      <c r="I28" s="9">
        <f t="shared" si="1"/>
        <v>273.93183023928572</v>
      </c>
      <c r="J28" s="9">
        <f t="shared" si="2"/>
        <v>1.929263004337722E-2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120.31965000655194</v>
      </c>
      <c r="P28" s="9">
        <f t="shared" si="5"/>
        <v>2.3212824945250361</v>
      </c>
      <c r="Q28" s="12">
        <f t="shared" si="6"/>
        <v>0.23212824945250363</v>
      </c>
      <c r="R28" s="9">
        <f t="shared" si="7"/>
        <v>4.0532094166666672</v>
      </c>
      <c r="S28" s="13">
        <f t="shared" si="8"/>
        <v>5.7270233434768926E-2</v>
      </c>
      <c r="T28" s="2">
        <f t="shared" si="9"/>
        <v>0.34</v>
      </c>
      <c r="U28" s="14">
        <f t="shared" si="10"/>
        <v>1.9471879367821437E-2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3.2371879367821439E-2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6.2739177493870999</v>
      </c>
      <c r="E29" s="10">
        <f t="shared" si="18"/>
        <v>0.78183023928571405</v>
      </c>
      <c r="F29" s="7" t="s">
        <v>83</v>
      </c>
      <c r="G29" s="1">
        <v>4</v>
      </c>
      <c r="H29" s="9">
        <f t="shared" si="0"/>
        <v>6.2739177493870999</v>
      </c>
      <c r="I29" s="9">
        <f t="shared" si="1"/>
        <v>279.4239177493871</v>
      </c>
      <c r="J29" s="9">
        <f t="shared" si="2"/>
        <v>3.8797391233462479E-2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158.53046167869357</v>
      </c>
      <c r="P29" s="9">
        <f t="shared" si="5"/>
        <v>6.150568344169705</v>
      </c>
      <c r="Q29" s="12">
        <f t="shared" si="6"/>
        <v>0.61505683441697057</v>
      </c>
      <c r="R29" s="9">
        <f t="shared" si="7"/>
        <v>4.0532094166666672</v>
      </c>
      <c r="S29" s="13">
        <f t="shared" si="8"/>
        <v>0.15174563443178549</v>
      </c>
      <c r="T29" s="2">
        <f t="shared" si="9"/>
        <v>0.34</v>
      </c>
      <c r="U29" s="14">
        <f t="shared" si="10"/>
        <v>5.1593515706807071E-2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6.4493515706807072E-2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7.6630568010999998</v>
      </c>
      <c r="E30" s="10">
        <f t="shared" si="18"/>
        <v>6.2739177493870999</v>
      </c>
      <c r="F30" s="7" t="s">
        <v>83</v>
      </c>
      <c r="G30" s="1">
        <v>5</v>
      </c>
      <c r="H30" s="9">
        <f t="shared" si="0"/>
        <v>7.6630568010999998</v>
      </c>
      <c r="I30" s="9">
        <f t="shared" si="1"/>
        <v>280.8130568011</v>
      </c>
      <c r="J30" s="9">
        <f t="shared" si="2"/>
        <v>4.6096200181921274E-2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144.76089866779768</v>
      </c>
      <c r="O30" s="9">
        <f t="shared" si="19"/>
        <v>48.151088833392862</v>
      </c>
      <c r="P30" s="9">
        <f t="shared" si="5"/>
        <v>2.2195822298415515</v>
      </c>
      <c r="Q30" s="12">
        <f t="shared" si="6"/>
        <v>0.22195822298415516</v>
      </c>
      <c r="R30" s="9">
        <f t="shared" si="7"/>
        <v>4.0532094166666672</v>
      </c>
      <c r="S30" s="13">
        <f t="shared" si="8"/>
        <v>5.4761104144155505E-2</v>
      </c>
      <c r="T30" s="2">
        <f t="shared" si="9"/>
        <v>0.34</v>
      </c>
      <c r="U30" s="14">
        <f t="shared" si="10"/>
        <v>1.8618775409012873E-2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3.1518775409012871E-2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14.1466073209032</v>
      </c>
      <c r="E31" s="10">
        <f t="shared" si="18"/>
        <v>7.6630568010999998</v>
      </c>
      <c r="F31" s="7" t="s">
        <v>85</v>
      </c>
      <c r="G31" s="1">
        <v>6</v>
      </c>
      <c r="H31" s="9">
        <f t="shared" si="0"/>
        <v>14.1466073209032</v>
      </c>
      <c r="I31" s="9">
        <f t="shared" si="1"/>
        <v>287.29660732090315</v>
      </c>
      <c r="J31" s="9">
        <f t="shared" si="2"/>
        <v>0.10080865916546583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86.46360077021798</v>
      </c>
      <c r="P31" s="9">
        <f t="shared" si="5"/>
        <v>8.7162796602638135</v>
      </c>
      <c r="Q31" s="12">
        <f t="shared" si="6"/>
        <v>0.87162796602638137</v>
      </c>
      <c r="R31" s="9">
        <f t="shared" si="7"/>
        <v>4.0532094166666672</v>
      </c>
      <c r="S31" s="13">
        <f t="shared" si="8"/>
        <v>0.21504636854988915</v>
      </c>
      <c r="T31" s="2">
        <f t="shared" si="9"/>
        <v>0.34</v>
      </c>
      <c r="U31" s="14">
        <f t="shared" si="10"/>
        <v>7.3115765306962316E-2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8.6015765306962311E-2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18.711618879666698</v>
      </c>
      <c r="E32" s="10">
        <f t="shared" si="18"/>
        <v>14.1466073209032</v>
      </c>
      <c r="F32" s="7" t="s">
        <v>83</v>
      </c>
      <c r="G32" s="1">
        <v>7</v>
      </c>
      <c r="H32" s="9">
        <f t="shared" si="0"/>
        <v>18.711618879666698</v>
      </c>
      <c r="I32" s="9">
        <f t="shared" si="1"/>
        <v>291.86161887966665</v>
      </c>
      <c r="J32" s="9">
        <f t="shared" si="2"/>
        <v>0.17128261778248416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118.27941527662084</v>
      </c>
      <c r="P32" s="9">
        <f t="shared" si="5"/>
        <v>20.259207878361163</v>
      </c>
      <c r="Q32" s="12">
        <f t="shared" si="6"/>
        <v>2.0259207878361165</v>
      </c>
      <c r="R32" s="9">
        <f t="shared" si="7"/>
        <v>4.0532094166666672</v>
      </c>
      <c r="S32" s="13">
        <f t="shared" si="8"/>
        <v>0.49983126445566695</v>
      </c>
      <c r="T32" s="2">
        <f t="shared" si="9"/>
        <v>0.34</v>
      </c>
      <c r="U32" s="14">
        <f t="shared" si="10"/>
        <v>0.16994262991492678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0.19559262991492679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18.824725827741901</v>
      </c>
      <c r="E33" s="10">
        <f t="shared" si="18"/>
        <v>18.711618879666698</v>
      </c>
      <c r="F33" s="7" t="s">
        <v>83</v>
      </c>
      <c r="G33" s="1">
        <v>8</v>
      </c>
      <c r="H33" s="9">
        <f t="shared" si="0"/>
        <v>18.824725827741901</v>
      </c>
      <c r="I33" s="9">
        <f t="shared" si="1"/>
        <v>291.97472582774185</v>
      </c>
      <c r="J33" s="9">
        <f t="shared" si="2"/>
        <v>0.17351056776136528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138.55230156492632</v>
      </c>
      <c r="P33" s="9">
        <f t="shared" si="5"/>
        <v>24.040288509174268</v>
      </c>
      <c r="Q33" s="12">
        <f t="shared" si="6"/>
        <v>2.404028850917427</v>
      </c>
      <c r="R33" s="9">
        <f t="shared" si="7"/>
        <v>4.0532094166666672</v>
      </c>
      <c r="S33" s="13">
        <f t="shared" si="8"/>
        <v>0.59311735560273238</v>
      </c>
      <c r="T33" s="2">
        <f t="shared" si="9"/>
        <v>0.34</v>
      </c>
      <c r="U33" s="14">
        <f t="shared" si="10"/>
        <v>0.20165990090492902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0.22730990090492903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19.92782897</v>
      </c>
      <c r="E34" s="10">
        <f t="shared" si="18"/>
        <v>18.824725827741901</v>
      </c>
      <c r="F34" s="7" t="s">
        <v>83</v>
      </c>
      <c r="G34" s="1">
        <v>9</v>
      </c>
      <c r="H34" s="9">
        <f t="shared" si="0"/>
        <v>19.92782897</v>
      </c>
      <c r="I34" s="9">
        <f t="shared" si="1"/>
        <v>293.07782896999998</v>
      </c>
      <c r="J34" s="9">
        <f t="shared" si="2"/>
        <v>0.19671496991402782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155.04410722241872</v>
      </c>
      <c r="P34" s="9">
        <f t="shared" si="5"/>
        <v>30.4994968876054</v>
      </c>
      <c r="Q34" s="12">
        <f t="shared" si="6"/>
        <v>3.04994968876054</v>
      </c>
      <c r="R34" s="9">
        <f t="shared" si="7"/>
        <v>4.0532094166666672</v>
      </c>
      <c r="S34" s="13">
        <f t="shared" si="8"/>
        <v>0.75247769735736936</v>
      </c>
      <c r="T34" s="2">
        <f t="shared" si="9"/>
        <v>0.34</v>
      </c>
      <c r="U34" s="14">
        <f t="shared" si="10"/>
        <v>0.25584241710150563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0.28149241710150563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13.257829144266699</v>
      </c>
      <c r="E35" s="10">
        <f t="shared" si="18"/>
        <v>19.92782897</v>
      </c>
      <c r="F35" s="7" t="s">
        <v>83</v>
      </c>
      <c r="G35" s="1">
        <v>10</v>
      </c>
      <c r="H35" s="9">
        <f t="shared" si="0"/>
        <v>13.257829144266699</v>
      </c>
      <c r="I35" s="9">
        <f t="shared" si="1"/>
        <v>286.40782914426666</v>
      </c>
      <c r="J35" s="9">
        <f t="shared" si="2"/>
        <v>9.0745038429803443E-2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165.07670450147998</v>
      </c>
      <c r="P35" s="9">
        <f t="shared" si="5"/>
        <v>14.979891893852107</v>
      </c>
      <c r="Q35" s="12">
        <f t="shared" si="6"/>
        <v>1.4979891893852109</v>
      </c>
      <c r="R35" s="9">
        <f t="shared" si="7"/>
        <v>4.0532094166666672</v>
      </c>
      <c r="S35" s="13">
        <f t="shared" si="8"/>
        <v>0.36958099999114957</v>
      </c>
      <c r="T35" s="2">
        <f t="shared" si="9"/>
        <v>0.34</v>
      </c>
      <c r="U35" s="14">
        <f t="shared" si="10"/>
        <v>0.12565753999699086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0.15130753999699087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8.9104420101290298</v>
      </c>
      <c r="E36" s="10">
        <f t="shared" si="18"/>
        <v>13.257829144266699</v>
      </c>
      <c r="F36" s="7" t="s">
        <v>83</v>
      </c>
      <c r="G36" s="1">
        <v>11</v>
      </c>
      <c r="H36" s="9">
        <f t="shared" si="0"/>
        <v>8.9104420101290298</v>
      </c>
      <c r="I36" s="9">
        <f t="shared" si="1"/>
        <v>282.06044201012901</v>
      </c>
      <c r="J36" s="9">
        <f t="shared" si="2"/>
        <v>5.373534728436298E-2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142.59197197724646</v>
      </c>
      <c r="O36" s="9">
        <f t="shared" si="19"/>
        <v>48.036934797048076</v>
      </c>
      <c r="P36" s="9">
        <f t="shared" si="5"/>
        <v>2.581281373795679</v>
      </c>
      <c r="Q36" s="12">
        <f t="shared" si="6"/>
        <v>0.25812813737956791</v>
      </c>
      <c r="R36" s="9">
        <f t="shared" si="7"/>
        <v>4.0532094166666672</v>
      </c>
      <c r="S36" s="13">
        <f t="shared" si="8"/>
        <v>6.3684875574934102E-2</v>
      </c>
      <c r="T36" s="2">
        <f t="shared" si="9"/>
        <v>0.34</v>
      </c>
      <c r="U36" s="14">
        <f t="shared" si="10"/>
        <v>2.1652857695477597E-2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3.4552857695477598E-2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3.4876382720666701</v>
      </c>
      <c r="E37" s="10">
        <f t="shared" si="18"/>
        <v>8.9104420101290298</v>
      </c>
      <c r="F37" s="7" t="s">
        <v>85</v>
      </c>
      <c r="G37" s="1">
        <v>12</v>
      </c>
      <c r="H37" s="9">
        <f t="shared" si="0"/>
        <v>3.4876382720666701</v>
      </c>
      <c r="I37" s="9">
        <f t="shared" si="1"/>
        <v>276.63763827206662</v>
      </c>
      <c r="J37" s="9">
        <f t="shared" si="2"/>
        <v>2.731364965400921E-2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85.987747589919067</v>
      </c>
      <c r="P37" s="9">
        <f t="shared" si="5"/>
        <v>2.3486392122084241</v>
      </c>
      <c r="Q37" s="12">
        <f t="shared" si="6"/>
        <v>0.23486392122084243</v>
      </c>
      <c r="R37" s="9">
        <f t="shared" si="7"/>
        <v>4.0532094166666672</v>
      </c>
      <c r="S37" s="13">
        <f t="shared" si="8"/>
        <v>5.7945173090511809E-2</v>
      </c>
      <c r="T37" s="2">
        <f t="shared" si="9"/>
        <v>0.34</v>
      </c>
      <c r="U37" s="14">
        <f t="shared" si="10"/>
        <v>1.9701358850774016E-2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3.2601358850774018E-2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6.37603867741936E-2</v>
      </c>
      <c r="E38" s="10">
        <f t="shared" si="18"/>
        <v>3.4876382720666701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37176</v>
      </c>
      <c r="AU42" s="1">
        <f t="shared" ref="AU42:AU53" si="38">AT42*10000*AS42*0.67*AR42*AQ42</f>
        <v>136004621.25623161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-7.61330731212903</v>
      </c>
      <c r="E43" s="10">
        <f t="shared" ref="E43:E54" si="40">D42</f>
        <v>0.69410592783870895</v>
      </c>
      <c r="F43" s="7" t="s">
        <v>83</v>
      </c>
      <c r="G43" s="1">
        <v>2</v>
      </c>
      <c r="H43" s="9">
        <f t="shared" si="20"/>
        <v>-7.61330731212903</v>
      </c>
      <c r="I43" s="9">
        <f t="shared" si="21"/>
        <v>265.53669268787093</v>
      </c>
      <c r="J43" s="9">
        <f t="shared" si="22"/>
        <v>6.2711231762329692E-3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116.58986407780752</v>
      </c>
      <c r="P43" s="9">
        <f t="shared" si="25"/>
        <v>0.73114939873219043</v>
      </c>
      <c r="Q43" s="12">
        <f t="shared" si="26"/>
        <v>0.17547585569572569</v>
      </c>
      <c r="R43" s="9">
        <f t="shared" si="27"/>
        <v>14.125500000000001</v>
      </c>
      <c r="S43" s="13">
        <f t="shared" si="28"/>
        <v>1.2422629690681794E-2</v>
      </c>
      <c r="T43" s="2">
        <f t="shared" si="29"/>
        <v>0.43</v>
      </c>
      <c r="U43" s="14">
        <f t="shared" si="30"/>
        <v>5.3417307669931715E-3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1.376173076699317E-2</v>
      </c>
      <c r="AR43" s="9">
        <f t="shared" si="35"/>
        <v>136.875</v>
      </c>
      <c r="AS43" s="1">
        <f t="shared" si="36"/>
        <v>0.24</v>
      </c>
      <c r="AT43" s="1">
        <f t="shared" si="37"/>
        <v>37176</v>
      </c>
      <c r="AU43" s="1">
        <f t="shared" si="38"/>
        <v>112601945.23840679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0.78183023928571405</v>
      </c>
      <c r="E44" s="10">
        <f t="shared" si="40"/>
        <v>-7.61330731212903</v>
      </c>
      <c r="F44" s="7" t="s">
        <v>83</v>
      </c>
      <c r="G44" s="1">
        <v>3</v>
      </c>
      <c r="H44" s="9">
        <f t="shared" si="20"/>
        <v>0.78183023928571405</v>
      </c>
      <c r="I44" s="9">
        <f t="shared" si="21"/>
        <v>273.93183023928572</v>
      </c>
      <c r="J44" s="9">
        <f t="shared" si="22"/>
        <v>1.929263004337722E-2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174.71496467907534</v>
      </c>
      <c r="P44" s="9">
        <f t="shared" si="25"/>
        <v>3.3707111765951185</v>
      </c>
      <c r="Q44" s="12">
        <f t="shared" si="26"/>
        <v>0.80897068238282843</v>
      </c>
      <c r="R44" s="9">
        <f t="shared" si="27"/>
        <v>14.125500000000001</v>
      </c>
      <c r="S44" s="13">
        <f t="shared" si="28"/>
        <v>5.7270233434768919E-2</v>
      </c>
      <c r="T44" s="2">
        <f t="shared" si="29"/>
        <v>0.43</v>
      </c>
      <c r="U44" s="14">
        <f t="shared" si="30"/>
        <v>2.4626200376950635E-2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3.3046200376950635E-2</v>
      </c>
      <c r="AR44" s="9">
        <f t="shared" si="35"/>
        <v>136.875</v>
      </c>
      <c r="AS44" s="1">
        <f t="shared" si="36"/>
        <v>0.24</v>
      </c>
      <c r="AT44" s="1">
        <f t="shared" si="37"/>
        <v>37176</v>
      </c>
      <c r="AU44" s="1">
        <f t="shared" si="38"/>
        <v>270392329.87376899</v>
      </c>
    </row>
    <row r="45" spans="1:48" x14ac:dyDescent="0.15">
      <c r="C45" s="7">
        <v>3</v>
      </c>
      <c r="D45" s="7">
        <f t="shared" si="39"/>
        <v>6.2739177493870999</v>
      </c>
      <c r="E45" s="10">
        <f t="shared" si="40"/>
        <v>0.78183023928571405</v>
      </c>
      <c r="F45" s="7" t="s">
        <v>83</v>
      </c>
      <c r="G45" s="1">
        <v>4</v>
      </c>
      <c r="H45" s="9">
        <f t="shared" si="20"/>
        <v>6.2739177493870999</v>
      </c>
      <c r="I45" s="9">
        <f t="shared" si="21"/>
        <v>279.4239177493871</v>
      </c>
      <c r="J45" s="9">
        <f t="shared" si="22"/>
        <v>3.8797391233462479E-2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230.20050350248025</v>
      </c>
      <c r="P45" s="9">
        <f t="shared" si="25"/>
        <v>8.9311789965257766</v>
      </c>
      <c r="Q45" s="12">
        <f t="shared" si="26"/>
        <v>2.1434829591661861</v>
      </c>
      <c r="R45" s="9">
        <f t="shared" si="27"/>
        <v>14.125500000000001</v>
      </c>
      <c r="S45" s="13">
        <f t="shared" si="28"/>
        <v>0.15174563443178549</v>
      </c>
      <c r="T45" s="2">
        <f t="shared" si="29"/>
        <v>0.43</v>
      </c>
      <c r="U45" s="14">
        <f t="shared" si="30"/>
        <v>6.5250622805667763E-2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7.3670622805667774E-2</v>
      </c>
      <c r="AR45" s="9">
        <f t="shared" si="35"/>
        <v>136.875</v>
      </c>
      <c r="AS45" s="1">
        <f t="shared" si="36"/>
        <v>0.24</v>
      </c>
      <c r="AT45" s="1">
        <f t="shared" si="37"/>
        <v>37176</v>
      </c>
      <c r="AU45" s="1">
        <f t="shared" si="38"/>
        <v>602791580.16514635</v>
      </c>
    </row>
    <row r="46" spans="1:48" x14ac:dyDescent="0.15">
      <c r="C46" s="7">
        <v>4</v>
      </c>
      <c r="D46" s="7">
        <f t="shared" si="39"/>
        <v>7.6630568010999998</v>
      </c>
      <c r="E46" s="10">
        <f t="shared" si="40"/>
        <v>6.2739177493870999</v>
      </c>
      <c r="F46" s="7" t="s">
        <v>83</v>
      </c>
      <c r="G46" s="1">
        <v>5</v>
      </c>
      <c r="H46" s="9">
        <f t="shared" si="20"/>
        <v>7.6630568010999998</v>
      </c>
      <c r="I46" s="9">
        <f t="shared" si="21"/>
        <v>280.8130568011</v>
      </c>
      <c r="J46" s="9">
        <f t="shared" si="22"/>
        <v>4.6096200181921274E-2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210.20585828065677</v>
      </c>
      <c r="O46" s="9">
        <f t="shared" si="41"/>
        <v>69.919716225297719</v>
      </c>
      <c r="P46" s="9">
        <f t="shared" si="25"/>
        <v>3.2230332357844524</v>
      </c>
      <c r="Q46" s="12">
        <f t="shared" si="26"/>
        <v>0.77352797658826855</v>
      </c>
      <c r="R46" s="9">
        <f t="shared" si="27"/>
        <v>14.125500000000001</v>
      </c>
      <c r="S46" s="13">
        <f t="shared" si="28"/>
        <v>5.4761104144155498E-2</v>
      </c>
      <c r="T46" s="2">
        <f t="shared" si="29"/>
        <v>0.43</v>
      </c>
      <c r="U46" s="14">
        <f t="shared" si="30"/>
        <v>2.3547274781986864E-2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3.1967274781986861E-2</v>
      </c>
      <c r="AR46" s="9">
        <f t="shared" si="35"/>
        <v>136.875</v>
      </c>
      <c r="AS46" s="1">
        <f t="shared" si="36"/>
        <v>0.24</v>
      </c>
      <c r="AT46" s="1">
        <f t="shared" si="37"/>
        <v>37176</v>
      </c>
      <c r="AU46" s="1">
        <f t="shared" si="38"/>
        <v>261564289.06862462</v>
      </c>
    </row>
    <row r="47" spans="1:48" x14ac:dyDescent="0.15">
      <c r="C47" s="7">
        <v>5</v>
      </c>
      <c r="D47" s="7">
        <f t="shared" si="39"/>
        <v>14.1466073209032</v>
      </c>
      <c r="E47" s="10">
        <f t="shared" si="40"/>
        <v>7.6630568010999998</v>
      </c>
      <c r="F47" s="7" t="s">
        <v>85</v>
      </c>
      <c r="G47" s="1">
        <v>6</v>
      </c>
      <c r="H47" s="9">
        <f t="shared" si="20"/>
        <v>14.1466073209032</v>
      </c>
      <c r="I47" s="9">
        <f t="shared" si="21"/>
        <v>287.29660732090315</v>
      </c>
      <c r="J47" s="9">
        <f t="shared" si="22"/>
        <v>0.10080865916546583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125.55293298951328</v>
      </c>
      <c r="P47" s="9">
        <f t="shared" si="25"/>
        <v>12.656822828964415</v>
      </c>
      <c r="Q47" s="12">
        <f t="shared" si="26"/>
        <v>3.0376374789514595</v>
      </c>
      <c r="R47" s="9">
        <f t="shared" si="27"/>
        <v>14.125500000000001</v>
      </c>
      <c r="S47" s="13">
        <f t="shared" si="28"/>
        <v>0.21504636854988918</v>
      </c>
      <c r="T47" s="2">
        <f t="shared" si="29"/>
        <v>0.43</v>
      </c>
      <c r="U47" s="14">
        <f t="shared" si="30"/>
        <v>9.2469938476452351E-2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0.10088993847645236</v>
      </c>
      <c r="AR47" s="9">
        <f t="shared" si="35"/>
        <v>136.875</v>
      </c>
      <c r="AS47" s="1">
        <f t="shared" si="36"/>
        <v>0.24</v>
      </c>
      <c r="AT47" s="1">
        <f t="shared" si="37"/>
        <v>37176</v>
      </c>
      <c r="AU47" s="1">
        <f t="shared" si="38"/>
        <v>825506872.62964654</v>
      </c>
    </row>
    <row r="48" spans="1:48" x14ac:dyDescent="0.15">
      <c r="C48" s="7">
        <v>6</v>
      </c>
      <c r="D48" s="7">
        <f t="shared" si="39"/>
        <v>18.711618879666698</v>
      </c>
      <c r="E48" s="10">
        <f t="shared" si="40"/>
        <v>14.1466073209032</v>
      </c>
      <c r="F48" s="7" t="s">
        <v>83</v>
      </c>
      <c r="G48" s="1">
        <v>7</v>
      </c>
      <c r="H48" s="9">
        <f t="shared" si="20"/>
        <v>18.711618879666698</v>
      </c>
      <c r="I48" s="9">
        <f t="shared" si="21"/>
        <v>291.86161887966665</v>
      </c>
      <c r="J48" s="9">
        <f t="shared" si="22"/>
        <v>0.17128261778248416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171.75236016054888</v>
      </c>
      <c r="P48" s="9">
        <f t="shared" si="25"/>
        <v>29.418193858618853</v>
      </c>
      <c r="Q48" s="12">
        <f t="shared" si="26"/>
        <v>7.0603665260685249</v>
      </c>
      <c r="R48" s="9">
        <f t="shared" si="27"/>
        <v>14.125500000000001</v>
      </c>
      <c r="S48" s="13">
        <f t="shared" si="28"/>
        <v>0.499831264455667</v>
      </c>
      <c r="T48" s="2">
        <f t="shared" si="29"/>
        <v>0.43</v>
      </c>
      <c r="U48" s="14">
        <f t="shared" si="30"/>
        <v>0.21492744371593681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0.23052744371593681</v>
      </c>
      <c r="AR48" s="9">
        <f t="shared" si="35"/>
        <v>136.875</v>
      </c>
      <c r="AS48" s="1">
        <f t="shared" si="36"/>
        <v>0.24</v>
      </c>
      <c r="AT48" s="1">
        <f t="shared" si="37"/>
        <v>37176</v>
      </c>
      <c r="AU48" s="1">
        <f t="shared" si="38"/>
        <v>1886233572.851927</v>
      </c>
    </row>
    <row r="49" spans="1:48" x14ac:dyDescent="0.15">
      <c r="C49" s="7">
        <v>7</v>
      </c>
      <c r="D49" s="7">
        <f t="shared" si="39"/>
        <v>18.824725827741901</v>
      </c>
      <c r="E49" s="10">
        <f t="shared" si="40"/>
        <v>18.711618879666698</v>
      </c>
      <c r="F49" s="7" t="s">
        <v>83</v>
      </c>
      <c r="G49" s="1">
        <v>8</v>
      </c>
      <c r="H49" s="9">
        <f t="shared" si="20"/>
        <v>18.824725827741901</v>
      </c>
      <c r="I49" s="9">
        <f t="shared" si="21"/>
        <v>291.97472582774185</v>
      </c>
      <c r="J49" s="9">
        <f t="shared" si="22"/>
        <v>0.17351056776136528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201.19041630193004</v>
      </c>
      <c r="P49" s="9">
        <f t="shared" si="25"/>
        <v>34.908663360693325</v>
      </c>
      <c r="Q49" s="12">
        <f t="shared" si="26"/>
        <v>8.3780792065663974</v>
      </c>
      <c r="R49" s="9">
        <f t="shared" si="27"/>
        <v>14.125500000000001</v>
      </c>
      <c r="S49" s="13">
        <f t="shared" si="28"/>
        <v>0.59311735560273249</v>
      </c>
      <c r="T49" s="2">
        <f t="shared" si="29"/>
        <v>0.43</v>
      </c>
      <c r="U49" s="14">
        <f t="shared" si="30"/>
        <v>0.25504046290917498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0.27064046290917498</v>
      </c>
      <c r="AR49" s="9">
        <f t="shared" si="35"/>
        <v>136.875</v>
      </c>
      <c r="AS49" s="1">
        <f t="shared" si="36"/>
        <v>0.24</v>
      </c>
      <c r="AT49" s="1">
        <f t="shared" si="37"/>
        <v>37176</v>
      </c>
      <c r="AU49" s="1">
        <f t="shared" si="38"/>
        <v>2214448393.140193</v>
      </c>
    </row>
    <row r="50" spans="1:48" x14ac:dyDescent="0.15">
      <c r="C50" s="7">
        <v>8</v>
      </c>
      <c r="D50" s="7">
        <f t="shared" si="39"/>
        <v>19.92782897</v>
      </c>
      <c r="E50" s="10">
        <f t="shared" si="40"/>
        <v>18.824725827741901</v>
      </c>
      <c r="F50" s="7" t="s">
        <v>83</v>
      </c>
      <c r="G50" s="1">
        <v>9</v>
      </c>
      <c r="H50" s="9">
        <f t="shared" si="20"/>
        <v>19.92782897</v>
      </c>
      <c r="I50" s="9">
        <f t="shared" si="21"/>
        <v>293.07782896999998</v>
      </c>
      <c r="J50" s="9">
        <f t="shared" si="22"/>
        <v>0.19671496991402782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225.13800294123672</v>
      </c>
      <c r="P50" s="9">
        <f t="shared" si="25"/>
        <v>44.288015475089686</v>
      </c>
      <c r="Q50" s="12">
        <f t="shared" si="26"/>
        <v>10.629123714021524</v>
      </c>
      <c r="R50" s="9">
        <f t="shared" si="27"/>
        <v>14.125500000000001</v>
      </c>
      <c r="S50" s="13">
        <f t="shared" si="28"/>
        <v>0.75247769735736958</v>
      </c>
      <c r="T50" s="2">
        <f t="shared" si="29"/>
        <v>0.43</v>
      </c>
      <c r="U50" s="14">
        <f t="shared" si="30"/>
        <v>0.32356540986366894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0.33916540986366894</v>
      </c>
      <c r="AR50" s="9">
        <f t="shared" si="35"/>
        <v>136.875</v>
      </c>
      <c r="AS50" s="1">
        <f t="shared" si="36"/>
        <v>0.24</v>
      </c>
      <c r="AT50" s="1">
        <f t="shared" si="37"/>
        <v>37176</v>
      </c>
      <c r="AU50" s="1">
        <f t="shared" si="38"/>
        <v>2775136758.2215104</v>
      </c>
    </row>
    <row r="51" spans="1:48" x14ac:dyDescent="0.15">
      <c r="C51" s="7">
        <v>9</v>
      </c>
      <c r="D51" s="7">
        <f t="shared" si="39"/>
        <v>13.257829144266699</v>
      </c>
      <c r="E51" s="10">
        <f t="shared" si="40"/>
        <v>19.92782897</v>
      </c>
      <c r="F51" s="7" t="s">
        <v>83</v>
      </c>
      <c r="G51" s="1">
        <v>10</v>
      </c>
      <c r="H51" s="9">
        <f t="shared" si="20"/>
        <v>13.257829144266699</v>
      </c>
      <c r="I51" s="9">
        <f t="shared" si="21"/>
        <v>286.40782914426666</v>
      </c>
      <c r="J51" s="9">
        <f t="shared" si="22"/>
        <v>9.0745038429803443E-2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239.70623746614703</v>
      </c>
      <c r="P51" s="9">
        <f t="shared" si="25"/>
        <v>21.752151730729103</v>
      </c>
      <c r="Q51" s="12">
        <f t="shared" si="26"/>
        <v>5.220516415374985</v>
      </c>
      <c r="R51" s="9">
        <f t="shared" si="27"/>
        <v>14.125500000000001</v>
      </c>
      <c r="S51" s="13">
        <f t="shared" si="28"/>
        <v>0.36958099999114968</v>
      </c>
      <c r="T51" s="2">
        <f t="shared" si="29"/>
        <v>0.43</v>
      </c>
      <c r="U51" s="14">
        <f t="shared" si="30"/>
        <v>0.15891982999619436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0.17451982999619436</v>
      </c>
      <c r="AR51" s="9">
        <f t="shared" si="35"/>
        <v>136.875</v>
      </c>
      <c r="AS51" s="1">
        <f t="shared" si="36"/>
        <v>0.24</v>
      </c>
      <c r="AT51" s="1">
        <f t="shared" si="37"/>
        <v>37176</v>
      </c>
      <c r="AU51" s="1">
        <f t="shared" si="38"/>
        <v>1427965179.1604688</v>
      </c>
    </row>
    <row r="52" spans="1:48" x14ac:dyDescent="0.15">
      <c r="C52" s="7">
        <v>10</v>
      </c>
      <c r="D52" s="7">
        <f t="shared" si="39"/>
        <v>8.9104420101290298</v>
      </c>
      <c r="E52" s="10">
        <f t="shared" si="40"/>
        <v>13.257829144266699</v>
      </c>
      <c r="F52" s="7" t="s">
        <v>83</v>
      </c>
      <c r="G52" s="1">
        <v>11</v>
      </c>
      <c r="H52" s="9">
        <f t="shared" si="20"/>
        <v>8.9104420101290298</v>
      </c>
      <c r="I52" s="9">
        <f t="shared" si="21"/>
        <v>282.06044201012901</v>
      </c>
      <c r="J52" s="9">
        <f t="shared" si="22"/>
        <v>5.373534728436298E-2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207.05638144864702</v>
      </c>
      <c r="O52" s="9">
        <f t="shared" si="41"/>
        <v>69.75395428677092</v>
      </c>
      <c r="P52" s="9">
        <f t="shared" si="25"/>
        <v>3.7482529580572153</v>
      </c>
      <c r="Q52" s="12">
        <f t="shared" si="26"/>
        <v>0.89958070993373163</v>
      </c>
      <c r="R52" s="9">
        <f t="shared" si="27"/>
        <v>14.125500000000001</v>
      </c>
      <c r="S52" s="13">
        <f t="shared" si="28"/>
        <v>6.3684875574934102E-2</v>
      </c>
      <c r="T52" s="2">
        <f t="shared" si="29"/>
        <v>0.43</v>
      </c>
      <c r="U52" s="14">
        <f t="shared" si="30"/>
        <v>2.7384496497221664E-2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3.5804496497221665E-2</v>
      </c>
      <c r="AR52" s="9">
        <f t="shared" si="35"/>
        <v>136.875</v>
      </c>
      <c r="AS52" s="1">
        <f t="shared" si="36"/>
        <v>0.24</v>
      </c>
      <c r="AT52" s="1">
        <f t="shared" si="37"/>
        <v>37176</v>
      </c>
      <c r="AU52" s="1">
        <f t="shared" si="38"/>
        <v>292961403.04812592</v>
      </c>
    </row>
    <row r="53" spans="1:48" x14ac:dyDescent="0.15">
      <c r="C53" s="7">
        <v>11</v>
      </c>
      <c r="D53" s="7">
        <f t="shared" si="39"/>
        <v>3.4876382720666701</v>
      </c>
      <c r="E53" s="10">
        <f t="shared" si="40"/>
        <v>8.9104420101290298</v>
      </c>
      <c r="F53" s="7" t="s">
        <v>85</v>
      </c>
      <c r="G53" s="1">
        <v>12</v>
      </c>
      <c r="H53" s="9">
        <f t="shared" si="20"/>
        <v>3.4876382720666701</v>
      </c>
      <c r="I53" s="9">
        <f t="shared" si="21"/>
        <v>276.63763827206662</v>
      </c>
      <c r="J53" s="9">
        <f t="shared" si="22"/>
        <v>2.731364965400921E-2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124.86195132871369</v>
      </c>
      <c r="P53" s="9">
        <f t="shared" si="25"/>
        <v>3.4104355937084354</v>
      </c>
      <c r="Q53" s="12">
        <f t="shared" si="26"/>
        <v>0.81850454249002447</v>
      </c>
      <c r="R53" s="9">
        <f t="shared" si="27"/>
        <v>14.125500000000001</v>
      </c>
      <c r="S53" s="13">
        <f t="shared" si="28"/>
        <v>5.7945173090511802E-2</v>
      </c>
      <c r="T53" s="2">
        <f t="shared" si="29"/>
        <v>0.43</v>
      </c>
      <c r="U53" s="14">
        <f t="shared" si="30"/>
        <v>2.4916424428920076E-2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3.3336424428920076E-2</v>
      </c>
      <c r="AR53" s="9">
        <f t="shared" si="35"/>
        <v>136.875</v>
      </c>
      <c r="AS53" s="1">
        <f t="shared" si="36"/>
        <v>0.24</v>
      </c>
      <c r="AT53" s="1">
        <f t="shared" si="37"/>
        <v>37176</v>
      </c>
      <c r="AU53" s="1">
        <f t="shared" si="38"/>
        <v>272767016.1221813</v>
      </c>
      <c r="AV53" s="1">
        <f>SUM(AU42:AU53)</f>
        <v>11078373960.776232</v>
      </c>
    </row>
    <row r="54" spans="1:48" x14ac:dyDescent="0.15">
      <c r="C54" s="7">
        <v>12</v>
      </c>
      <c r="D54" s="7">
        <f t="shared" si="39"/>
        <v>6.37603867741936E-2</v>
      </c>
      <c r="E54" s="10">
        <f t="shared" si="40"/>
        <v>3.4876382720666701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0.69410592783870895</v>
      </c>
      <c r="E58" s="7"/>
      <c r="F58" s="7"/>
      <c r="G58" s="1">
        <v>1</v>
      </c>
      <c r="H58" s="9">
        <f t="shared" ref="H58:H69" si="42">E59</f>
        <v>0.69410592783870895</v>
      </c>
      <c r="I58" s="9">
        <f t="shared" ref="I58:I69" si="43">H58+273.15</f>
        <v>273.84410592783871</v>
      </c>
      <c r="J58" s="9">
        <f t="shared" ref="J58:J69" si="44">EXP(($C$15*(I58-$C$13))/($C$16*I58*$C$13))</f>
        <v>1.9074200653158839E-2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1.9029694184968136E-3</v>
      </c>
      <c r="Q58" s="12">
        <f t="shared" ref="Q58:Q69" si="48">P58*$B$60</f>
        <v>3.6156418951439461E-4</v>
      </c>
      <c r="R58" s="9">
        <f t="shared" ref="R58:R69" si="49">L58*$B$60</f>
        <v>1.8955666666666669E-2</v>
      </c>
      <c r="S58" s="13">
        <f t="shared" ref="S58:S69" si="50">Q58/R58</f>
        <v>1.9074200653158839E-2</v>
      </c>
      <c r="T58" s="2">
        <f t="shared" ref="T58:T69" si="51">$B$59/100</f>
        <v>0.01</v>
      </c>
      <c r="U58" s="14">
        <f t="shared" ref="U58:U69" si="52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1.2190742006531589E-2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30741.333333333332</v>
      </c>
      <c r="AU58" s="1">
        <f t="shared" ref="AU58:AU69" si="59">AT58*10000*AS58*0.67*AR58*AQ58</f>
        <v>4759558.906464099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-7.61330731212903</v>
      </c>
      <c r="E59" s="10">
        <f t="shared" ref="E59:E70" si="61">D58</f>
        <v>0.69410592783870895</v>
      </c>
      <c r="F59" s="7" t="s">
        <v>83</v>
      </c>
      <c r="G59" s="1">
        <v>2</v>
      </c>
      <c r="H59" s="9">
        <f t="shared" si="42"/>
        <v>-7.61330731212903</v>
      </c>
      <c r="I59" s="9">
        <f t="shared" si="43"/>
        <v>265.53669268787093</v>
      </c>
      <c r="J59" s="9">
        <f t="shared" si="44"/>
        <v>6.2711231762329692E-3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0.19763036391483652</v>
      </c>
      <c r="P59" s="9">
        <f t="shared" si="47"/>
        <v>1.2393643554736871E-3</v>
      </c>
      <c r="Q59" s="12">
        <f t="shared" si="48"/>
        <v>2.3547922754000057E-4</v>
      </c>
      <c r="R59" s="9">
        <f t="shared" si="49"/>
        <v>1.8955666666666669E-2</v>
      </c>
      <c r="S59" s="13">
        <f t="shared" si="50"/>
        <v>1.2422629690681794E-2</v>
      </c>
      <c r="T59" s="2">
        <f t="shared" si="51"/>
        <v>0.01</v>
      </c>
      <c r="U59" s="14">
        <f t="shared" si="52"/>
        <v>1.2422629690681794E-4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1.2124226296906819E-2</v>
      </c>
      <c r="AR59" s="9">
        <f t="shared" si="56"/>
        <v>9.9766666666666666</v>
      </c>
      <c r="AS59" s="1">
        <f t="shared" si="57"/>
        <v>0.19</v>
      </c>
      <c r="AT59" s="1">
        <f t="shared" si="58"/>
        <v>30741.333333333332</v>
      </c>
      <c r="AU59" s="1">
        <f t="shared" si="59"/>
        <v>4733589.5735067828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0.78183023928571405</v>
      </c>
      <c r="E60" s="10">
        <f t="shared" si="61"/>
        <v>-7.61330731212903</v>
      </c>
      <c r="F60" s="7" t="s">
        <v>83</v>
      </c>
      <c r="G60" s="1">
        <v>3</v>
      </c>
      <c r="H60" s="9">
        <f t="shared" si="42"/>
        <v>0.78183023928571405</v>
      </c>
      <c r="I60" s="9">
        <f t="shared" si="43"/>
        <v>273.93183023928572</v>
      </c>
      <c r="J60" s="9">
        <f t="shared" si="44"/>
        <v>1.929263004337722E-2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0.29615766622602951</v>
      </c>
      <c r="P60" s="9">
        <f t="shared" si="47"/>
        <v>5.7136602890087802E-3</v>
      </c>
      <c r="Q60" s="12">
        <f t="shared" si="48"/>
        <v>1.0855954549116682E-3</v>
      </c>
      <c r="R60" s="9">
        <f t="shared" si="49"/>
        <v>1.8955666666666669E-2</v>
      </c>
      <c r="S60" s="13">
        <f t="shared" si="50"/>
        <v>5.7270233434768919E-2</v>
      </c>
      <c r="T60" s="2">
        <f t="shared" si="51"/>
        <v>0.01</v>
      </c>
      <c r="U60" s="14">
        <f t="shared" si="52"/>
        <v>5.727023343476892E-4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1.257270233434769E-2</v>
      </c>
      <c r="AR60" s="9">
        <f t="shared" si="56"/>
        <v>9.9766666666666666</v>
      </c>
      <c r="AS60" s="1">
        <f t="shared" si="57"/>
        <v>0.19</v>
      </c>
      <c r="AT60" s="1">
        <f t="shared" si="58"/>
        <v>30741.333333333332</v>
      </c>
      <c r="AU60" s="1">
        <f t="shared" si="59"/>
        <v>4908685.4058354283</v>
      </c>
    </row>
    <row r="61" spans="1:48" x14ac:dyDescent="0.15">
      <c r="C61" s="7">
        <v>3</v>
      </c>
      <c r="D61" s="7">
        <f t="shared" si="60"/>
        <v>6.2739177493870999</v>
      </c>
      <c r="E61" s="10">
        <f t="shared" si="61"/>
        <v>0.78183023928571405</v>
      </c>
      <c r="F61" s="7" t="s">
        <v>83</v>
      </c>
      <c r="G61" s="1">
        <v>4</v>
      </c>
      <c r="H61" s="9">
        <f t="shared" si="42"/>
        <v>6.2739177493870999</v>
      </c>
      <c r="I61" s="9">
        <f t="shared" si="43"/>
        <v>279.4239177493871</v>
      </c>
      <c r="J61" s="9">
        <f t="shared" si="44"/>
        <v>3.8797391233462479E-2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0.39021067260368741</v>
      </c>
      <c r="P61" s="9">
        <f t="shared" si="47"/>
        <v>1.51391561284778E-2</v>
      </c>
      <c r="Q61" s="12">
        <f t="shared" si="48"/>
        <v>2.8764396644107822E-3</v>
      </c>
      <c r="R61" s="9">
        <f t="shared" si="49"/>
        <v>1.8955666666666669E-2</v>
      </c>
      <c r="S61" s="13">
        <f t="shared" si="50"/>
        <v>0.15174563443178549</v>
      </c>
      <c r="T61" s="2">
        <f t="shared" si="51"/>
        <v>0.01</v>
      </c>
      <c r="U61" s="14">
        <f t="shared" si="52"/>
        <v>1.517456344317855E-3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1.3517456344317856E-2</v>
      </c>
      <c r="AR61" s="9">
        <f t="shared" si="56"/>
        <v>9.9766666666666666</v>
      </c>
      <c r="AS61" s="1">
        <f t="shared" si="57"/>
        <v>0.19</v>
      </c>
      <c r="AT61" s="1">
        <f t="shared" si="58"/>
        <v>30741.333333333332</v>
      </c>
      <c r="AU61" s="1">
        <f t="shared" si="59"/>
        <v>5277540.0957437186</v>
      </c>
    </row>
    <row r="62" spans="1:48" x14ac:dyDescent="0.15">
      <c r="C62" s="7">
        <v>4</v>
      </c>
      <c r="D62" s="7">
        <f t="shared" si="60"/>
        <v>7.6630568010999998</v>
      </c>
      <c r="E62" s="10">
        <f t="shared" si="61"/>
        <v>6.2739177493870999</v>
      </c>
      <c r="F62" s="7" t="s">
        <v>83</v>
      </c>
      <c r="G62" s="1">
        <v>5</v>
      </c>
      <c r="H62" s="9">
        <f t="shared" si="42"/>
        <v>7.6630568010999998</v>
      </c>
      <c r="I62" s="9">
        <f t="shared" si="43"/>
        <v>280.8130568011</v>
      </c>
      <c r="J62" s="9">
        <f t="shared" si="44"/>
        <v>4.6096200181921274E-2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0.35631794065144912</v>
      </c>
      <c r="O62" s="9">
        <f t="shared" si="62"/>
        <v>0.11852024249042714</v>
      </c>
      <c r="P62" s="9">
        <f t="shared" si="47"/>
        <v>5.4633328234485815E-3</v>
      </c>
      <c r="Q62" s="12">
        <f t="shared" si="48"/>
        <v>1.0380332364552305E-3</v>
      </c>
      <c r="R62" s="9">
        <f t="shared" si="49"/>
        <v>1.8955666666666669E-2</v>
      </c>
      <c r="S62" s="13">
        <f t="shared" si="50"/>
        <v>5.4761104144155505E-2</v>
      </c>
      <c r="T62" s="2">
        <f t="shared" si="51"/>
        <v>0.01</v>
      </c>
      <c r="U62" s="14">
        <f t="shared" si="52"/>
        <v>5.4761104144155509E-4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1.2547611041441555E-2</v>
      </c>
      <c r="AR62" s="9">
        <f t="shared" si="56"/>
        <v>9.9766666666666666</v>
      </c>
      <c r="AS62" s="1">
        <f t="shared" si="57"/>
        <v>0.19</v>
      </c>
      <c r="AT62" s="1">
        <f t="shared" si="58"/>
        <v>30741.333333333332</v>
      </c>
      <c r="AU62" s="1">
        <f t="shared" si="59"/>
        <v>4898889.1615574257</v>
      </c>
    </row>
    <row r="63" spans="1:48" x14ac:dyDescent="0.15">
      <c r="C63" s="7">
        <v>5</v>
      </c>
      <c r="D63" s="7">
        <f t="shared" si="60"/>
        <v>14.1466073209032</v>
      </c>
      <c r="E63" s="10">
        <f t="shared" si="61"/>
        <v>7.6630568010999998</v>
      </c>
      <c r="F63" s="7" t="s">
        <v>85</v>
      </c>
      <c r="G63" s="1">
        <v>6</v>
      </c>
      <c r="H63" s="9">
        <f t="shared" si="42"/>
        <v>14.1466073209032</v>
      </c>
      <c r="I63" s="9">
        <f t="shared" si="43"/>
        <v>287.29660732090315</v>
      </c>
      <c r="J63" s="9">
        <f t="shared" si="44"/>
        <v>0.10080865916546583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0.21282357633364524</v>
      </c>
      <c r="P63" s="9">
        <f t="shared" si="47"/>
        <v>2.1454459368993942E-2</v>
      </c>
      <c r="Q63" s="12">
        <f t="shared" si="48"/>
        <v>4.0763472801088486E-3</v>
      </c>
      <c r="R63" s="9">
        <f t="shared" si="49"/>
        <v>1.8955666666666669E-2</v>
      </c>
      <c r="S63" s="13">
        <f t="shared" si="50"/>
        <v>0.21504636854988912</v>
      </c>
      <c r="T63" s="2">
        <f t="shared" si="51"/>
        <v>0.01</v>
      </c>
      <c r="U63" s="14">
        <f t="shared" si="52"/>
        <v>2.1504636854988912E-3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1.4150463685498892E-2</v>
      </c>
      <c r="AR63" s="9">
        <f t="shared" si="56"/>
        <v>9.9766666666666666</v>
      </c>
      <c r="AS63" s="1">
        <f t="shared" si="57"/>
        <v>0.19</v>
      </c>
      <c r="AT63" s="1">
        <f t="shared" si="58"/>
        <v>30741.333333333332</v>
      </c>
      <c r="AU63" s="1">
        <f t="shared" si="59"/>
        <v>5524681.3876323607</v>
      </c>
    </row>
    <row r="64" spans="1:48" x14ac:dyDescent="0.15">
      <c r="C64" s="7">
        <v>6</v>
      </c>
      <c r="D64" s="7">
        <f t="shared" si="60"/>
        <v>18.711618879666698</v>
      </c>
      <c r="E64" s="10">
        <f t="shared" si="61"/>
        <v>14.1466073209032</v>
      </c>
      <c r="F64" s="7" t="s">
        <v>83</v>
      </c>
      <c r="G64" s="1">
        <v>7</v>
      </c>
      <c r="H64" s="9">
        <f t="shared" si="42"/>
        <v>18.711618879666698</v>
      </c>
      <c r="I64" s="9">
        <f t="shared" si="43"/>
        <v>291.86161887966665</v>
      </c>
      <c r="J64" s="9">
        <f t="shared" si="44"/>
        <v>0.17128261778248416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0.29113578363131798</v>
      </c>
      <c r="P64" s="9">
        <f t="shared" si="47"/>
        <v>4.9866499150527044E-2</v>
      </c>
      <c r="Q64" s="12">
        <f t="shared" si="48"/>
        <v>9.4746348386001381E-3</v>
      </c>
      <c r="R64" s="9">
        <f t="shared" si="49"/>
        <v>1.8955666666666669E-2</v>
      </c>
      <c r="S64" s="13">
        <f t="shared" si="50"/>
        <v>0.49983126445566689</v>
      </c>
      <c r="T64" s="2">
        <f t="shared" si="51"/>
        <v>0.01</v>
      </c>
      <c r="U64" s="14">
        <f t="shared" si="52"/>
        <v>4.9983126445566689E-3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2.509831264455667E-2</v>
      </c>
      <c r="AR64" s="9">
        <f t="shared" si="56"/>
        <v>9.9766666666666666</v>
      </c>
      <c r="AS64" s="1">
        <f t="shared" si="57"/>
        <v>0.19</v>
      </c>
      <c r="AT64" s="1">
        <f t="shared" si="58"/>
        <v>30741.333333333332</v>
      </c>
      <c r="AU64" s="1">
        <f t="shared" si="59"/>
        <v>9798984.952730298</v>
      </c>
    </row>
    <row r="65" spans="1:48" x14ac:dyDescent="0.15">
      <c r="C65" s="7">
        <v>7</v>
      </c>
      <c r="D65" s="7">
        <f t="shared" si="60"/>
        <v>18.824725827741901</v>
      </c>
      <c r="E65" s="10">
        <f t="shared" si="61"/>
        <v>18.711618879666698</v>
      </c>
      <c r="F65" s="7" t="s">
        <v>83</v>
      </c>
      <c r="G65" s="1">
        <v>8</v>
      </c>
      <c r="H65" s="9">
        <f t="shared" si="42"/>
        <v>18.824725827741901</v>
      </c>
      <c r="I65" s="9">
        <f t="shared" si="43"/>
        <v>291.97472582774185</v>
      </c>
      <c r="J65" s="9">
        <f t="shared" si="44"/>
        <v>0.17351056776136528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0.34103595114745761</v>
      </c>
      <c r="P65" s="9">
        <f t="shared" si="47"/>
        <v>5.9173341510632603E-2</v>
      </c>
      <c r="Q65" s="12">
        <f t="shared" si="48"/>
        <v>1.1242934887020195E-2</v>
      </c>
      <c r="R65" s="9">
        <f t="shared" si="49"/>
        <v>1.8955666666666669E-2</v>
      </c>
      <c r="S65" s="13">
        <f t="shared" si="50"/>
        <v>0.59311735560273238</v>
      </c>
      <c r="T65" s="2">
        <f t="shared" si="51"/>
        <v>0.01</v>
      </c>
      <c r="U65" s="14">
        <f t="shared" si="52"/>
        <v>5.9311735560273237E-3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2.6031173556027323E-2</v>
      </c>
      <c r="AR65" s="9">
        <f t="shared" si="56"/>
        <v>9.9766666666666666</v>
      </c>
      <c r="AS65" s="1">
        <f t="shared" si="57"/>
        <v>0.19</v>
      </c>
      <c r="AT65" s="1">
        <f t="shared" si="58"/>
        <v>30741.333333333332</v>
      </c>
      <c r="AU65" s="1">
        <f t="shared" si="59"/>
        <v>10163196.290916562</v>
      </c>
    </row>
    <row r="66" spans="1:48" x14ac:dyDescent="0.15">
      <c r="C66" s="7">
        <v>8</v>
      </c>
      <c r="D66" s="7">
        <f t="shared" si="60"/>
        <v>19.92782897</v>
      </c>
      <c r="E66" s="10">
        <f t="shared" si="61"/>
        <v>18.824725827741901</v>
      </c>
      <c r="F66" s="7" t="s">
        <v>83</v>
      </c>
      <c r="G66" s="1">
        <v>9</v>
      </c>
      <c r="H66" s="9">
        <f t="shared" si="42"/>
        <v>19.92782897</v>
      </c>
      <c r="I66" s="9">
        <f t="shared" si="43"/>
        <v>293.07782896999998</v>
      </c>
      <c r="J66" s="9">
        <f t="shared" si="44"/>
        <v>0.19671496991402782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0.38162927630349169</v>
      </c>
      <c r="P66" s="9">
        <f t="shared" si="47"/>
        <v>7.5072191606353575E-2</v>
      </c>
      <c r="Q66" s="12">
        <f t="shared" si="48"/>
        <v>1.426371640520718E-2</v>
      </c>
      <c r="R66" s="9">
        <f t="shared" si="49"/>
        <v>1.8955666666666669E-2</v>
      </c>
      <c r="S66" s="13">
        <f t="shared" si="50"/>
        <v>0.75247769735736947</v>
      </c>
      <c r="T66" s="2">
        <f t="shared" si="51"/>
        <v>0.01</v>
      </c>
      <c r="U66" s="14">
        <f t="shared" si="52"/>
        <v>7.5247769735736951E-3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2.7624776973573694E-2</v>
      </c>
      <c r="AR66" s="9">
        <f t="shared" si="56"/>
        <v>9.9766666666666666</v>
      </c>
      <c r="AS66" s="1">
        <f t="shared" si="57"/>
        <v>0.19</v>
      </c>
      <c r="AT66" s="1">
        <f t="shared" si="58"/>
        <v>30741.333333333332</v>
      </c>
      <c r="AU66" s="1">
        <f t="shared" si="59"/>
        <v>10785377.396487547</v>
      </c>
    </row>
    <row r="67" spans="1:48" x14ac:dyDescent="0.15">
      <c r="C67" s="7">
        <v>9</v>
      </c>
      <c r="D67" s="7">
        <f t="shared" si="60"/>
        <v>13.257829144266699</v>
      </c>
      <c r="E67" s="10">
        <f t="shared" si="61"/>
        <v>19.92782897</v>
      </c>
      <c r="F67" s="7" t="s">
        <v>83</v>
      </c>
      <c r="G67" s="1">
        <v>10</v>
      </c>
      <c r="H67" s="9">
        <f t="shared" si="42"/>
        <v>13.257829144266699</v>
      </c>
      <c r="I67" s="9">
        <f t="shared" si="43"/>
        <v>286.40782914426666</v>
      </c>
      <c r="J67" s="9">
        <f t="shared" si="44"/>
        <v>9.0745038429803443E-2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0.40632375136380477</v>
      </c>
      <c r="P67" s="9">
        <f t="shared" si="47"/>
        <v>3.6871864432450364E-2</v>
      </c>
      <c r="Q67" s="12">
        <f t="shared" si="48"/>
        <v>7.0056542421655689E-3</v>
      </c>
      <c r="R67" s="9">
        <f t="shared" si="49"/>
        <v>1.8955666666666669E-2</v>
      </c>
      <c r="S67" s="13">
        <f t="shared" si="50"/>
        <v>0.36958099999114957</v>
      </c>
      <c r="T67" s="2">
        <f t="shared" si="51"/>
        <v>0.01</v>
      </c>
      <c r="U67" s="14">
        <f t="shared" si="52"/>
        <v>3.6958099999114956E-3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2.3795809999911495E-2</v>
      </c>
      <c r="AR67" s="9">
        <f t="shared" si="56"/>
        <v>9.9766666666666666</v>
      </c>
      <c r="AS67" s="1">
        <f t="shared" si="57"/>
        <v>0.19</v>
      </c>
      <c r="AT67" s="1">
        <f t="shared" si="58"/>
        <v>30741.333333333332</v>
      </c>
      <c r="AU67" s="1">
        <f t="shared" si="59"/>
        <v>9290456.5908231661</v>
      </c>
    </row>
    <row r="68" spans="1:48" x14ac:dyDescent="0.15">
      <c r="C68" s="7">
        <v>10</v>
      </c>
      <c r="D68" s="7">
        <f t="shared" si="60"/>
        <v>8.9104420101290298</v>
      </c>
      <c r="E68" s="10">
        <f t="shared" si="61"/>
        <v>13.257829144266699</v>
      </c>
      <c r="F68" s="7" t="s">
        <v>83</v>
      </c>
      <c r="G68" s="1">
        <v>11</v>
      </c>
      <c r="H68" s="9">
        <f t="shared" si="42"/>
        <v>8.9104420101290298</v>
      </c>
      <c r="I68" s="9">
        <f t="shared" si="43"/>
        <v>282.06044201012901</v>
      </c>
      <c r="J68" s="9">
        <f t="shared" si="44"/>
        <v>5.373534728436298E-2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0.35097929258478666</v>
      </c>
      <c r="O68" s="9">
        <f t="shared" si="62"/>
        <v>0.11823926101323445</v>
      </c>
      <c r="P68" s="9">
        <f t="shared" si="47"/>
        <v>6.3536277531925939E-3</v>
      </c>
      <c r="Q68" s="12">
        <f t="shared" si="48"/>
        <v>1.2071892731065929E-3</v>
      </c>
      <c r="R68" s="9">
        <f t="shared" si="49"/>
        <v>1.8955666666666669E-2</v>
      </c>
      <c r="S68" s="13">
        <f t="shared" si="50"/>
        <v>6.3684875574934116E-2</v>
      </c>
      <c r="T68" s="2">
        <f t="shared" si="51"/>
        <v>0.01</v>
      </c>
      <c r="U68" s="14">
        <f t="shared" si="52"/>
        <v>6.3684875574934123E-4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1.2636848755749341E-2</v>
      </c>
      <c r="AR68" s="9">
        <f t="shared" si="56"/>
        <v>9.9766666666666666</v>
      </c>
      <c r="AS68" s="1">
        <f t="shared" si="57"/>
        <v>0.19</v>
      </c>
      <c r="AT68" s="1">
        <f t="shared" si="58"/>
        <v>30741.333333333332</v>
      </c>
      <c r="AU68" s="1">
        <f t="shared" si="59"/>
        <v>4933729.7116813278</v>
      </c>
    </row>
    <row r="69" spans="1:48" x14ac:dyDescent="0.15">
      <c r="C69" s="7">
        <v>11</v>
      </c>
      <c r="D69" s="7">
        <f t="shared" si="60"/>
        <v>3.4876382720666701</v>
      </c>
      <c r="E69" s="10">
        <f t="shared" si="61"/>
        <v>8.9104420101290298</v>
      </c>
      <c r="F69" s="7" t="s">
        <v>85</v>
      </c>
      <c r="G69" s="1">
        <v>12</v>
      </c>
      <c r="H69" s="9">
        <f t="shared" si="42"/>
        <v>3.4876382720666701</v>
      </c>
      <c r="I69" s="9">
        <f t="shared" si="43"/>
        <v>276.63763827206662</v>
      </c>
      <c r="J69" s="9">
        <f t="shared" si="44"/>
        <v>2.731364965400921E-2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0.21165229992670853</v>
      </c>
      <c r="P69" s="9">
        <f t="shared" si="47"/>
        <v>5.780996768663396E-3</v>
      </c>
      <c r="Q69" s="12">
        <f t="shared" si="48"/>
        <v>1.0983893860460454E-3</v>
      </c>
      <c r="R69" s="9">
        <f t="shared" si="49"/>
        <v>1.8955666666666669E-2</v>
      </c>
      <c r="S69" s="13">
        <f t="shared" si="50"/>
        <v>5.7945173090511816E-2</v>
      </c>
      <c r="T69" s="2">
        <f t="shared" si="51"/>
        <v>0.01</v>
      </c>
      <c r="U69" s="14">
        <f t="shared" si="52"/>
        <v>5.7945173090511815E-4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1.2579451730905118E-2</v>
      </c>
      <c r="AR69" s="9">
        <f t="shared" si="56"/>
        <v>9.9766666666666666</v>
      </c>
      <c r="AS69" s="1">
        <f t="shared" si="57"/>
        <v>0.19</v>
      </c>
      <c r="AT69" s="1">
        <f t="shared" si="58"/>
        <v>30741.333333333332</v>
      </c>
      <c r="AU69" s="1">
        <f t="shared" si="59"/>
        <v>4911320.5325964531</v>
      </c>
      <c r="AV69" s="1">
        <f>SUM(AU58:AU69)</f>
        <v>79986010.005975157</v>
      </c>
    </row>
    <row r="70" spans="1:48" x14ac:dyDescent="0.15">
      <c r="C70" s="7">
        <v>12</v>
      </c>
      <c r="D70" s="7">
        <f t="shared" si="60"/>
        <v>6.37603867741936E-2</v>
      </c>
      <c r="E70" s="10">
        <f t="shared" si="61"/>
        <v>3.4876382720666701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0.69410592783870895</v>
      </c>
      <c r="E73" s="7"/>
      <c r="F73" s="7"/>
      <c r="G73" s="1">
        <v>1</v>
      </c>
      <c r="H73" s="9">
        <f t="shared" ref="H73:H84" si="63">E74</f>
        <v>0.69410592783870895</v>
      </c>
      <c r="I73" s="9">
        <f t="shared" ref="I73:I84" si="64">H73+273.15</f>
        <v>273.84410592783871</v>
      </c>
      <c r="J73" s="9">
        <f t="shared" ref="J73:J84" si="65">EXP(($C$15*(I73-$C$13))/($C$16*I73*$C$13))</f>
        <v>1.9074200653158839E-2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2.0886249715208931E-3</v>
      </c>
      <c r="Q73" s="12">
        <f t="shared" ref="Q73:Q84" si="69">P73*$B$75</f>
        <v>3.7595249487376077E-4</v>
      </c>
      <c r="R73" s="9">
        <f t="shared" ref="R73:R84" si="70">L73*$B$75</f>
        <v>1.9710000000000002E-2</v>
      </c>
      <c r="S73" s="13">
        <f t="shared" ref="S73:S84" si="71">Q73/R73</f>
        <v>1.9074200653158839E-2</v>
      </c>
      <c r="T73" s="2">
        <f t="shared" ref="T73:T84" si="72">$B$74/100</f>
        <v>0.01</v>
      </c>
      <c r="U73" s="14">
        <f t="shared" ref="U73:U84" si="73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1.2790742006531589E-2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3029.5833333333335</v>
      </c>
      <c r="AU73" s="1">
        <f t="shared" ref="AU73:AU84" si="80">AT73*10000*AS73*0.67*AR73*AQ73</f>
        <v>511729.04673938412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-7.61330731212903</v>
      </c>
      <c r="E74" s="10">
        <f t="shared" ref="E74:E85" si="82">D73</f>
        <v>0.69410592783870895</v>
      </c>
      <c r="F74" s="7" t="s">
        <v>83</v>
      </c>
      <c r="G74" s="1">
        <v>2</v>
      </c>
      <c r="H74" s="9">
        <f t="shared" si="63"/>
        <v>-7.61330731212903</v>
      </c>
      <c r="I74" s="9">
        <f t="shared" si="64"/>
        <v>265.53669268787093</v>
      </c>
      <c r="J74" s="9">
        <f t="shared" si="65"/>
        <v>6.2711231762329692E-3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0.21691137502847913</v>
      </c>
      <c r="P74" s="9">
        <f t="shared" si="68"/>
        <v>1.3602779511296568E-3</v>
      </c>
      <c r="Q74" s="12">
        <f t="shared" si="69"/>
        <v>2.4485003120333821E-4</v>
      </c>
      <c r="R74" s="9">
        <f t="shared" si="70"/>
        <v>1.9710000000000002E-2</v>
      </c>
      <c r="S74" s="13">
        <f t="shared" si="71"/>
        <v>1.2422629690681796E-2</v>
      </c>
      <c r="T74" s="2">
        <f t="shared" si="72"/>
        <v>0.01</v>
      </c>
      <c r="U74" s="14">
        <f t="shared" si="73"/>
        <v>1.2422629690681797E-4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1.2724226296906819E-2</v>
      </c>
      <c r="AR74" s="9">
        <f t="shared" si="77"/>
        <v>10.950000000000001</v>
      </c>
      <c r="AS74" s="1">
        <f t="shared" si="78"/>
        <v>0.18</v>
      </c>
      <c r="AT74" s="1">
        <f t="shared" si="79"/>
        <v>3029.5833333333335</v>
      </c>
      <c r="AU74" s="1">
        <f t="shared" si="80"/>
        <v>509067.90161878866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0.78183023928571405</v>
      </c>
      <c r="E75" s="10">
        <f t="shared" si="82"/>
        <v>-7.61330731212903</v>
      </c>
      <c r="F75" s="7" t="s">
        <v>83</v>
      </c>
      <c r="G75" s="1">
        <v>3</v>
      </c>
      <c r="H75" s="9">
        <f t="shared" si="63"/>
        <v>0.78183023928571405</v>
      </c>
      <c r="I75" s="9">
        <f t="shared" si="64"/>
        <v>273.93183023928572</v>
      </c>
      <c r="J75" s="9">
        <f t="shared" si="65"/>
        <v>1.929263004337722E-2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0.32505109707734953</v>
      </c>
      <c r="P75" s="9">
        <f t="shared" si="68"/>
        <v>6.2710905611071989E-3</v>
      </c>
      <c r="Q75" s="12">
        <f t="shared" si="69"/>
        <v>1.1287963009992959E-3</v>
      </c>
      <c r="R75" s="9">
        <f t="shared" si="70"/>
        <v>1.9710000000000002E-2</v>
      </c>
      <c r="S75" s="13">
        <f t="shared" si="71"/>
        <v>5.727023343476894E-2</v>
      </c>
      <c r="T75" s="2">
        <f t="shared" si="72"/>
        <v>0.01</v>
      </c>
      <c r="U75" s="14">
        <f t="shared" si="73"/>
        <v>5.7270233434768942E-4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1.317270233434769E-2</v>
      </c>
      <c r="AR75" s="9">
        <f t="shared" si="77"/>
        <v>10.950000000000001</v>
      </c>
      <c r="AS75" s="1">
        <f t="shared" si="78"/>
        <v>0.18</v>
      </c>
      <c r="AT75" s="1">
        <f t="shared" si="79"/>
        <v>3029.5833333333335</v>
      </c>
      <c r="AU75" s="1">
        <f t="shared" si="80"/>
        <v>527010.42715857981</v>
      </c>
    </row>
    <row r="76" spans="1:48" x14ac:dyDescent="0.15">
      <c r="C76" s="7">
        <v>3</v>
      </c>
      <c r="D76" s="7">
        <f t="shared" si="81"/>
        <v>6.2739177493870999</v>
      </c>
      <c r="E76" s="10">
        <f t="shared" si="82"/>
        <v>0.78183023928571405</v>
      </c>
      <c r="F76" s="7" t="s">
        <v>83</v>
      </c>
      <c r="G76" s="1">
        <v>4</v>
      </c>
      <c r="H76" s="9">
        <f t="shared" si="63"/>
        <v>6.2739177493870999</v>
      </c>
      <c r="I76" s="9">
        <f t="shared" si="64"/>
        <v>279.4239177493871</v>
      </c>
      <c r="J76" s="9">
        <f t="shared" si="65"/>
        <v>3.8797391233462479E-2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0.42828000651624232</v>
      </c>
      <c r="P76" s="9">
        <f t="shared" si="68"/>
        <v>1.6616146970280514E-2</v>
      </c>
      <c r="Q76" s="12">
        <f t="shared" si="69"/>
        <v>2.9909064546504924E-3</v>
      </c>
      <c r="R76" s="9">
        <f t="shared" si="70"/>
        <v>1.9710000000000002E-2</v>
      </c>
      <c r="S76" s="13">
        <f t="shared" si="71"/>
        <v>0.15174563443178549</v>
      </c>
      <c r="T76" s="2">
        <f t="shared" si="72"/>
        <v>0.01</v>
      </c>
      <c r="U76" s="14">
        <f t="shared" si="73"/>
        <v>1.517456344317855E-3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1.4117456344317856E-2</v>
      </c>
      <c r="AR76" s="9">
        <f t="shared" si="77"/>
        <v>10.950000000000001</v>
      </c>
      <c r="AS76" s="1">
        <f t="shared" si="78"/>
        <v>0.18</v>
      </c>
      <c r="AT76" s="1">
        <f t="shared" si="79"/>
        <v>3029.5833333333335</v>
      </c>
      <c r="AU76" s="1">
        <f t="shared" si="80"/>
        <v>564807.92699700722</v>
      </c>
    </row>
    <row r="77" spans="1:48" x14ac:dyDescent="0.15">
      <c r="C77" s="7">
        <v>4</v>
      </c>
      <c r="D77" s="7">
        <f t="shared" si="81"/>
        <v>7.6630568010999998</v>
      </c>
      <c r="E77" s="10">
        <f t="shared" si="82"/>
        <v>6.2739177493870999</v>
      </c>
      <c r="F77" s="7" t="s">
        <v>83</v>
      </c>
      <c r="G77" s="1">
        <v>5</v>
      </c>
      <c r="H77" s="9">
        <f t="shared" si="63"/>
        <v>7.6630568010999998</v>
      </c>
      <c r="I77" s="9">
        <f t="shared" si="64"/>
        <v>280.8130568011</v>
      </c>
      <c r="J77" s="9">
        <f t="shared" si="65"/>
        <v>4.6096200181921274E-2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0.39108066656866369</v>
      </c>
      <c r="O77" s="9">
        <f t="shared" si="83"/>
        <v>0.1300831929772982</v>
      </c>
      <c r="P77" s="9">
        <f t="shared" si="68"/>
        <v>5.9963409037850331E-3</v>
      </c>
      <c r="Q77" s="12">
        <f t="shared" si="69"/>
        <v>1.0793413626813059E-3</v>
      </c>
      <c r="R77" s="9">
        <f t="shared" si="70"/>
        <v>1.9710000000000002E-2</v>
      </c>
      <c r="S77" s="13">
        <f t="shared" si="71"/>
        <v>5.4761104144155547E-2</v>
      </c>
      <c r="T77" s="2">
        <f t="shared" si="72"/>
        <v>0.01</v>
      </c>
      <c r="U77" s="14">
        <f t="shared" si="73"/>
        <v>5.4761104144155552E-4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1.3147611041441555E-2</v>
      </c>
      <c r="AR77" s="9">
        <f t="shared" si="77"/>
        <v>10.950000000000001</v>
      </c>
      <c r="AS77" s="1">
        <f t="shared" si="78"/>
        <v>0.18</v>
      </c>
      <c r="AT77" s="1">
        <f t="shared" si="79"/>
        <v>3029.5833333333335</v>
      </c>
      <c r="AU77" s="1">
        <f t="shared" si="80"/>
        <v>526006.58051748911</v>
      </c>
    </row>
    <row r="78" spans="1:48" x14ac:dyDescent="0.15">
      <c r="C78" s="7">
        <v>5</v>
      </c>
      <c r="D78" s="7">
        <f t="shared" si="81"/>
        <v>14.1466073209032</v>
      </c>
      <c r="E78" s="10">
        <f t="shared" si="82"/>
        <v>7.6630568010999998</v>
      </c>
      <c r="F78" s="7" t="s">
        <v>85</v>
      </c>
      <c r="G78" s="1">
        <v>6</v>
      </c>
      <c r="H78" s="9">
        <f t="shared" si="63"/>
        <v>14.1466073209032</v>
      </c>
      <c r="I78" s="9">
        <f t="shared" si="64"/>
        <v>287.29660732090315</v>
      </c>
      <c r="J78" s="9">
        <f t="shared" si="65"/>
        <v>0.10080865916546583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0.23358685207351318</v>
      </c>
      <c r="P78" s="9">
        <f t="shared" si="68"/>
        <v>2.3547577356212875E-2</v>
      </c>
      <c r="Q78" s="12">
        <f t="shared" si="69"/>
        <v>4.2385639241183173E-3</v>
      </c>
      <c r="R78" s="9">
        <f t="shared" si="70"/>
        <v>1.9710000000000002E-2</v>
      </c>
      <c r="S78" s="13">
        <f t="shared" si="71"/>
        <v>0.21504636854988923</v>
      </c>
      <c r="T78" s="2">
        <f t="shared" si="72"/>
        <v>0.01</v>
      </c>
      <c r="U78" s="14">
        <f t="shared" si="73"/>
        <v>2.1504636854988925E-3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1.4750463685498892E-2</v>
      </c>
      <c r="AR78" s="9">
        <f t="shared" si="77"/>
        <v>10.950000000000001</v>
      </c>
      <c r="AS78" s="1">
        <f t="shared" si="78"/>
        <v>0.18</v>
      </c>
      <c r="AT78" s="1">
        <f t="shared" si="79"/>
        <v>3029.5833333333335</v>
      </c>
      <c r="AU78" s="1">
        <f t="shared" si="80"/>
        <v>590133.13824090455</v>
      </c>
    </row>
    <row r="79" spans="1:48" x14ac:dyDescent="0.15">
      <c r="C79" s="7">
        <v>6</v>
      </c>
      <c r="D79" s="7">
        <f t="shared" si="81"/>
        <v>18.711618879666698</v>
      </c>
      <c r="E79" s="10">
        <f t="shared" si="82"/>
        <v>14.1466073209032</v>
      </c>
      <c r="F79" s="7" t="s">
        <v>83</v>
      </c>
      <c r="G79" s="1">
        <v>7</v>
      </c>
      <c r="H79" s="9">
        <f t="shared" si="63"/>
        <v>18.711618879666698</v>
      </c>
      <c r="I79" s="9">
        <f t="shared" si="64"/>
        <v>291.86161887966665</v>
      </c>
      <c r="J79" s="9">
        <f t="shared" si="65"/>
        <v>0.17128261778248416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0.31953927471730031</v>
      </c>
      <c r="P79" s="9">
        <f t="shared" si="68"/>
        <v>5.4731523457895552E-2</v>
      </c>
      <c r="Q79" s="12">
        <f t="shared" si="69"/>
        <v>9.851674222421199E-3</v>
      </c>
      <c r="R79" s="9">
        <f t="shared" si="70"/>
        <v>1.9710000000000002E-2</v>
      </c>
      <c r="S79" s="13">
        <f t="shared" si="71"/>
        <v>0.49983126445566706</v>
      </c>
      <c r="T79" s="2">
        <f t="shared" si="72"/>
        <v>0.01</v>
      </c>
      <c r="U79" s="14">
        <f t="shared" si="73"/>
        <v>4.9983126445566706E-3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2.6598312644556671E-2</v>
      </c>
      <c r="AR79" s="9">
        <f t="shared" si="77"/>
        <v>10.950000000000001</v>
      </c>
      <c r="AS79" s="1">
        <f t="shared" si="78"/>
        <v>0.18</v>
      </c>
      <c r="AT79" s="1">
        <f t="shared" si="79"/>
        <v>3029.5833333333335</v>
      </c>
      <c r="AU79" s="1">
        <f t="shared" si="80"/>
        <v>1064139.1380988352</v>
      </c>
    </row>
    <row r="80" spans="1:48" x14ac:dyDescent="0.15">
      <c r="C80" s="7">
        <v>7</v>
      </c>
      <c r="D80" s="7">
        <f t="shared" si="81"/>
        <v>18.824725827741901</v>
      </c>
      <c r="E80" s="10">
        <f t="shared" si="82"/>
        <v>18.711618879666698</v>
      </c>
      <c r="F80" s="7" t="s">
        <v>83</v>
      </c>
      <c r="G80" s="1">
        <v>8</v>
      </c>
      <c r="H80" s="9">
        <f t="shared" si="63"/>
        <v>18.824725827741901</v>
      </c>
      <c r="I80" s="9">
        <f t="shared" si="64"/>
        <v>291.97472582774185</v>
      </c>
      <c r="J80" s="9">
        <f t="shared" si="65"/>
        <v>0.17351056776136528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0.37430775125940474</v>
      </c>
      <c r="P80" s="9">
        <f t="shared" si="68"/>
        <v>6.4946350438499209E-2</v>
      </c>
      <c r="Q80" s="12">
        <f t="shared" si="69"/>
        <v>1.1690343078929858E-2</v>
      </c>
      <c r="R80" s="9">
        <f t="shared" si="70"/>
        <v>1.9710000000000002E-2</v>
      </c>
      <c r="S80" s="13">
        <f t="shared" si="71"/>
        <v>0.59311735560273249</v>
      </c>
      <c r="T80" s="2">
        <f t="shared" si="72"/>
        <v>0.01</v>
      </c>
      <c r="U80" s="14">
        <f t="shared" si="73"/>
        <v>5.9311735560273254E-3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2.7531173556027327E-2</v>
      </c>
      <c r="AR80" s="9">
        <f t="shared" si="77"/>
        <v>10.950000000000001</v>
      </c>
      <c r="AS80" s="1">
        <f t="shared" si="78"/>
        <v>0.18</v>
      </c>
      <c r="AT80" s="1">
        <f t="shared" si="79"/>
        <v>3029.5833333333335</v>
      </c>
      <c r="AU80" s="1">
        <f t="shared" si="80"/>
        <v>1101460.82160426</v>
      </c>
    </row>
    <row r="81" spans="1:48" x14ac:dyDescent="0.15">
      <c r="C81" s="7">
        <v>8</v>
      </c>
      <c r="D81" s="7">
        <f t="shared" si="81"/>
        <v>19.92782897</v>
      </c>
      <c r="E81" s="10">
        <f t="shared" si="82"/>
        <v>18.824725827741901</v>
      </c>
      <c r="F81" s="7" t="s">
        <v>83</v>
      </c>
      <c r="G81" s="1">
        <v>9</v>
      </c>
      <c r="H81" s="9">
        <f t="shared" si="63"/>
        <v>19.92782897</v>
      </c>
      <c r="I81" s="9">
        <f t="shared" si="64"/>
        <v>293.07782896999998</v>
      </c>
      <c r="J81" s="9">
        <f t="shared" si="65"/>
        <v>0.19671496991402782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0.41886140082090556</v>
      </c>
      <c r="P81" s="9">
        <f t="shared" si="68"/>
        <v>8.2396307860631984E-2</v>
      </c>
      <c r="Q81" s="12">
        <f t="shared" si="69"/>
        <v>1.4831335414913757E-2</v>
      </c>
      <c r="R81" s="9">
        <f t="shared" si="70"/>
        <v>1.9710000000000002E-2</v>
      </c>
      <c r="S81" s="13">
        <f t="shared" si="71"/>
        <v>0.75247769735736969</v>
      </c>
      <c r="T81" s="2">
        <f t="shared" si="72"/>
        <v>0.01</v>
      </c>
      <c r="U81" s="14">
        <f t="shared" si="73"/>
        <v>7.5247769735736969E-3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2.9124776973573699E-2</v>
      </c>
      <c r="AR81" s="9">
        <f t="shared" si="77"/>
        <v>10.950000000000001</v>
      </c>
      <c r="AS81" s="1">
        <f t="shared" si="78"/>
        <v>0.18</v>
      </c>
      <c r="AT81" s="1">
        <f t="shared" si="79"/>
        <v>3029.5833333333335</v>
      </c>
      <c r="AU81" s="1">
        <f t="shared" si="80"/>
        <v>1165217.3384134646</v>
      </c>
    </row>
    <row r="82" spans="1:48" x14ac:dyDescent="0.15">
      <c r="C82" s="7">
        <v>9</v>
      </c>
      <c r="D82" s="7">
        <f t="shared" si="81"/>
        <v>13.257829144266699</v>
      </c>
      <c r="E82" s="10">
        <f t="shared" si="82"/>
        <v>19.92782897</v>
      </c>
      <c r="F82" s="7" t="s">
        <v>83</v>
      </c>
      <c r="G82" s="1">
        <v>10</v>
      </c>
      <c r="H82" s="9">
        <f t="shared" si="63"/>
        <v>13.257829144266699</v>
      </c>
      <c r="I82" s="9">
        <f t="shared" si="64"/>
        <v>286.40782914426666</v>
      </c>
      <c r="J82" s="9">
        <f t="shared" si="65"/>
        <v>9.0745038429803443E-2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0.44596509296027353</v>
      </c>
      <c r="P82" s="9">
        <f t="shared" si="68"/>
        <v>4.0469119499030884E-2</v>
      </c>
      <c r="Q82" s="12">
        <f t="shared" si="69"/>
        <v>7.2844415098255585E-3</v>
      </c>
      <c r="R82" s="9">
        <f t="shared" si="70"/>
        <v>1.9710000000000002E-2</v>
      </c>
      <c r="S82" s="13">
        <f t="shared" si="71"/>
        <v>0.36958099999114957</v>
      </c>
      <c r="T82" s="2">
        <f t="shared" si="72"/>
        <v>0.01</v>
      </c>
      <c r="U82" s="14">
        <f t="shared" si="73"/>
        <v>3.6958099999114956E-3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2.5295809999911496E-2</v>
      </c>
      <c r="AR82" s="9">
        <f t="shared" si="77"/>
        <v>10.950000000000001</v>
      </c>
      <c r="AS82" s="1">
        <f t="shared" si="78"/>
        <v>0.18</v>
      </c>
      <c r="AT82" s="1">
        <f t="shared" si="79"/>
        <v>3029.5833333333335</v>
      </c>
      <c r="AU82" s="1">
        <f t="shared" si="80"/>
        <v>1012028.9136584206</v>
      </c>
    </row>
    <row r="83" spans="1:48" x14ac:dyDescent="0.15">
      <c r="C83" s="7">
        <v>10</v>
      </c>
      <c r="D83" s="7">
        <f t="shared" si="81"/>
        <v>8.9104420101290298</v>
      </c>
      <c r="E83" s="10">
        <f t="shared" si="82"/>
        <v>13.257829144266699</v>
      </c>
      <c r="F83" s="7" t="s">
        <v>83</v>
      </c>
      <c r="G83" s="1">
        <v>11</v>
      </c>
      <c r="H83" s="9">
        <f t="shared" si="63"/>
        <v>8.9104420101290298</v>
      </c>
      <c r="I83" s="9">
        <f t="shared" si="64"/>
        <v>282.06044201012901</v>
      </c>
      <c r="J83" s="9">
        <f t="shared" si="65"/>
        <v>5.373534728436298E-2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0.38522117478818052</v>
      </c>
      <c r="O83" s="9">
        <f t="shared" si="83"/>
        <v>0.12977479867306219</v>
      </c>
      <c r="P83" s="9">
        <f t="shared" si="68"/>
        <v>6.9734938754552845E-3</v>
      </c>
      <c r="Q83" s="12">
        <f t="shared" si="69"/>
        <v>1.2552288975819512E-3</v>
      </c>
      <c r="R83" s="9">
        <f t="shared" si="70"/>
        <v>1.9710000000000002E-2</v>
      </c>
      <c r="S83" s="13">
        <f t="shared" si="71"/>
        <v>6.3684875574934102E-2</v>
      </c>
      <c r="T83" s="2">
        <f t="shared" si="72"/>
        <v>0.01</v>
      </c>
      <c r="U83" s="14">
        <f t="shared" si="73"/>
        <v>6.3684875574934101E-4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1.3236848755749341E-2</v>
      </c>
      <c r="AR83" s="9">
        <f t="shared" si="77"/>
        <v>10.950000000000001</v>
      </c>
      <c r="AS83" s="1">
        <f t="shared" si="78"/>
        <v>0.18</v>
      </c>
      <c r="AT83" s="1">
        <f t="shared" si="79"/>
        <v>3029.5833333333335</v>
      </c>
      <c r="AU83" s="1">
        <f t="shared" si="80"/>
        <v>529576.78234413883</v>
      </c>
    </row>
    <row r="84" spans="1:48" x14ac:dyDescent="0.15">
      <c r="C84" s="7">
        <v>11</v>
      </c>
      <c r="D84" s="7">
        <f t="shared" si="81"/>
        <v>3.4876382720666701</v>
      </c>
      <c r="E84" s="10">
        <f t="shared" si="82"/>
        <v>8.9104420101290298</v>
      </c>
      <c r="F84" s="7" t="s">
        <v>85</v>
      </c>
      <c r="G84" s="1">
        <v>12</v>
      </c>
      <c r="H84" s="9">
        <f t="shared" si="63"/>
        <v>3.4876382720666701</v>
      </c>
      <c r="I84" s="9">
        <f t="shared" si="64"/>
        <v>276.63763827206662</v>
      </c>
      <c r="J84" s="9">
        <f t="shared" si="65"/>
        <v>2.731364965400921E-2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0.23230130479760691</v>
      </c>
      <c r="P84" s="9">
        <f t="shared" si="68"/>
        <v>6.3449964534110443E-3</v>
      </c>
      <c r="Q84" s="12">
        <f t="shared" si="69"/>
        <v>1.1420993616139878E-3</v>
      </c>
      <c r="R84" s="9">
        <f t="shared" si="70"/>
        <v>1.9710000000000002E-2</v>
      </c>
      <c r="S84" s="13">
        <f t="shared" si="71"/>
        <v>5.7945173090511809E-2</v>
      </c>
      <c r="T84" s="2">
        <f t="shared" si="72"/>
        <v>0.01</v>
      </c>
      <c r="U84" s="14">
        <f t="shared" si="73"/>
        <v>5.7945173090511815E-4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1.3179451730905118E-2</v>
      </c>
      <c r="AR84" s="9">
        <f t="shared" si="77"/>
        <v>10.950000000000001</v>
      </c>
      <c r="AS84" s="1">
        <f t="shared" si="78"/>
        <v>0.18</v>
      </c>
      <c r="AT84" s="1">
        <f t="shared" si="79"/>
        <v>3029.5833333333335</v>
      </c>
      <c r="AU84" s="1">
        <f t="shared" si="80"/>
        <v>527280.45545440784</v>
      </c>
      <c r="AV84" s="1">
        <f>SUM(AU73:AU84)</f>
        <v>8628458.4708456807</v>
      </c>
    </row>
    <row r="85" spans="1:48" x14ac:dyDescent="0.15">
      <c r="C85" s="7">
        <v>12</v>
      </c>
      <c r="D85" s="7">
        <f t="shared" si="81"/>
        <v>6.37603867741936E-2</v>
      </c>
      <c r="E85" s="10">
        <f t="shared" si="82"/>
        <v>3.4876382720666701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0.69410592783870895</v>
      </c>
      <c r="E89" s="7"/>
      <c r="F89" s="7"/>
      <c r="G89" s="1">
        <v>1</v>
      </c>
      <c r="H89" s="9">
        <f t="shared" ref="H89:H100" si="84">E90</f>
        <v>0.69410592783870895</v>
      </c>
      <c r="I89" s="9">
        <f t="shared" ref="I89:I100" si="85">H89+273.15</f>
        <v>273.84410592783871</v>
      </c>
      <c r="J89" s="9">
        <f t="shared" ref="J89:J100" si="86">EXP(($C$15*(I89-$C$13))/($C$16*I89*$C$13))</f>
        <v>1.9074200653158839E-2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0.10119387987018726</v>
      </c>
      <c r="Q89" s="12">
        <f t="shared" ref="Q89:Q100" si="90">P89*$B$91</f>
        <v>4.5537245941584266E-2</v>
      </c>
      <c r="R89" s="9">
        <f t="shared" ref="R89:R100" si="91">L89*$B$91</f>
        <v>2.3873737500000001</v>
      </c>
      <c r="S89" s="13">
        <f t="shared" ref="S89:S100" si="92">Q89/R89</f>
        <v>1.9074200653158839E-2</v>
      </c>
      <c r="T89" s="2">
        <f t="shared" ref="T89:T100" si="93">$B$90/100</f>
        <v>0.51</v>
      </c>
      <c r="U89" s="14">
        <f t="shared" ref="U89:U100" si="94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3.3269944463432968E-2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48820.25</v>
      </c>
      <c r="AN89" s="1">
        <f t="shared" ref="AN89:AN100" si="99">AM89*10000*AK89*AJ89</f>
        <v>168962294.81900975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-7.61330731212903</v>
      </c>
      <c r="E90" s="10">
        <f t="shared" ref="E90:E101" si="101">D89</f>
        <v>0.69410592783870895</v>
      </c>
      <c r="F90" s="7" t="s">
        <v>83</v>
      </c>
      <c r="G90" s="1">
        <v>2</v>
      </c>
      <c r="H90" s="9">
        <f t="shared" si="84"/>
        <v>-7.61330731212903</v>
      </c>
      <c r="I90" s="9">
        <f t="shared" si="85"/>
        <v>265.53669268787093</v>
      </c>
      <c r="J90" s="9">
        <f t="shared" si="86"/>
        <v>6.2711231762329692E-3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10.509356120129812</v>
      </c>
      <c r="P90" s="9">
        <f t="shared" si="89"/>
        <v>6.5905466732231868E-2</v>
      </c>
      <c r="Q90" s="12">
        <f t="shared" si="90"/>
        <v>2.965746002950434E-2</v>
      </c>
      <c r="R90" s="9">
        <f t="shared" si="91"/>
        <v>2.3873737500000001</v>
      </c>
      <c r="S90" s="13">
        <f t="shared" si="92"/>
        <v>1.2422629690681796E-2</v>
      </c>
      <c r="T90" s="2">
        <f t="shared" si="93"/>
        <v>0.51</v>
      </c>
      <c r="U90" s="14">
        <f t="shared" si="94"/>
        <v>6.3355411422477163E-3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3.2247165654387684E-2</v>
      </c>
      <c r="AK90" s="9">
        <f t="shared" si="96"/>
        <v>10.4025</v>
      </c>
      <c r="AL90" s="1">
        <f t="shared" si="97"/>
        <v>0.45</v>
      </c>
      <c r="AM90" s="17">
        <f t="shared" si="98"/>
        <v>48820.25</v>
      </c>
      <c r="AN90" s="1">
        <f t="shared" si="99"/>
        <v>163768085.52724248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0.78183023928571405</v>
      </c>
      <c r="E91" s="10">
        <f t="shared" si="101"/>
        <v>-7.61330731212903</v>
      </c>
      <c r="F91" s="7" t="s">
        <v>83</v>
      </c>
      <c r="G91" s="1">
        <v>3</v>
      </c>
      <c r="H91" s="9">
        <f t="shared" si="84"/>
        <v>0.78183023928571405</v>
      </c>
      <c r="I91" s="9">
        <f t="shared" si="85"/>
        <v>273.93183023928572</v>
      </c>
      <c r="J91" s="9">
        <f t="shared" si="86"/>
        <v>1.929263004337722E-2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15.74872565339758</v>
      </c>
      <c r="P91" s="9">
        <f t="shared" si="89"/>
        <v>0.30383433768564366</v>
      </c>
      <c r="Q91" s="12">
        <f t="shared" si="90"/>
        <v>0.13672545195853966</v>
      </c>
      <c r="R91" s="9">
        <f t="shared" si="91"/>
        <v>2.3873737500000001</v>
      </c>
      <c r="S91" s="13">
        <f t="shared" si="92"/>
        <v>5.7270233434768919E-2</v>
      </c>
      <c r="T91" s="2">
        <f t="shared" si="93"/>
        <v>0.51</v>
      </c>
      <c r="U91" s="14">
        <f t="shared" si="94"/>
        <v>2.9207819051732149E-2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3.9143157444097243E-2</v>
      </c>
      <c r="AK91" s="9">
        <f t="shared" si="96"/>
        <v>10.4025</v>
      </c>
      <c r="AL91" s="1">
        <f t="shared" si="97"/>
        <v>0.45</v>
      </c>
      <c r="AM91" s="17">
        <f t="shared" si="98"/>
        <v>48820.25</v>
      </c>
      <c r="AN91" s="1">
        <f t="shared" si="99"/>
        <v>198789562.61816484</v>
      </c>
    </row>
    <row r="92" spans="1:48" x14ac:dyDescent="0.15">
      <c r="C92" s="7">
        <v>3</v>
      </c>
      <c r="D92" s="7">
        <f t="shared" si="100"/>
        <v>6.2739177493870999</v>
      </c>
      <c r="E92" s="10">
        <f t="shared" si="101"/>
        <v>0.78183023928571405</v>
      </c>
      <c r="F92" s="7" t="s">
        <v>83</v>
      </c>
      <c r="G92" s="1">
        <v>4</v>
      </c>
      <c r="H92" s="9">
        <f t="shared" si="84"/>
        <v>6.2739177493870999</v>
      </c>
      <c r="I92" s="9">
        <f t="shared" si="85"/>
        <v>279.4239177493871</v>
      </c>
      <c r="J92" s="9">
        <f t="shared" si="86"/>
        <v>3.8797391233462479E-2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20.750166315711937</v>
      </c>
      <c r="P92" s="9">
        <f t="shared" si="89"/>
        <v>0.8050523207100907</v>
      </c>
      <c r="Q92" s="12">
        <f t="shared" si="90"/>
        <v>0.36227354431954084</v>
      </c>
      <c r="R92" s="9">
        <f t="shared" si="91"/>
        <v>2.3873737500000001</v>
      </c>
      <c r="S92" s="13">
        <f t="shared" si="92"/>
        <v>0.15174563443178549</v>
      </c>
      <c r="T92" s="2">
        <f t="shared" si="93"/>
        <v>0.51</v>
      </c>
      <c r="U92" s="14">
        <f t="shared" si="94"/>
        <v>7.7390273560210596E-2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5.3670167478403495E-2</v>
      </c>
      <c r="AK92" s="9">
        <f t="shared" si="96"/>
        <v>10.4025</v>
      </c>
      <c r="AL92" s="1">
        <f t="shared" si="97"/>
        <v>0.45</v>
      </c>
      <c r="AM92" s="17">
        <f t="shared" si="98"/>
        <v>48820.25</v>
      </c>
      <c r="AN92" s="1">
        <f t="shared" si="99"/>
        <v>272565368.13394886</v>
      </c>
    </row>
    <row r="93" spans="1:48" x14ac:dyDescent="0.15">
      <c r="C93" s="7">
        <v>4</v>
      </c>
      <c r="D93" s="7">
        <f t="shared" si="100"/>
        <v>7.6630568010999998</v>
      </c>
      <c r="E93" s="10">
        <f t="shared" si="101"/>
        <v>6.2739177493870999</v>
      </c>
      <c r="F93" s="7" t="s">
        <v>83</v>
      </c>
      <c r="G93" s="1">
        <v>5</v>
      </c>
      <c r="H93" s="9">
        <f t="shared" si="84"/>
        <v>7.6630568010999998</v>
      </c>
      <c r="I93" s="9">
        <f t="shared" si="85"/>
        <v>280.8130568011</v>
      </c>
      <c r="J93" s="9">
        <f t="shared" si="86"/>
        <v>4.6096200181921274E-2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18.947858295251756</v>
      </c>
      <c r="O93" s="9">
        <f t="shared" si="102"/>
        <v>6.3025306997500934</v>
      </c>
      <c r="P93" s="9">
        <f t="shared" si="89"/>
        <v>0.29052271678838465</v>
      </c>
      <c r="Q93" s="12">
        <f t="shared" si="90"/>
        <v>0.1307352225547731</v>
      </c>
      <c r="R93" s="9">
        <f t="shared" si="91"/>
        <v>2.3873737500000001</v>
      </c>
      <c r="S93" s="13">
        <f t="shared" si="92"/>
        <v>5.4761104144155519E-2</v>
      </c>
      <c r="T93" s="2">
        <f t="shared" si="93"/>
        <v>0.51</v>
      </c>
      <c r="U93" s="14">
        <f t="shared" si="94"/>
        <v>2.7928163113519314E-2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3.1331341178726074E-2</v>
      </c>
      <c r="AK93" s="9">
        <f t="shared" si="96"/>
        <v>10.4025</v>
      </c>
      <c r="AL93" s="1">
        <f t="shared" si="97"/>
        <v>0.45</v>
      </c>
      <c r="AM93" s="17">
        <f t="shared" si="98"/>
        <v>48820.25</v>
      </c>
      <c r="AN93" s="1">
        <f t="shared" si="99"/>
        <v>159117046.65252247</v>
      </c>
    </row>
    <row r="94" spans="1:48" x14ac:dyDescent="0.15">
      <c r="C94" s="7">
        <v>5</v>
      </c>
      <c r="D94" s="7">
        <f t="shared" si="100"/>
        <v>14.1466073209032</v>
      </c>
      <c r="E94" s="10">
        <f t="shared" si="101"/>
        <v>7.6630568010999998</v>
      </c>
      <c r="F94" s="7" t="s">
        <v>85</v>
      </c>
      <c r="G94" s="1">
        <v>6</v>
      </c>
      <c r="H94" s="9">
        <f t="shared" si="84"/>
        <v>14.1466073209032</v>
      </c>
      <c r="I94" s="9">
        <f t="shared" si="85"/>
        <v>287.29660732090315</v>
      </c>
      <c r="J94" s="9">
        <f t="shared" si="86"/>
        <v>0.10080865916546583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11.317282982961709</v>
      </c>
      <c r="P94" s="9">
        <f t="shared" si="89"/>
        <v>1.1408801229085133</v>
      </c>
      <c r="Q94" s="12">
        <f t="shared" si="90"/>
        <v>0.51339605530883103</v>
      </c>
      <c r="R94" s="9">
        <f t="shared" si="91"/>
        <v>2.3873737500000001</v>
      </c>
      <c r="S94" s="13">
        <f t="shared" si="92"/>
        <v>0.21504636854988918</v>
      </c>
      <c r="T94" s="2">
        <f t="shared" si="93"/>
        <v>0.51</v>
      </c>
      <c r="U94" s="14">
        <f t="shared" si="94"/>
        <v>0.10967364796044349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5.9195604860073719E-2</v>
      </c>
      <c r="AK94" s="9">
        <f t="shared" si="96"/>
        <v>10.4025</v>
      </c>
      <c r="AL94" s="1">
        <f t="shared" si="97"/>
        <v>0.45</v>
      </c>
      <c r="AM94" s="17">
        <f t="shared" si="98"/>
        <v>48820.25</v>
      </c>
      <c r="AN94" s="1">
        <f t="shared" si="99"/>
        <v>300626448.33538568</v>
      </c>
    </row>
    <row r="95" spans="1:48" x14ac:dyDescent="0.15">
      <c r="C95" s="7">
        <v>6</v>
      </c>
      <c r="D95" s="7">
        <f t="shared" si="100"/>
        <v>18.711618879666698</v>
      </c>
      <c r="E95" s="10">
        <f t="shared" si="101"/>
        <v>14.1466073209032</v>
      </c>
      <c r="F95" s="7" t="s">
        <v>83</v>
      </c>
      <c r="G95" s="1">
        <v>7</v>
      </c>
      <c r="H95" s="9">
        <f t="shared" si="84"/>
        <v>18.711618879666698</v>
      </c>
      <c r="I95" s="9">
        <f t="shared" si="85"/>
        <v>291.86161887966665</v>
      </c>
      <c r="J95" s="9">
        <f t="shared" si="86"/>
        <v>0.17128261778248416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15.481677860053196</v>
      </c>
      <c r="P95" s="9">
        <f t="shared" si="89"/>
        <v>2.6517423115350387</v>
      </c>
      <c r="Q95" s="12">
        <f t="shared" si="90"/>
        <v>1.1932840401907674</v>
      </c>
      <c r="R95" s="9">
        <f t="shared" si="91"/>
        <v>2.3873737500000001</v>
      </c>
      <c r="S95" s="13">
        <f t="shared" si="92"/>
        <v>0.49983126445566695</v>
      </c>
      <c r="T95" s="2">
        <f t="shared" si="93"/>
        <v>0.51</v>
      </c>
      <c r="U95" s="14">
        <f t="shared" si="94"/>
        <v>0.25491394487239016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0.12331155437902563</v>
      </c>
      <c r="AK95" s="9">
        <f t="shared" si="96"/>
        <v>10.4025</v>
      </c>
      <c r="AL95" s="1">
        <f t="shared" si="97"/>
        <v>0.45</v>
      </c>
      <c r="AM95" s="17">
        <f t="shared" si="98"/>
        <v>48820.25</v>
      </c>
      <c r="AN95" s="1">
        <f t="shared" si="99"/>
        <v>626240997.44076991</v>
      </c>
    </row>
    <row r="96" spans="1:48" x14ac:dyDescent="0.15">
      <c r="C96" s="7">
        <v>7</v>
      </c>
      <c r="D96" s="7">
        <f t="shared" si="100"/>
        <v>18.824725827741901</v>
      </c>
      <c r="E96" s="10">
        <f t="shared" si="101"/>
        <v>18.711618879666698</v>
      </c>
      <c r="F96" s="7" t="s">
        <v>83</v>
      </c>
      <c r="G96" s="1">
        <v>8</v>
      </c>
      <c r="H96" s="9">
        <f t="shared" si="84"/>
        <v>18.824725827741901</v>
      </c>
      <c r="I96" s="9">
        <f t="shared" si="85"/>
        <v>291.97472582774185</v>
      </c>
      <c r="J96" s="9">
        <f t="shared" si="86"/>
        <v>0.17351056776136528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18.13521054851816</v>
      </c>
      <c r="P96" s="9">
        <f t="shared" si="89"/>
        <v>3.1466506787452864</v>
      </c>
      <c r="Q96" s="12">
        <f t="shared" si="90"/>
        <v>1.415992805435379</v>
      </c>
      <c r="R96" s="9">
        <f t="shared" si="91"/>
        <v>2.3873737500000001</v>
      </c>
      <c r="S96" s="13">
        <f t="shared" si="92"/>
        <v>0.59311735560273249</v>
      </c>
      <c r="T96" s="2">
        <f t="shared" si="93"/>
        <v>0.51</v>
      </c>
      <c r="U96" s="14">
        <f t="shared" si="94"/>
        <v>0.30248985135739359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0.13765569018425416</v>
      </c>
      <c r="AK96" s="9">
        <f t="shared" si="96"/>
        <v>10.4025</v>
      </c>
      <c r="AL96" s="1">
        <f t="shared" si="97"/>
        <v>0.45</v>
      </c>
      <c r="AM96" s="17">
        <f t="shared" si="98"/>
        <v>48820.25</v>
      </c>
      <c r="AN96" s="1">
        <f t="shared" si="99"/>
        <v>699088071.3368727</v>
      </c>
    </row>
    <row r="97" spans="1:50" x14ac:dyDescent="0.15">
      <c r="C97" s="7">
        <v>8</v>
      </c>
      <c r="D97" s="7">
        <f t="shared" si="100"/>
        <v>19.92782897</v>
      </c>
      <c r="E97" s="10">
        <f t="shared" si="101"/>
        <v>18.824725827741901</v>
      </c>
      <c r="F97" s="7" t="s">
        <v>83</v>
      </c>
      <c r="G97" s="1">
        <v>9</v>
      </c>
      <c r="H97" s="9">
        <f t="shared" si="84"/>
        <v>19.92782897</v>
      </c>
      <c r="I97" s="9">
        <f t="shared" si="85"/>
        <v>293.07782896999998</v>
      </c>
      <c r="J97" s="9">
        <f t="shared" si="86"/>
        <v>0.19671496991402782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20.293834869772876</v>
      </c>
      <c r="P97" s="9">
        <f t="shared" si="89"/>
        <v>3.9921011158476198</v>
      </c>
      <c r="Q97" s="12">
        <f t="shared" si="90"/>
        <v>1.796445502131429</v>
      </c>
      <c r="R97" s="9">
        <f t="shared" si="91"/>
        <v>2.3873737500000001</v>
      </c>
      <c r="S97" s="13">
        <f t="shared" si="92"/>
        <v>0.75247769735736969</v>
      </c>
      <c r="T97" s="2">
        <f t="shared" si="93"/>
        <v>0.51</v>
      </c>
      <c r="U97" s="14">
        <f t="shared" si="94"/>
        <v>0.38376362565225852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0.16215973313415594</v>
      </c>
      <c r="AK97" s="9">
        <f t="shared" si="96"/>
        <v>10.4025</v>
      </c>
      <c r="AL97" s="1">
        <f t="shared" si="97"/>
        <v>0.45</v>
      </c>
      <c r="AM97" s="17">
        <f t="shared" si="98"/>
        <v>48820.25</v>
      </c>
      <c r="AN97" s="1">
        <f t="shared" si="99"/>
        <v>823532502.96823728</v>
      </c>
    </row>
    <row r="98" spans="1:50" x14ac:dyDescent="0.15">
      <c r="C98" s="7">
        <v>9</v>
      </c>
      <c r="D98" s="7">
        <f t="shared" si="100"/>
        <v>13.257829144266699</v>
      </c>
      <c r="E98" s="10">
        <f t="shared" si="101"/>
        <v>19.92782897</v>
      </c>
      <c r="F98" s="7" t="s">
        <v>83</v>
      </c>
      <c r="G98" s="1">
        <v>10</v>
      </c>
      <c r="H98" s="9">
        <f t="shared" si="84"/>
        <v>13.257829144266699</v>
      </c>
      <c r="I98" s="9">
        <f t="shared" si="85"/>
        <v>286.40782914426666</v>
      </c>
      <c r="J98" s="9">
        <f t="shared" si="86"/>
        <v>9.0745038429803443E-2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21.607008753925253</v>
      </c>
      <c r="P98" s="9">
        <f t="shared" si="89"/>
        <v>1.9607288397280465</v>
      </c>
      <c r="Q98" s="12">
        <f t="shared" si="90"/>
        <v>0.88232797787762096</v>
      </c>
      <c r="R98" s="9">
        <f t="shared" si="91"/>
        <v>2.3873737500000001</v>
      </c>
      <c r="S98" s="13">
        <f t="shared" si="92"/>
        <v>0.36958099999114968</v>
      </c>
      <c r="T98" s="2">
        <f t="shared" si="93"/>
        <v>0.51</v>
      </c>
      <c r="U98" s="14">
        <f t="shared" si="94"/>
        <v>0.18848630999548635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0.10007762246363913</v>
      </c>
      <c r="AK98" s="9">
        <f t="shared" si="96"/>
        <v>10.4025</v>
      </c>
      <c r="AL98" s="1">
        <f t="shared" si="97"/>
        <v>0.45</v>
      </c>
      <c r="AM98" s="17">
        <f t="shared" si="98"/>
        <v>48820.25</v>
      </c>
      <c r="AN98" s="1">
        <f t="shared" si="99"/>
        <v>508246858.36407179</v>
      </c>
    </row>
    <row r="99" spans="1:50" x14ac:dyDescent="0.15">
      <c r="C99" s="7">
        <v>10</v>
      </c>
      <c r="D99" s="7">
        <f t="shared" si="100"/>
        <v>8.9104420101290298</v>
      </c>
      <c r="E99" s="10">
        <f t="shared" si="101"/>
        <v>13.257829144266699</v>
      </c>
      <c r="F99" s="7" t="s">
        <v>83</v>
      </c>
      <c r="G99" s="1">
        <v>11</v>
      </c>
      <c r="H99" s="9">
        <f t="shared" si="84"/>
        <v>8.9104420101290298</v>
      </c>
      <c r="I99" s="9">
        <f t="shared" si="85"/>
        <v>282.06044201012901</v>
      </c>
      <c r="J99" s="9">
        <f t="shared" si="86"/>
        <v>5.373534728436298E-2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18.663965918487346</v>
      </c>
      <c r="O99" s="9">
        <f t="shared" si="102"/>
        <v>6.2875889957098607</v>
      </c>
      <c r="P99" s="9">
        <f t="shared" si="89"/>
        <v>0.33786577826580844</v>
      </c>
      <c r="Q99" s="12">
        <f t="shared" si="90"/>
        <v>0.1520396002196138</v>
      </c>
      <c r="R99" s="9">
        <f t="shared" si="91"/>
        <v>2.3873737500000001</v>
      </c>
      <c r="S99" s="13">
        <f t="shared" si="92"/>
        <v>6.3684875574934088E-2</v>
      </c>
      <c r="T99" s="2">
        <f t="shared" si="93"/>
        <v>0.51</v>
      </c>
      <c r="U99" s="14">
        <f t="shared" si="94"/>
        <v>3.2479286543216385E-2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4.0129504892779735E-2</v>
      </c>
      <c r="AK99" s="9">
        <f t="shared" si="96"/>
        <v>10.4025</v>
      </c>
      <c r="AL99" s="1">
        <f t="shared" si="97"/>
        <v>0.45</v>
      </c>
      <c r="AM99" s="17">
        <f t="shared" si="98"/>
        <v>48820.25</v>
      </c>
      <c r="AN99" s="1">
        <f t="shared" si="99"/>
        <v>203798754.28067094</v>
      </c>
    </row>
    <row r="100" spans="1:50" x14ac:dyDescent="0.15">
      <c r="C100" s="7">
        <v>11</v>
      </c>
      <c r="D100" s="7">
        <f t="shared" si="100"/>
        <v>3.4876382720666701</v>
      </c>
      <c r="E100" s="10">
        <f t="shared" si="101"/>
        <v>8.9104420101290298</v>
      </c>
      <c r="F100" s="7" t="s">
        <v>85</v>
      </c>
      <c r="G100" s="1">
        <v>12</v>
      </c>
      <c r="H100" s="9">
        <f t="shared" si="84"/>
        <v>3.4876382720666701</v>
      </c>
      <c r="I100" s="9">
        <f t="shared" si="85"/>
        <v>276.63763827206662</v>
      </c>
      <c r="J100" s="9">
        <f t="shared" si="86"/>
        <v>2.731364965400921E-2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11.254998217444053</v>
      </c>
      <c r="P100" s="9">
        <f t="shared" si="89"/>
        <v>0.30741507816776503</v>
      </c>
      <c r="Q100" s="12">
        <f t="shared" si="90"/>
        <v>0.13833678517549428</v>
      </c>
      <c r="R100" s="9">
        <f t="shared" si="91"/>
        <v>2.3873737500000001</v>
      </c>
      <c r="S100" s="13">
        <f t="shared" si="92"/>
        <v>5.7945173090511809E-2</v>
      </c>
      <c r="T100" s="2">
        <f t="shared" si="93"/>
        <v>0.51</v>
      </c>
      <c r="U100" s="14">
        <f t="shared" si="94"/>
        <v>2.9552038276161024E-2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3.9246939540262551E-2</v>
      </c>
      <c r="AK100" s="9">
        <f t="shared" si="96"/>
        <v>10.4025</v>
      </c>
      <c r="AL100" s="1">
        <f t="shared" si="97"/>
        <v>0.45</v>
      </c>
      <c r="AM100" s="17">
        <f t="shared" si="98"/>
        <v>48820.25</v>
      </c>
      <c r="AN100" s="1">
        <f t="shared" si="99"/>
        <v>199316622.74441457</v>
      </c>
      <c r="AO100" s="1">
        <f>SUM(AN89:AN100)</f>
        <v>4324052613.2213116</v>
      </c>
    </row>
    <row r="101" spans="1:50" x14ac:dyDescent="0.15">
      <c r="C101" s="7">
        <v>12</v>
      </c>
      <c r="D101" s="7">
        <f t="shared" si="100"/>
        <v>6.37603867741936E-2</v>
      </c>
      <c r="E101" s="10">
        <f t="shared" si="101"/>
        <v>3.4876382720666701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512.08333333333337</v>
      </c>
      <c r="AX105" s="1">
        <f t="shared" ref="AX105:AX116" si="120">AW105*10000*AV105*0.67*AU105*AT105</f>
        <v>377730.090252075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512.08333333333337</v>
      </c>
      <c r="AX106" s="1">
        <f t="shared" si="120"/>
        <v>383571.96491199575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512.08333333333337</v>
      </c>
      <c r="AX107" s="1">
        <f t="shared" si="120"/>
        <v>391057.72648385819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512.08333333333337</v>
      </c>
      <c r="AX108" s="1">
        <f t="shared" si="120"/>
        <v>444021.71946564462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512.08333333333337</v>
      </c>
      <c r="AX109" s="1">
        <f t="shared" si="120"/>
        <v>417402.72094225354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512.08333333333337</v>
      </c>
      <c r="AX110" s="1">
        <f t="shared" si="120"/>
        <v>498308.30259272031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512.08333333333337</v>
      </c>
      <c r="AX111" s="1">
        <f t="shared" si="120"/>
        <v>948096.20976364682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512.08333333333337</v>
      </c>
      <c r="AX112" s="1">
        <f t="shared" si="120"/>
        <v>1008507.7308094656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512.08333333333337</v>
      </c>
      <c r="AX113" s="1">
        <f t="shared" si="120"/>
        <v>1135958.9887735611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512.08333333333337</v>
      </c>
      <c r="AX114" s="1">
        <f t="shared" si="120"/>
        <v>1017162.2450606086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512.08333333333337</v>
      </c>
      <c r="AX115" s="1">
        <f t="shared" si="120"/>
        <v>403654.37259393866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512.08333333333337</v>
      </c>
      <c r="AX116" s="1">
        <f t="shared" si="120"/>
        <v>396155.58452721307</v>
      </c>
      <c r="AY116" s="1">
        <f>SUM(AX105:AX116)</f>
        <v>7421627.6561769815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F21" sqref="F21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488598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22405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119845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265744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19453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1546945.7274733149</v>
      </c>
      <c r="J13" s="6" t="s">
        <v>37</v>
      </c>
      <c r="K13" s="6">
        <f>I13/(10000*1000)</f>
        <v>0.15469457274733148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-4.4876326787419396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-4.4876326787419396</v>
      </c>
      <c r="I27" s="9">
        <f t="shared" si="1"/>
        <v>268.66236732125805</v>
      </c>
      <c r="J27" s="9">
        <f t="shared" si="2"/>
        <v>9.6076787346982828E-3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0.77008914529923067</v>
      </c>
      <c r="Q27" s="12">
        <f t="shared" si="6"/>
        <v>7.7008914529923075E-2</v>
      </c>
      <c r="R27" s="9">
        <f t="shared" si="7"/>
        <v>4.0532094166666672</v>
      </c>
      <c r="S27" s="13">
        <f t="shared" si="8"/>
        <v>1.899949067848922E-2</v>
      </c>
      <c r="T27" s="2">
        <f t="shared" si="9"/>
        <v>0.34</v>
      </c>
      <c r="U27" s="14">
        <f t="shared" si="10"/>
        <v>6.4598268306863358E-3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1.9359826830686336E-2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3.0804247886071399</v>
      </c>
      <c r="E28" s="10">
        <f t="shared" si="18"/>
        <v>-4.4876326787419396</v>
      </c>
      <c r="F28" s="7" t="s">
        <v>83</v>
      </c>
      <c r="G28" s="1">
        <v>3</v>
      </c>
      <c r="H28" s="9">
        <f t="shared" si="0"/>
        <v>3.0804247886071399</v>
      </c>
      <c r="I28" s="9">
        <f t="shared" si="1"/>
        <v>276.23042478860714</v>
      </c>
      <c r="J28" s="9">
        <f t="shared" si="2"/>
        <v>2.5932576906562598E-2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119.91551208213558</v>
      </c>
      <c r="P28" s="9">
        <f t="shared" si="5"/>
        <v>3.1097182393598173</v>
      </c>
      <c r="Q28" s="12">
        <f t="shared" si="6"/>
        <v>0.31097182393598177</v>
      </c>
      <c r="R28" s="9">
        <f t="shared" si="7"/>
        <v>4.0532094166666672</v>
      </c>
      <c r="S28" s="13">
        <f t="shared" si="8"/>
        <v>7.6722367874029793E-2</v>
      </c>
      <c r="T28" s="2">
        <f t="shared" si="9"/>
        <v>0.34</v>
      </c>
      <c r="U28" s="14">
        <f t="shared" si="10"/>
        <v>2.6085605077170133E-2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3.8985605077170131E-2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8.2329644243548401</v>
      </c>
      <c r="E29" s="10">
        <f t="shared" si="18"/>
        <v>3.0804247886071399</v>
      </c>
      <c r="F29" s="7" t="s">
        <v>83</v>
      </c>
      <c r="G29" s="1">
        <v>4</v>
      </c>
      <c r="H29" s="9">
        <f t="shared" si="0"/>
        <v>8.2329644243548401</v>
      </c>
      <c r="I29" s="9">
        <f t="shared" si="1"/>
        <v>281.38296442435484</v>
      </c>
      <c r="J29" s="9">
        <f t="shared" si="2"/>
        <v>4.944978377464726E-2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157.33788800944242</v>
      </c>
      <c r="P29" s="9">
        <f t="shared" si="5"/>
        <v>7.7803245416265936</v>
      </c>
      <c r="Q29" s="12">
        <f t="shared" si="6"/>
        <v>0.77803245416265943</v>
      </c>
      <c r="R29" s="9">
        <f t="shared" si="7"/>
        <v>4.0532094166666672</v>
      </c>
      <c r="S29" s="13">
        <f t="shared" si="8"/>
        <v>0.19195466460810412</v>
      </c>
      <c r="T29" s="2">
        <f t="shared" si="9"/>
        <v>0.34</v>
      </c>
      <c r="U29" s="14">
        <f t="shared" si="10"/>
        <v>6.5264585966755412E-2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7.8164585966755407E-2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9.8895154941333292</v>
      </c>
      <c r="E30" s="10">
        <f t="shared" si="18"/>
        <v>8.2329644243548401</v>
      </c>
      <c r="F30" s="7" t="s">
        <v>83</v>
      </c>
      <c r="G30" s="1">
        <v>5</v>
      </c>
      <c r="H30" s="9">
        <f t="shared" si="0"/>
        <v>9.8895154941333292</v>
      </c>
      <c r="I30" s="9">
        <f t="shared" si="1"/>
        <v>283.0395154941333</v>
      </c>
      <c r="J30" s="9">
        <f t="shared" si="2"/>
        <v>6.0550717754071531E-2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142.07968529442505</v>
      </c>
      <c r="O30" s="9">
        <f t="shared" si="19"/>
        <v>48.009972340057459</v>
      </c>
      <c r="P30" s="9">
        <f t="shared" si="5"/>
        <v>2.9070382845436002</v>
      </c>
      <c r="Q30" s="12">
        <f t="shared" si="6"/>
        <v>0.29070382845436005</v>
      </c>
      <c r="R30" s="9">
        <f t="shared" si="7"/>
        <v>4.0532094166666672</v>
      </c>
      <c r="S30" s="13">
        <f t="shared" si="8"/>
        <v>7.17218871689667E-2</v>
      </c>
      <c r="T30" s="2">
        <f t="shared" si="9"/>
        <v>0.34</v>
      </c>
      <c r="U30" s="14">
        <f t="shared" si="10"/>
        <v>2.4385441637448681E-2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3.728544163744868E-2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14.980321895258101</v>
      </c>
      <c r="E31" s="10">
        <f t="shared" si="18"/>
        <v>9.8895154941333292</v>
      </c>
      <c r="F31" s="7" t="s">
        <v>85</v>
      </c>
      <c r="G31" s="1">
        <v>6</v>
      </c>
      <c r="H31" s="9">
        <f t="shared" si="0"/>
        <v>14.980321895258101</v>
      </c>
      <c r="I31" s="9">
        <f t="shared" si="1"/>
        <v>288.13032189525808</v>
      </c>
      <c r="J31" s="9">
        <f t="shared" si="2"/>
        <v>0.11119541849696689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85.635028222180523</v>
      </c>
      <c r="P31" s="9">
        <f t="shared" si="5"/>
        <v>9.5222228011649328</v>
      </c>
      <c r="Q31" s="12">
        <f t="shared" si="6"/>
        <v>0.95222228011649335</v>
      </c>
      <c r="R31" s="9">
        <f t="shared" si="7"/>
        <v>4.0532094166666672</v>
      </c>
      <c r="S31" s="13">
        <f t="shared" si="8"/>
        <v>0.2349304420839905</v>
      </c>
      <c r="T31" s="2">
        <f t="shared" si="9"/>
        <v>0.34</v>
      </c>
      <c r="U31" s="14">
        <f t="shared" si="10"/>
        <v>7.9876350308556776E-2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9.2776350308556771E-2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19.720132516666698</v>
      </c>
      <c r="E32" s="10">
        <f t="shared" si="18"/>
        <v>14.980321895258101</v>
      </c>
      <c r="F32" s="7" t="s">
        <v>83</v>
      </c>
      <c r="G32" s="1">
        <v>7</v>
      </c>
      <c r="H32" s="9">
        <f t="shared" si="0"/>
        <v>19.720132516666698</v>
      </c>
      <c r="I32" s="9">
        <f t="shared" si="1"/>
        <v>292.87013251666667</v>
      </c>
      <c r="J32" s="9">
        <f t="shared" si="2"/>
        <v>0.19213441465626921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116.64489958768226</v>
      </c>
      <c r="P32" s="9">
        <f t="shared" si="5"/>
        <v>22.411499504918631</v>
      </c>
      <c r="Q32" s="12">
        <f t="shared" si="6"/>
        <v>2.2411499504918631</v>
      </c>
      <c r="R32" s="9">
        <f t="shared" si="7"/>
        <v>4.0532094166666672</v>
      </c>
      <c r="S32" s="13">
        <f t="shared" si="8"/>
        <v>0.55293218783029718</v>
      </c>
      <c r="T32" s="2">
        <f t="shared" si="9"/>
        <v>0.34</v>
      </c>
      <c r="U32" s="14">
        <f t="shared" si="10"/>
        <v>0.18799694386230106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0.21364694386230107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20.657805400645199</v>
      </c>
      <c r="E33" s="10">
        <f t="shared" si="18"/>
        <v>19.720132516666698</v>
      </c>
      <c r="F33" s="7" t="s">
        <v>83</v>
      </c>
      <c r="G33" s="1">
        <v>8</v>
      </c>
      <c r="H33" s="9">
        <f t="shared" si="0"/>
        <v>20.657805400645199</v>
      </c>
      <c r="I33" s="9">
        <f t="shared" si="1"/>
        <v>293.80780540064518</v>
      </c>
      <c r="J33" s="9">
        <f t="shared" si="2"/>
        <v>0.21364130391351691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134.7654942494303</v>
      </c>
      <c r="P33" s="9">
        <f t="shared" si="5"/>
        <v>28.791475913997854</v>
      </c>
      <c r="Q33" s="12">
        <f t="shared" si="6"/>
        <v>2.8791475913997857</v>
      </c>
      <c r="R33" s="9">
        <f t="shared" si="7"/>
        <v>4.0532094166666672</v>
      </c>
      <c r="S33" s="13">
        <f t="shared" si="8"/>
        <v>0.7103377337378185</v>
      </c>
      <c r="T33" s="2">
        <f t="shared" si="9"/>
        <v>0.34</v>
      </c>
      <c r="U33" s="14">
        <f t="shared" si="10"/>
        <v>0.24151482947085831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0.26716482947085829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20.984677070645201</v>
      </c>
      <c r="E34" s="10">
        <f t="shared" si="18"/>
        <v>20.657805400645199</v>
      </c>
      <c r="F34" s="7" t="s">
        <v>83</v>
      </c>
      <c r="G34" s="1">
        <v>9</v>
      </c>
      <c r="H34" s="9">
        <f t="shared" si="0"/>
        <v>20.984677070645201</v>
      </c>
      <c r="I34" s="9">
        <f t="shared" si="1"/>
        <v>294.13467707064518</v>
      </c>
      <c r="J34" s="9">
        <f t="shared" si="2"/>
        <v>0.22165606256457035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146.50611250209911</v>
      </c>
      <c r="P34" s="9">
        <f t="shared" si="5"/>
        <v>32.473968038857265</v>
      </c>
      <c r="Q34" s="12">
        <f t="shared" si="6"/>
        <v>3.2473968038857266</v>
      </c>
      <c r="R34" s="9">
        <f t="shared" si="7"/>
        <v>4.0532094166666672</v>
      </c>
      <c r="S34" s="13">
        <f t="shared" si="8"/>
        <v>0.80119146830473031</v>
      </c>
      <c r="T34" s="2">
        <f t="shared" si="9"/>
        <v>0.34</v>
      </c>
      <c r="U34" s="14">
        <f t="shared" si="10"/>
        <v>0.27240509922360834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0.29805509922360834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13.064233268366699</v>
      </c>
      <c r="E35" s="10">
        <f t="shared" si="18"/>
        <v>20.984677070645201</v>
      </c>
      <c r="F35" s="7" t="s">
        <v>83</v>
      </c>
      <c r="G35" s="1">
        <v>10</v>
      </c>
      <c r="H35" s="9">
        <f t="shared" si="0"/>
        <v>13.064233268366699</v>
      </c>
      <c r="I35" s="9">
        <f t="shared" si="1"/>
        <v>286.21423326836668</v>
      </c>
      <c r="J35" s="9">
        <f t="shared" si="2"/>
        <v>8.868215407094826E-2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154.56423862990852</v>
      </c>
      <c r="P35" s="9">
        <f t="shared" si="5"/>
        <v>13.70708962403636</v>
      </c>
      <c r="Q35" s="12">
        <f t="shared" si="6"/>
        <v>1.3707089624036362</v>
      </c>
      <c r="R35" s="9">
        <f t="shared" si="7"/>
        <v>4.0532094166666672</v>
      </c>
      <c r="S35" s="13">
        <f t="shared" si="8"/>
        <v>0.33817866818509917</v>
      </c>
      <c r="T35" s="2">
        <f t="shared" si="9"/>
        <v>0.34</v>
      </c>
      <c r="U35" s="14">
        <f t="shared" si="10"/>
        <v>0.11498074718293373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0.14063074718293372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10.4329947755806</v>
      </c>
      <c r="E36" s="10">
        <f t="shared" si="18"/>
        <v>13.064233268366699</v>
      </c>
      <c r="F36" s="7" t="s">
        <v>83</v>
      </c>
      <c r="G36" s="1">
        <v>11</v>
      </c>
      <c r="H36" s="9">
        <f t="shared" si="0"/>
        <v>10.4329947755806</v>
      </c>
      <c r="I36" s="9">
        <f t="shared" si="1"/>
        <v>283.58299477558057</v>
      </c>
      <c r="J36" s="9">
        <f t="shared" si="2"/>
        <v>6.4677253221650854E-2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133.81429155557854</v>
      </c>
      <c r="O36" s="9">
        <f t="shared" si="19"/>
        <v>47.574951616960277</v>
      </c>
      <c r="P36" s="9">
        <f t="shared" si="5"/>
        <v>3.0770171927379275</v>
      </c>
      <c r="Q36" s="12">
        <f t="shared" si="6"/>
        <v>0.30770171927379275</v>
      </c>
      <c r="R36" s="9">
        <f t="shared" si="7"/>
        <v>4.0532094166666672</v>
      </c>
      <c r="S36" s="13">
        <f t="shared" si="8"/>
        <v>7.591557396677634E-2</v>
      </c>
      <c r="T36" s="2">
        <f t="shared" si="9"/>
        <v>0.34</v>
      </c>
      <c r="U36" s="14">
        <f t="shared" si="10"/>
        <v>2.5811295148703957E-2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3.8711295148703959E-2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4.4765594489999998</v>
      </c>
      <c r="E37" s="10">
        <f t="shared" si="18"/>
        <v>10.4329947755806</v>
      </c>
      <c r="F37" s="7" t="s">
        <v>85</v>
      </c>
      <c r="G37" s="1">
        <v>12</v>
      </c>
      <c r="H37" s="9">
        <f t="shared" si="0"/>
        <v>4.4765594489999998</v>
      </c>
      <c r="I37" s="9">
        <f t="shared" si="1"/>
        <v>277.62655944899996</v>
      </c>
      <c r="J37" s="9">
        <f t="shared" si="2"/>
        <v>3.0961976740607612E-2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85.030028590889017</v>
      </c>
      <c r="P37" s="9">
        <f t="shared" si="5"/>
        <v>2.6326977674843062</v>
      </c>
      <c r="Q37" s="12">
        <f t="shared" si="6"/>
        <v>0.26326977674843061</v>
      </c>
      <c r="R37" s="9">
        <f t="shared" si="7"/>
        <v>4.0532094166666672</v>
      </c>
      <c r="S37" s="13">
        <f t="shared" si="8"/>
        <v>6.495341091083863E-2</v>
      </c>
      <c r="T37" s="2">
        <f t="shared" si="9"/>
        <v>0.34</v>
      </c>
      <c r="U37" s="14">
        <f t="shared" si="10"/>
        <v>2.2084159709685136E-2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3.4984159709685138E-2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0.58348175138709701</v>
      </c>
      <c r="E38" s="10">
        <f t="shared" si="18"/>
        <v>4.4765594489999998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40716.5</v>
      </c>
      <c r="AU42" s="1">
        <f t="shared" ref="AU42:AU53" si="38">AT42*10000*AS42*0.67*AR42*AQ42</f>
        <v>162035584.93821341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-4.4876326787419396</v>
      </c>
      <c r="E43" s="10">
        <f t="shared" ref="E43:E54" si="40">D42</f>
        <v>1.96120200870968</v>
      </c>
      <c r="F43" s="7" t="s">
        <v>83</v>
      </c>
      <c r="G43" s="1">
        <v>2</v>
      </c>
      <c r="H43" s="9">
        <f t="shared" si="20"/>
        <v>-4.4876326787419396</v>
      </c>
      <c r="I43" s="9">
        <f t="shared" si="21"/>
        <v>268.66236732125805</v>
      </c>
      <c r="J43" s="9">
        <f t="shared" si="22"/>
        <v>9.6076787346982828E-3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116.39010879988049</v>
      </c>
      <c r="P43" s="9">
        <f t="shared" si="25"/>
        <v>1.1182387732458312</v>
      </c>
      <c r="Q43" s="12">
        <f t="shared" si="26"/>
        <v>0.26837730557899947</v>
      </c>
      <c r="R43" s="9">
        <f t="shared" si="27"/>
        <v>14.125500000000001</v>
      </c>
      <c r="S43" s="13">
        <f t="shared" si="28"/>
        <v>1.8999490678489217E-2</v>
      </c>
      <c r="T43" s="2">
        <f t="shared" si="29"/>
        <v>0.43</v>
      </c>
      <c r="U43" s="14">
        <f t="shared" si="30"/>
        <v>8.1697809917503639E-3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1.6589780991750361E-2</v>
      </c>
      <c r="AR43" s="9">
        <f t="shared" si="35"/>
        <v>136.875</v>
      </c>
      <c r="AS43" s="1">
        <f t="shared" si="36"/>
        <v>0.24</v>
      </c>
      <c r="AT43" s="1">
        <f t="shared" si="37"/>
        <v>40716.5</v>
      </c>
      <c r="AU43" s="1">
        <f t="shared" si="38"/>
        <v>148669290.29781914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3.0804247886071399</v>
      </c>
      <c r="E44" s="10">
        <f t="shared" si="40"/>
        <v>-4.4876326787419396</v>
      </c>
      <c r="F44" s="7" t="s">
        <v>83</v>
      </c>
      <c r="G44" s="1">
        <v>3</v>
      </c>
      <c r="H44" s="9">
        <f t="shared" si="20"/>
        <v>3.0804247886071399</v>
      </c>
      <c r="I44" s="9">
        <f t="shared" si="21"/>
        <v>276.23042478860714</v>
      </c>
      <c r="J44" s="9">
        <f t="shared" si="22"/>
        <v>2.5932576906562598E-2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174.12812002663469</v>
      </c>
      <c r="P44" s="9">
        <f t="shared" si="25"/>
        <v>4.5155908641858673</v>
      </c>
      <c r="Q44" s="12">
        <f t="shared" si="26"/>
        <v>1.0837418074046081</v>
      </c>
      <c r="R44" s="9">
        <f t="shared" si="27"/>
        <v>14.125500000000001</v>
      </c>
      <c r="S44" s="13">
        <f t="shared" si="28"/>
        <v>7.6722367874029807E-2</v>
      </c>
      <c r="T44" s="2">
        <f t="shared" si="29"/>
        <v>0.43</v>
      </c>
      <c r="U44" s="14">
        <f t="shared" si="30"/>
        <v>3.2990618185832814E-2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4.1410618185832811E-2</v>
      </c>
      <c r="AR44" s="9">
        <f t="shared" si="35"/>
        <v>136.875</v>
      </c>
      <c r="AS44" s="1">
        <f t="shared" si="36"/>
        <v>0.24</v>
      </c>
      <c r="AT44" s="1">
        <f t="shared" si="37"/>
        <v>40716.5</v>
      </c>
      <c r="AU44" s="1">
        <f t="shared" si="38"/>
        <v>371101174.84632117</v>
      </c>
    </row>
    <row r="45" spans="1:48" x14ac:dyDescent="0.15">
      <c r="C45" s="7">
        <v>3</v>
      </c>
      <c r="D45" s="7">
        <f t="shared" si="39"/>
        <v>8.2329644243548401</v>
      </c>
      <c r="E45" s="10">
        <f t="shared" si="40"/>
        <v>3.0804247886071399</v>
      </c>
      <c r="F45" s="7" t="s">
        <v>83</v>
      </c>
      <c r="G45" s="1">
        <v>4</v>
      </c>
      <c r="H45" s="9">
        <f t="shared" si="20"/>
        <v>8.2329644243548401</v>
      </c>
      <c r="I45" s="9">
        <f t="shared" si="21"/>
        <v>281.38296442435484</v>
      </c>
      <c r="J45" s="9">
        <f t="shared" si="22"/>
        <v>4.944978377464726E-2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228.46877916244881</v>
      </c>
      <c r="P45" s="9">
        <f t="shared" si="25"/>
        <v>11.297731728840729</v>
      </c>
      <c r="Q45" s="12">
        <f t="shared" si="26"/>
        <v>2.7114556149217748</v>
      </c>
      <c r="R45" s="9">
        <f t="shared" si="27"/>
        <v>14.125500000000001</v>
      </c>
      <c r="S45" s="13">
        <f t="shared" si="28"/>
        <v>0.19195466460810412</v>
      </c>
      <c r="T45" s="2">
        <f t="shared" si="29"/>
        <v>0.43</v>
      </c>
      <c r="U45" s="14">
        <f t="shared" si="30"/>
        <v>8.2540505781484766E-2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9.0960505781484777E-2</v>
      </c>
      <c r="AR45" s="9">
        <f t="shared" si="35"/>
        <v>136.875</v>
      </c>
      <c r="AS45" s="1">
        <f t="shared" si="36"/>
        <v>0.24</v>
      </c>
      <c r="AT45" s="1">
        <f t="shared" si="37"/>
        <v>40716.5</v>
      </c>
      <c r="AU45" s="1">
        <f t="shared" si="38"/>
        <v>815142396.77959859</v>
      </c>
    </row>
    <row r="46" spans="1:48" x14ac:dyDescent="0.15">
      <c r="C46" s="7">
        <v>4</v>
      </c>
      <c r="D46" s="7">
        <f t="shared" si="39"/>
        <v>9.8895154941333292</v>
      </c>
      <c r="E46" s="10">
        <f t="shared" si="40"/>
        <v>8.2329644243548401</v>
      </c>
      <c r="F46" s="7" t="s">
        <v>83</v>
      </c>
      <c r="G46" s="1">
        <v>5</v>
      </c>
      <c r="H46" s="9">
        <f t="shared" si="20"/>
        <v>9.8895154941333292</v>
      </c>
      <c r="I46" s="9">
        <f t="shared" si="21"/>
        <v>283.0395154941333</v>
      </c>
      <c r="J46" s="9">
        <f t="shared" si="22"/>
        <v>6.0550717754071531E-2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206.31249506192771</v>
      </c>
      <c r="O46" s="9">
        <f t="shared" si="41"/>
        <v>69.714802371680349</v>
      </c>
      <c r="P46" s="9">
        <f t="shared" si="25"/>
        <v>4.221281321688493</v>
      </c>
      <c r="Q46" s="12">
        <f t="shared" si="26"/>
        <v>1.0131075172052384</v>
      </c>
      <c r="R46" s="9">
        <f t="shared" si="27"/>
        <v>14.125500000000001</v>
      </c>
      <c r="S46" s="13">
        <f t="shared" si="28"/>
        <v>7.1721887168966644E-2</v>
      </c>
      <c r="T46" s="2">
        <f t="shared" si="29"/>
        <v>0.43</v>
      </c>
      <c r="U46" s="14">
        <f t="shared" si="30"/>
        <v>3.0840411482655657E-2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3.9260411482655654E-2</v>
      </c>
      <c r="AR46" s="9">
        <f t="shared" si="35"/>
        <v>136.875</v>
      </c>
      <c r="AS46" s="1">
        <f t="shared" si="36"/>
        <v>0.24</v>
      </c>
      <c r="AT46" s="1">
        <f t="shared" si="37"/>
        <v>40716.5</v>
      </c>
      <c r="AU46" s="1">
        <f t="shared" si="38"/>
        <v>351832101.63107353</v>
      </c>
    </row>
    <row r="47" spans="1:48" x14ac:dyDescent="0.15">
      <c r="C47" s="7">
        <v>5</v>
      </c>
      <c r="D47" s="7">
        <f t="shared" si="39"/>
        <v>14.980321895258101</v>
      </c>
      <c r="E47" s="10">
        <f t="shared" si="40"/>
        <v>9.8895154941333292</v>
      </c>
      <c r="F47" s="7" t="s">
        <v>85</v>
      </c>
      <c r="G47" s="1">
        <v>6</v>
      </c>
      <c r="H47" s="9">
        <f t="shared" si="20"/>
        <v>14.980321895258101</v>
      </c>
      <c r="I47" s="9">
        <f t="shared" si="21"/>
        <v>288.13032189525808</v>
      </c>
      <c r="J47" s="9">
        <f t="shared" si="22"/>
        <v>0.11119541849696689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124.34977104999187</v>
      </c>
      <c r="P47" s="9">
        <f t="shared" si="25"/>
        <v>13.827124831905865</v>
      </c>
      <c r="Q47" s="12">
        <f t="shared" si="26"/>
        <v>3.3185099596574075</v>
      </c>
      <c r="R47" s="9">
        <f t="shared" si="27"/>
        <v>14.125500000000001</v>
      </c>
      <c r="S47" s="13">
        <f t="shared" si="28"/>
        <v>0.23493044208399047</v>
      </c>
      <c r="T47" s="2">
        <f t="shared" si="29"/>
        <v>0.43</v>
      </c>
      <c r="U47" s="14">
        <f t="shared" si="30"/>
        <v>0.1010200900961159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0.10944009009611591</v>
      </c>
      <c r="AR47" s="9">
        <f t="shared" si="35"/>
        <v>136.875</v>
      </c>
      <c r="AS47" s="1">
        <f t="shared" si="36"/>
        <v>0.24</v>
      </c>
      <c r="AT47" s="1">
        <f t="shared" si="37"/>
        <v>40716.5</v>
      </c>
      <c r="AU47" s="1">
        <f t="shared" si="38"/>
        <v>980747155.90336883</v>
      </c>
    </row>
    <row r="48" spans="1:48" x14ac:dyDescent="0.15">
      <c r="C48" s="7">
        <v>6</v>
      </c>
      <c r="D48" s="7">
        <f t="shared" si="39"/>
        <v>19.720132516666698</v>
      </c>
      <c r="E48" s="10">
        <f t="shared" si="40"/>
        <v>14.980321895258101</v>
      </c>
      <c r="F48" s="7" t="s">
        <v>83</v>
      </c>
      <c r="G48" s="1">
        <v>7</v>
      </c>
      <c r="H48" s="9">
        <f t="shared" si="20"/>
        <v>19.720132516666698</v>
      </c>
      <c r="I48" s="9">
        <f t="shared" si="21"/>
        <v>292.87013251666667</v>
      </c>
      <c r="J48" s="9">
        <f t="shared" si="22"/>
        <v>0.19213441465626921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169.378896218086</v>
      </c>
      <c r="P48" s="9">
        <f t="shared" si="25"/>
        <v>32.543515079986925</v>
      </c>
      <c r="Q48" s="12">
        <f t="shared" si="26"/>
        <v>7.810443619196862</v>
      </c>
      <c r="R48" s="9">
        <f t="shared" si="27"/>
        <v>14.125500000000001</v>
      </c>
      <c r="S48" s="13">
        <f t="shared" si="28"/>
        <v>0.55293218783029707</v>
      </c>
      <c r="T48" s="2">
        <f t="shared" si="29"/>
        <v>0.43</v>
      </c>
      <c r="U48" s="14">
        <f t="shared" si="30"/>
        <v>0.23776084076702775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0.25336084076702775</v>
      </c>
      <c r="AR48" s="9">
        <f t="shared" si="35"/>
        <v>136.875</v>
      </c>
      <c r="AS48" s="1">
        <f t="shared" si="36"/>
        <v>0.24</v>
      </c>
      <c r="AT48" s="1">
        <f t="shared" si="37"/>
        <v>40716.5</v>
      </c>
      <c r="AU48" s="1">
        <f t="shared" si="38"/>
        <v>2270492684.9138947</v>
      </c>
    </row>
    <row r="49" spans="1:48" x14ac:dyDescent="0.15">
      <c r="C49" s="7">
        <v>7</v>
      </c>
      <c r="D49" s="7">
        <f t="shared" si="39"/>
        <v>20.657805400645199</v>
      </c>
      <c r="E49" s="10">
        <f t="shared" si="40"/>
        <v>19.720132516666698</v>
      </c>
      <c r="F49" s="7" t="s">
        <v>83</v>
      </c>
      <c r="G49" s="1">
        <v>8</v>
      </c>
      <c r="H49" s="9">
        <f t="shared" si="20"/>
        <v>20.657805400645199</v>
      </c>
      <c r="I49" s="9">
        <f t="shared" si="21"/>
        <v>293.80780540064518</v>
      </c>
      <c r="J49" s="9">
        <f t="shared" si="22"/>
        <v>0.21364130391351691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195.6916311380991</v>
      </c>
      <c r="P49" s="9">
        <f t="shared" si="25"/>
        <v>41.807815241306479</v>
      </c>
      <c r="Q49" s="12">
        <f t="shared" si="26"/>
        <v>10.033875657913555</v>
      </c>
      <c r="R49" s="9">
        <f t="shared" si="27"/>
        <v>14.125500000000001</v>
      </c>
      <c r="S49" s="13">
        <f t="shared" si="28"/>
        <v>0.71033773373781839</v>
      </c>
      <c r="T49" s="2">
        <f t="shared" si="29"/>
        <v>0.43</v>
      </c>
      <c r="U49" s="14">
        <f t="shared" si="30"/>
        <v>0.30544522550726189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0.32104522550726189</v>
      </c>
      <c r="AR49" s="9">
        <f t="shared" si="35"/>
        <v>136.875</v>
      </c>
      <c r="AS49" s="1">
        <f t="shared" si="36"/>
        <v>0.24</v>
      </c>
      <c r="AT49" s="1">
        <f t="shared" si="37"/>
        <v>40716.5</v>
      </c>
      <c r="AU49" s="1">
        <f t="shared" si="38"/>
        <v>2877046167.9634299</v>
      </c>
    </row>
    <row r="50" spans="1:48" x14ac:dyDescent="0.15">
      <c r="C50" s="7">
        <v>8</v>
      </c>
      <c r="D50" s="7">
        <f t="shared" si="39"/>
        <v>20.984677070645201</v>
      </c>
      <c r="E50" s="10">
        <f t="shared" si="40"/>
        <v>20.657805400645199</v>
      </c>
      <c r="F50" s="7" t="s">
        <v>83</v>
      </c>
      <c r="G50" s="1">
        <v>9</v>
      </c>
      <c r="H50" s="9">
        <f t="shared" si="20"/>
        <v>20.984677070645201</v>
      </c>
      <c r="I50" s="9">
        <f t="shared" si="21"/>
        <v>294.13467707064518</v>
      </c>
      <c r="J50" s="9">
        <f t="shared" si="22"/>
        <v>0.22165606256457035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212.74006589679263</v>
      </c>
      <c r="P50" s="9">
        <f t="shared" si="25"/>
        <v>47.155125356410288</v>
      </c>
      <c r="Q50" s="12">
        <f t="shared" si="26"/>
        <v>11.317230085538469</v>
      </c>
      <c r="R50" s="9">
        <f t="shared" si="27"/>
        <v>14.125500000000001</v>
      </c>
      <c r="S50" s="13">
        <f t="shared" si="28"/>
        <v>0.80119146830473031</v>
      </c>
      <c r="T50" s="2">
        <f t="shared" si="29"/>
        <v>0.43</v>
      </c>
      <c r="U50" s="14">
        <f t="shared" si="30"/>
        <v>0.34451233137103404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0.36011233137103404</v>
      </c>
      <c r="AR50" s="9">
        <f t="shared" si="35"/>
        <v>136.875</v>
      </c>
      <c r="AS50" s="1">
        <f t="shared" si="36"/>
        <v>0.24</v>
      </c>
      <c r="AT50" s="1">
        <f t="shared" si="37"/>
        <v>40716.5</v>
      </c>
      <c r="AU50" s="1">
        <f t="shared" si="38"/>
        <v>3227145961.6644421</v>
      </c>
    </row>
    <row r="51" spans="1:48" x14ac:dyDescent="0.15">
      <c r="C51" s="7">
        <v>9</v>
      </c>
      <c r="D51" s="7">
        <f t="shared" si="39"/>
        <v>13.064233268366699</v>
      </c>
      <c r="E51" s="10">
        <f t="shared" si="40"/>
        <v>20.984677070645201</v>
      </c>
      <c r="F51" s="7" t="s">
        <v>83</v>
      </c>
      <c r="G51" s="1">
        <v>10</v>
      </c>
      <c r="H51" s="9">
        <f t="shared" si="20"/>
        <v>13.064233268366699</v>
      </c>
      <c r="I51" s="9">
        <f t="shared" si="21"/>
        <v>286.21423326836668</v>
      </c>
      <c r="J51" s="9">
        <f t="shared" si="22"/>
        <v>8.868215407094826E-2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224.44119054038237</v>
      </c>
      <c r="P51" s="9">
        <f t="shared" si="25"/>
        <v>19.903928239369243</v>
      </c>
      <c r="Q51" s="12">
        <f t="shared" si="26"/>
        <v>4.7769427774486184</v>
      </c>
      <c r="R51" s="9">
        <f t="shared" si="27"/>
        <v>14.125500000000001</v>
      </c>
      <c r="S51" s="13">
        <f t="shared" si="28"/>
        <v>0.33817866818509917</v>
      </c>
      <c r="T51" s="2">
        <f t="shared" si="29"/>
        <v>0.43</v>
      </c>
      <c r="U51" s="14">
        <f t="shared" si="30"/>
        <v>0.14541682731959263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0.1610168273195926</v>
      </c>
      <c r="AR51" s="9">
        <f t="shared" si="35"/>
        <v>136.875</v>
      </c>
      <c r="AS51" s="1">
        <f t="shared" si="36"/>
        <v>0.24</v>
      </c>
      <c r="AT51" s="1">
        <f t="shared" si="37"/>
        <v>40716.5</v>
      </c>
      <c r="AU51" s="1">
        <f t="shared" si="38"/>
        <v>1442951986.8595107</v>
      </c>
    </row>
    <row r="52" spans="1:48" x14ac:dyDescent="0.15">
      <c r="C52" s="7">
        <v>10</v>
      </c>
      <c r="D52" s="7">
        <f t="shared" si="39"/>
        <v>10.4329947755806</v>
      </c>
      <c r="E52" s="10">
        <f t="shared" si="40"/>
        <v>13.064233268366699</v>
      </c>
      <c r="F52" s="7" t="s">
        <v>83</v>
      </c>
      <c r="G52" s="1">
        <v>11</v>
      </c>
      <c r="H52" s="9">
        <f t="shared" si="20"/>
        <v>10.4329947755806</v>
      </c>
      <c r="I52" s="9">
        <f t="shared" si="21"/>
        <v>283.58299477558057</v>
      </c>
      <c r="J52" s="9">
        <f t="shared" si="22"/>
        <v>6.4677253221650854E-2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194.3103991859625</v>
      </c>
      <c r="O52" s="9">
        <f t="shared" si="41"/>
        <v>69.083113115050622</v>
      </c>
      <c r="P52" s="9">
        <f t="shared" si="25"/>
        <v>4.468106000282078</v>
      </c>
      <c r="Q52" s="12">
        <f t="shared" si="26"/>
        <v>1.0723454400676986</v>
      </c>
      <c r="R52" s="9">
        <f t="shared" si="27"/>
        <v>14.125500000000001</v>
      </c>
      <c r="S52" s="13">
        <f t="shared" si="28"/>
        <v>7.5915573966776298E-2</v>
      </c>
      <c r="T52" s="2">
        <f t="shared" si="29"/>
        <v>0.43</v>
      </c>
      <c r="U52" s="14">
        <f t="shared" si="30"/>
        <v>3.2643696805713808E-2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4.1063696805713805E-2</v>
      </c>
      <c r="AR52" s="9">
        <f t="shared" si="35"/>
        <v>136.875</v>
      </c>
      <c r="AS52" s="1">
        <f t="shared" si="36"/>
        <v>0.24</v>
      </c>
      <c r="AT52" s="1">
        <f t="shared" si="37"/>
        <v>40716.5</v>
      </c>
      <c r="AU52" s="1">
        <f t="shared" si="38"/>
        <v>367992239.56881028</v>
      </c>
    </row>
    <row r="53" spans="1:48" x14ac:dyDescent="0.15">
      <c r="C53" s="7">
        <v>11</v>
      </c>
      <c r="D53" s="7">
        <f t="shared" si="39"/>
        <v>4.4765594489999998</v>
      </c>
      <c r="E53" s="10">
        <f t="shared" si="40"/>
        <v>10.4329947755806</v>
      </c>
      <c r="F53" s="7" t="s">
        <v>85</v>
      </c>
      <c r="G53" s="1">
        <v>12</v>
      </c>
      <c r="H53" s="9">
        <f t="shared" si="20"/>
        <v>4.4765594489999998</v>
      </c>
      <c r="I53" s="9">
        <f t="shared" si="21"/>
        <v>277.62655944899996</v>
      </c>
      <c r="J53" s="9">
        <f t="shared" si="22"/>
        <v>3.0961976740607612E-2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123.47125711476855</v>
      </c>
      <c r="P53" s="9">
        <f t="shared" si="25"/>
        <v>3.822914190921046</v>
      </c>
      <c r="Q53" s="12">
        <f t="shared" si="26"/>
        <v>0.91749940582105105</v>
      </c>
      <c r="R53" s="9">
        <f t="shared" si="27"/>
        <v>14.125500000000001</v>
      </c>
      <c r="S53" s="13">
        <f t="shared" si="28"/>
        <v>6.495341091083863E-2</v>
      </c>
      <c r="T53" s="2">
        <f t="shared" si="29"/>
        <v>0.43</v>
      </c>
      <c r="U53" s="14">
        <f t="shared" si="30"/>
        <v>2.7929966691660611E-2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3.6349966691660608E-2</v>
      </c>
      <c r="AR53" s="9">
        <f t="shared" si="35"/>
        <v>136.875</v>
      </c>
      <c r="AS53" s="1">
        <f t="shared" si="36"/>
        <v>0.24</v>
      </c>
      <c r="AT53" s="1">
        <f t="shared" si="37"/>
        <v>40716.5</v>
      </c>
      <c r="AU53" s="1">
        <f t="shared" si="38"/>
        <v>325750156.261006</v>
      </c>
      <c r="AV53" s="1">
        <f>SUM(AU42:AU53)</f>
        <v>13340906901.627487</v>
      </c>
    </row>
    <row r="54" spans="1:48" x14ac:dyDescent="0.15">
      <c r="C54" s="7">
        <v>12</v>
      </c>
      <c r="D54" s="7">
        <f t="shared" si="39"/>
        <v>0.58348175138709701</v>
      </c>
      <c r="E54" s="10">
        <f t="shared" si="40"/>
        <v>4.4765594489999998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1.96120200870968</v>
      </c>
      <c r="E58" s="7"/>
      <c r="F58" s="7"/>
      <c r="G58" s="1">
        <v>1</v>
      </c>
      <c r="H58" s="9">
        <f t="shared" ref="H58:H69" si="42">E59</f>
        <v>1.96120200870968</v>
      </c>
      <c r="I58" s="9">
        <f t="shared" ref="I58:I69" si="43">H58+273.15</f>
        <v>275.11120200870965</v>
      </c>
      <c r="J58" s="9">
        <f t="shared" ref="J58:J69" si="44">EXP(($C$15*(I58-$C$13))/($C$16*I58*$C$13))</f>
        <v>2.2468152492207984E-2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2.2415726803059499E-3</v>
      </c>
      <c r="Q58" s="12">
        <f t="shared" ref="Q58:Q69" si="48">P58*$B$60</f>
        <v>4.2589880925813047E-4</v>
      </c>
      <c r="R58" s="9">
        <f t="shared" ref="R58:R69" si="49">L58*$B$60</f>
        <v>1.8955666666666669E-2</v>
      </c>
      <c r="S58" s="13">
        <f t="shared" ref="S58:S69" si="50">Q58/R58</f>
        <v>2.2468152492207981E-2</v>
      </c>
      <c r="T58" s="2">
        <f t="shared" ref="T58:T69" si="51">$B$59/100</f>
        <v>0.01</v>
      </c>
      <c r="U58" s="14">
        <f t="shared" ref="U58:U69" si="52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1.2224681524922081E-2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9987.0833333333339</v>
      </c>
      <c r="AU58" s="1">
        <f t="shared" ref="AU58:AU69" si="59">AT58*10000*AS58*0.67*AR58*AQ58</f>
        <v>1550565.4162441774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-4.4876326787419396</v>
      </c>
      <c r="E59" s="10">
        <f t="shared" ref="E59:E70" si="61">D58</f>
        <v>1.96120200870968</v>
      </c>
      <c r="F59" s="7" t="s">
        <v>83</v>
      </c>
      <c r="G59" s="1">
        <v>2</v>
      </c>
      <c r="H59" s="9">
        <f t="shared" si="42"/>
        <v>-4.4876326787419396</v>
      </c>
      <c r="I59" s="9">
        <f t="shared" si="43"/>
        <v>268.66236732125805</v>
      </c>
      <c r="J59" s="9">
        <f t="shared" si="44"/>
        <v>9.6076787346982828E-3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0.19729176065302739</v>
      </c>
      <c r="P59" s="9">
        <f t="shared" si="47"/>
        <v>1.8955158533572748E-3</v>
      </c>
      <c r="Q59" s="12">
        <f t="shared" si="48"/>
        <v>3.6014801213788219E-4</v>
      </c>
      <c r="R59" s="9">
        <f t="shared" si="49"/>
        <v>1.8955666666666669E-2</v>
      </c>
      <c r="S59" s="13">
        <f t="shared" si="50"/>
        <v>1.899949067848922E-2</v>
      </c>
      <c r="T59" s="2">
        <f t="shared" si="51"/>
        <v>0.01</v>
      </c>
      <c r="U59" s="14">
        <f t="shared" si="52"/>
        <v>1.8999490678489221E-4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1.2189994906784893E-2</v>
      </c>
      <c r="AR59" s="9">
        <f t="shared" si="56"/>
        <v>9.9766666666666666</v>
      </c>
      <c r="AS59" s="1">
        <f t="shared" si="57"/>
        <v>0.19</v>
      </c>
      <c r="AT59" s="1">
        <f t="shared" si="58"/>
        <v>9987.0833333333339</v>
      </c>
      <c r="AU59" s="1">
        <f t="shared" si="59"/>
        <v>1546165.803020688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3.0804247886071399</v>
      </c>
      <c r="E60" s="10">
        <f t="shared" si="61"/>
        <v>-4.4876326787419396</v>
      </c>
      <c r="F60" s="7" t="s">
        <v>83</v>
      </c>
      <c r="G60" s="1">
        <v>3</v>
      </c>
      <c r="H60" s="9">
        <f t="shared" si="42"/>
        <v>3.0804247886071399</v>
      </c>
      <c r="I60" s="9">
        <f t="shared" si="43"/>
        <v>276.23042478860714</v>
      </c>
      <c r="J60" s="9">
        <f t="shared" si="44"/>
        <v>2.5932576906562598E-2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0.29516291146633677</v>
      </c>
      <c r="P60" s="9">
        <f t="shared" si="47"/>
        <v>7.6543349015657054E-3</v>
      </c>
      <c r="Q60" s="12">
        <f t="shared" si="48"/>
        <v>1.4543236312974841E-3</v>
      </c>
      <c r="R60" s="9">
        <f t="shared" si="49"/>
        <v>1.8955666666666669E-2</v>
      </c>
      <c r="S60" s="13">
        <f t="shared" si="50"/>
        <v>7.6722367874029779E-2</v>
      </c>
      <c r="T60" s="2">
        <f t="shared" si="51"/>
        <v>0.01</v>
      </c>
      <c r="U60" s="14">
        <f t="shared" si="52"/>
        <v>7.6722367874029784E-4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1.2767223678740298E-2</v>
      </c>
      <c r="AR60" s="9">
        <f t="shared" si="56"/>
        <v>9.9766666666666666</v>
      </c>
      <c r="AS60" s="1">
        <f t="shared" si="57"/>
        <v>0.19</v>
      </c>
      <c r="AT60" s="1">
        <f t="shared" si="58"/>
        <v>9987.0833333333339</v>
      </c>
      <c r="AU60" s="1">
        <f t="shared" si="59"/>
        <v>1619380.8777226731</v>
      </c>
    </row>
    <row r="61" spans="1:48" x14ac:dyDescent="0.15">
      <c r="C61" s="7">
        <v>3</v>
      </c>
      <c r="D61" s="7">
        <f t="shared" si="60"/>
        <v>8.2329644243548401</v>
      </c>
      <c r="E61" s="10">
        <f t="shared" si="61"/>
        <v>3.0804247886071399</v>
      </c>
      <c r="F61" s="7" t="s">
        <v>83</v>
      </c>
      <c r="G61" s="1">
        <v>4</v>
      </c>
      <c r="H61" s="9">
        <f t="shared" si="42"/>
        <v>8.2329644243548401</v>
      </c>
      <c r="I61" s="9">
        <f t="shared" si="43"/>
        <v>281.38296442435484</v>
      </c>
      <c r="J61" s="9">
        <f t="shared" si="44"/>
        <v>4.944978377464726E-2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0.38727524323143775</v>
      </c>
      <c r="P61" s="9">
        <f t="shared" si="47"/>
        <v>1.9150677039068521E-2</v>
      </c>
      <c r="Q61" s="12">
        <f t="shared" si="48"/>
        <v>3.638628637423019E-3</v>
      </c>
      <c r="R61" s="9">
        <f t="shared" si="49"/>
        <v>1.8955666666666669E-2</v>
      </c>
      <c r="S61" s="13">
        <f t="shared" si="50"/>
        <v>0.19195466460810409</v>
      </c>
      <c r="T61" s="2">
        <f t="shared" si="51"/>
        <v>0.01</v>
      </c>
      <c r="U61" s="14">
        <f t="shared" si="52"/>
        <v>1.9195466460810409E-3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1.3919546646081041E-2</v>
      </c>
      <c r="AR61" s="9">
        <f t="shared" si="56"/>
        <v>9.9766666666666666</v>
      </c>
      <c r="AS61" s="1">
        <f t="shared" si="57"/>
        <v>0.19</v>
      </c>
      <c r="AT61" s="1">
        <f t="shared" si="58"/>
        <v>9987.0833333333339</v>
      </c>
      <c r="AU61" s="1">
        <f t="shared" si="59"/>
        <v>1765540.2797373456</v>
      </c>
    </row>
    <row r="62" spans="1:48" x14ac:dyDescent="0.15">
      <c r="C62" s="7">
        <v>4</v>
      </c>
      <c r="D62" s="7">
        <f t="shared" si="60"/>
        <v>9.8895154941333292</v>
      </c>
      <c r="E62" s="10">
        <f t="shared" si="61"/>
        <v>8.2329644243548401</v>
      </c>
      <c r="F62" s="7" t="s">
        <v>83</v>
      </c>
      <c r="G62" s="1">
        <v>5</v>
      </c>
      <c r="H62" s="9">
        <f t="shared" si="42"/>
        <v>9.8895154941333292</v>
      </c>
      <c r="I62" s="9">
        <f t="shared" si="43"/>
        <v>283.0395154941333</v>
      </c>
      <c r="J62" s="9">
        <f t="shared" si="44"/>
        <v>6.0550717754071531E-2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0.34971833788275075</v>
      </c>
      <c r="O62" s="9">
        <f t="shared" si="62"/>
        <v>0.11817289497628514</v>
      </c>
      <c r="P62" s="9">
        <f t="shared" si="47"/>
        <v>7.155453609890579E-3</v>
      </c>
      <c r="Q62" s="12">
        <f t="shared" si="48"/>
        <v>1.35953618587921E-3</v>
      </c>
      <c r="R62" s="9">
        <f t="shared" si="49"/>
        <v>1.8955666666666669E-2</v>
      </c>
      <c r="S62" s="13">
        <f t="shared" si="50"/>
        <v>7.17218871689667E-2</v>
      </c>
      <c r="T62" s="2">
        <f t="shared" si="51"/>
        <v>0.01</v>
      </c>
      <c r="U62" s="14">
        <f t="shared" si="52"/>
        <v>7.17218871689667E-4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1.2717218871689667E-2</v>
      </c>
      <c r="AR62" s="9">
        <f t="shared" si="56"/>
        <v>9.9766666666666666</v>
      </c>
      <c r="AS62" s="1">
        <f t="shared" si="57"/>
        <v>0.19</v>
      </c>
      <c r="AT62" s="1">
        <f t="shared" si="58"/>
        <v>9987.0833333333339</v>
      </c>
      <c r="AU62" s="1">
        <f t="shared" si="59"/>
        <v>1613038.3219431543</v>
      </c>
    </row>
    <row r="63" spans="1:48" x14ac:dyDescent="0.15">
      <c r="C63" s="7">
        <v>5</v>
      </c>
      <c r="D63" s="7">
        <f t="shared" si="60"/>
        <v>14.980321895258101</v>
      </c>
      <c r="E63" s="10">
        <f t="shared" si="61"/>
        <v>9.8895154941333292</v>
      </c>
      <c r="F63" s="7" t="s">
        <v>85</v>
      </c>
      <c r="G63" s="1">
        <v>6</v>
      </c>
      <c r="H63" s="9">
        <f t="shared" si="42"/>
        <v>14.980321895258101</v>
      </c>
      <c r="I63" s="9">
        <f t="shared" si="43"/>
        <v>288.13032189525808</v>
      </c>
      <c r="J63" s="9">
        <f t="shared" si="44"/>
        <v>0.11119541849696689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0.21078410803306122</v>
      </c>
      <c r="P63" s="9">
        <f t="shared" si="47"/>
        <v>2.3438227105246123E-2</v>
      </c>
      <c r="Q63" s="12">
        <f t="shared" si="48"/>
        <v>4.4532631499967631E-3</v>
      </c>
      <c r="R63" s="9">
        <f t="shared" si="49"/>
        <v>1.8955666666666669E-2</v>
      </c>
      <c r="S63" s="13">
        <f t="shared" si="50"/>
        <v>0.2349304420839905</v>
      </c>
      <c r="T63" s="2">
        <f t="shared" si="51"/>
        <v>0.01</v>
      </c>
      <c r="U63" s="14">
        <f t="shared" si="52"/>
        <v>2.349304420839905E-3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1.4349304420839905E-2</v>
      </c>
      <c r="AR63" s="9">
        <f t="shared" si="56"/>
        <v>9.9766666666666666</v>
      </c>
      <c r="AS63" s="1">
        <f t="shared" si="57"/>
        <v>0.19</v>
      </c>
      <c r="AT63" s="1">
        <f t="shared" si="58"/>
        <v>9987.0833333333339</v>
      </c>
      <c r="AU63" s="1">
        <f t="shared" si="59"/>
        <v>1820050.2922513441</v>
      </c>
    </row>
    <row r="64" spans="1:48" x14ac:dyDescent="0.15">
      <c r="C64" s="7">
        <v>6</v>
      </c>
      <c r="D64" s="7">
        <f t="shared" si="60"/>
        <v>19.720132516666698</v>
      </c>
      <c r="E64" s="10">
        <f t="shared" si="61"/>
        <v>14.980321895258101</v>
      </c>
      <c r="F64" s="7" t="s">
        <v>83</v>
      </c>
      <c r="G64" s="1">
        <v>7</v>
      </c>
      <c r="H64" s="9">
        <f t="shared" si="42"/>
        <v>19.720132516666698</v>
      </c>
      <c r="I64" s="9">
        <f t="shared" si="43"/>
        <v>292.87013251666667</v>
      </c>
      <c r="J64" s="9">
        <f t="shared" si="44"/>
        <v>0.19213441465626921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0.28711254759448179</v>
      </c>
      <c r="P64" s="9">
        <f t="shared" si="47"/>
        <v>5.5164201272535997E-2</v>
      </c>
      <c r="Q64" s="12">
        <f t="shared" si="48"/>
        <v>1.048119824178184E-2</v>
      </c>
      <c r="R64" s="9">
        <f t="shared" si="49"/>
        <v>1.8955666666666669E-2</v>
      </c>
      <c r="S64" s="13">
        <f t="shared" si="50"/>
        <v>0.55293218783029729</v>
      </c>
      <c r="T64" s="2">
        <f t="shared" si="51"/>
        <v>0.01</v>
      </c>
      <c r="U64" s="14">
        <f t="shared" si="52"/>
        <v>5.5293218783029731E-3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2.5629321878302972E-2</v>
      </c>
      <c r="AR64" s="9">
        <f t="shared" si="56"/>
        <v>9.9766666666666666</v>
      </c>
      <c r="AS64" s="1">
        <f t="shared" si="57"/>
        <v>0.19</v>
      </c>
      <c r="AT64" s="1">
        <f t="shared" si="58"/>
        <v>9987.0833333333339</v>
      </c>
      <c r="AU64" s="1">
        <f t="shared" si="59"/>
        <v>3250795.5373127926</v>
      </c>
    </row>
    <row r="65" spans="1:48" x14ac:dyDescent="0.15">
      <c r="C65" s="7">
        <v>7</v>
      </c>
      <c r="D65" s="7">
        <f t="shared" si="60"/>
        <v>20.657805400645199</v>
      </c>
      <c r="E65" s="10">
        <f t="shared" si="61"/>
        <v>19.720132516666698</v>
      </c>
      <c r="F65" s="7" t="s">
        <v>83</v>
      </c>
      <c r="G65" s="1">
        <v>8</v>
      </c>
      <c r="H65" s="9">
        <f t="shared" si="42"/>
        <v>20.657805400645199</v>
      </c>
      <c r="I65" s="9">
        <f t="shared" si="43"/>
        <v>293.80780540064518</v>
      </c>
      <c r="J65" s="9">
        <f t="shared" si="44"/>
        <v>0.21364130391351691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0.33171501298861245</v>
      </c>
      <c r="P65" s="9">
        <f t="shared" si="47"/>
        <v>7.0868027902576361E-2</v>
      </c>
      <c r="Q65" s="12">
        <f t="shared" si="48"/>
        <v>1.346492530148951E-2</v>
      </c>
      <c r="R65" s="9">
        <f t="shared" si="49"/>
        <v>1.8955666666666669E-2</v>
      </c>
      <c r="S65" s="13">
        <f t="shared" si="50"/>
        <v>0.7103377337378185</v>
      </c>
      <c r="T65" s="2">
        <f t="shared" si="51"/>
        <v>0.01</v>
      </c>
      <c r="U65" s="14">
        <f t="shared" si="52"/>
        <v>7.1033773373781854E-3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2.7203377337378185E-2</v>
      </c>
      <c r="AR65" s="9">
        <f t="shared" si="56"/>
        <v>9.9766666666666666</v>
      </c>
      <c r="AS65" s="1">
        <f t="shared" si="57"/>
        <v>0.19</v>
      </c>
      <c r="AT65" s="1">
        <f t="shared" si="58"/>
        <v>9987.0833333333339</v>
      </c>
      <c r="AU65" s="1">
        <f t="shared" si="59"/>
        <v>3450447.0336005813</v>
      </c>
    </row>
    <row r="66" spans="1:48" x14ac:dyDescent="0.15">
      <c r="C66" s="7">
        <v>8</v>
      </c>
      <c r="D66" s="7">
        <f t="shared" si="60"/>
        <v>20.984677070645201</v>
      </c>
      <c r="E66" s="10">
        <f t="shared" si="61"/>
        <v>20.657805400645199</v>
      </c>
      <c r="F66" s="7" t="s">
        <v>83</v>
      </c>
      <c r="G66" s="1">
        <v>9</v>
      </c>
      <c r="H66" s="9">
        <f t="shared" si="42"/>
        <v>20.984677070645201</v>
      </c>
      <c r="I66" s="9">
        <f t="shared" si="43"/>
        <v>294.13467707064518</v>
      </c>
      <c r="J66" s="9">
        <f t="shared" si="44"/>
        <v>0.22165606256457035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0.36061365175270277</v>
      </c>
      <c r="P66" s="9">
        <f t="shared" si="47"/>
        <v>7.9932202154535267E-2</v>
      </c>
      <c r="Q66" s="12">
        <f t="shared" si="48"/>
        <v>1.51871184093617E-2</v>
      </c>
      <c r="R66" s="9">
        <f t="shared" si="49"/>
        <v>1.8955666666666669E-2</v>
      </c>
      <c r="S66" s="13">
        <f t="shared" si="50"/>
        <v>0.8011914683047302</v>
      </c>
      <c r="T66" s="2">
        <f t="shared" si="51"/>
        <v>0.01</v>
      </c>
      <c r="U66" s="14">
        <f t="shared" si="52"/>
        <v>8.0119146830473029E-3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2.8111914683047301E-2</v>
      </c>
      <c r="AR66" s="9">
        <f t="shared" si="56"/>
        <v>9.9766666666666666</v>
      </c>
      <c r="AS66" s="1">
        <f t="shared" si="57"/>
        <v>0.19</v>
      </c>
      <c r="AT66" s="1">
        <f t="shared" si="58"/>
        <v>9987.0833333333339</v>
      </c>
      <c r="AU66" s="1">
        <f t="shared" si="59"/>
        <v>3565684.9303661408</v>
      </c>
    </row>
    <row r="67" spans="1:48" x14ac:dyDescent="0.15">
      <c r="C67" s="7">
        <v>9</v>
      </c>
      <c r="D67" s="7">
        <f t="shared" si="60"/>
        <v>13.064233268366699</v>
      </c>
      <c r="E67" s="10">
        <f t="shared" si="61"/>
        <v>20.984677070645201</v>
      </c>
      <c r="F67" s="7" t="s">
        <v>83</v>
      </c>
      <c r="G67" s="1">
        <v>10</v>
      </c>
      <c r="H67" s="9">
        <f t="shared" si="42"/>
        <v>13.064233268366699</v>
      </c>
      <c r="I67" s="9">
        <f t="shared" si="43"/>
        <v>286.21423326836668</v>
      </c>
      <c r="J67" s="9">
        <f t="shared" si="44"/>
        <v>8.868215407094826E-2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0.38044811626483416</v>
      </c>
      <c r="P67" s="9">
        <f t="shared" si="47"/>
        <v>3.3738958462600062E-2</v>
      </c>
      <c r="Q67" s="12">
        <f t="shared" si="48"/>
        <v>6.4104021078940122E-3</v>
      </c>
      <c r="R67" s="9">
        <f t="shared" si="49"/>
        <v>1.8955666666666669E-2</v>
      </c>
      <c r="S67" s="13">
        <f t="shared" si="50"/>
        <v>0.33817866818509917</v>
      </c>
      <c r="T67" s="2">
        <f t="shared" si="51"/>
        <v>0.01</v>
      </c>
      <c r="U67" s="14">
        <f t="shared" si="52"/>
        <v>3.3817866818509918E-3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2.348178668185099E-2</v>
      </c>
      <c r="AR67" s="9">
        <f t="shared" si="56"/>
        <v>9.9766666666666666</v>
      </c>
      <c r="AS67" s="1">
        <f t="shared" si="57"/>
        <v>0.19</v>
      </c>
      <c r="AT67" s="1">
        <f t="shared" si="58"/>
        <v>9987.0833333333339</v>
      </c>
      <c r="AU67" s="1">
        <f t="shared" si="59"/>
        <v>2978404.4898243952</v>
      </c>
    </row>
    <row r="68" spans="1:48" x14ac:dyDescent="0.15">
      <c r="C68" s="7">
        <v>10</v>
      </c>
      <c r="D68" s="7">
        <f t="shared" si="60"/>
        <v>10.4329947755806</v>
      </c>
      <c r="E68" s="10">
        <f t="shared" si="61"/>
        <v>13.064233268366699</v>
      </c>
      <c r="F68" s="7" t="s">
        <v>83</v>
      </c>
      <c r="G68" s="1">
        <v>11</v>
      </c>
      <c r="H68" s="9">
        <f t="shared" si="42"/>
        <v>10.4329947755806</v>
      </c>
      <c r="I68" s="9">
        <f t="shared" si="43"/>
        <v>283.58299477558057</v>
      </c>
      <c r="J68" s="9">
        <f t="shared" si="44"/>
        <v>6.4677253221650854E-2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0.32937369991212234</v>
      </c>
      <c r="O68" s="9">
        <f t="shared" si="62"/>
        <v>0.11710212455677843</v>
      </c>
      <c r="P68" s="9">
        <f t="shared" si="47"/>
        <v>7.5738437627520571E-3</v>
      </c>
      <c r="Q68" s="12">
        <f t="shared" si="48"/>
        <v>1.4390303149228909E-3</v>
      </c>
      <c r="R68" s="9">
        <f t="shared" si="49"/>
        <v>1.8955666666666669E-2</v>
      </c>
      <c r="S68" s="13">
        <f t="shared" si="50"/>
        <v>7.5915573966776381E-2</v>
      </c>
      <c r="T68" s="2">
        <f t="shared" si="51"/>
        <v>0.01</v>
      </c>
      <c r="U68" s="14">
        <f t="shared" si="52"/>
        <v>7.5915573966776385E-4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1.2759155739667764E-2</v>
      </c>
      <c r="AR68" s="9">
        <f t="shared" si="56"/>
        <v>9.9766666666666666</v>
      </c>
      <c r="AS68" s="1">
        <f t="shared" si="57"/>
        <v>0.19</v>
      </c>
      <c r="AT68" s="1">
        <f t="shared" si="58"/>
        <v>9987.0833333333339</v>
      </c>
      <c r="AU68" s="1">
        <f t="shared" si="59"/>
        <v>1618357.5490346635</v>
      </c>
    </row>
    <row r="69" spans="1:48" x14ac:dyDescent="0.15">
      <c r="C69" s="7">
        <v>11</v>
      </c>
      <c r="D69" s="7">
        <f t="shared" si="60"/>
        <v>4.4765594489999998</v>
      </c>
      <c r="E69" s="10">
        <f t="shared" si="61"/>
        <v>10.4329947755806</v>
      </c>
      <c r="F69" s="7" t="s">
        <v>85</v>
      </c>
      <c r="G69" s="1">
        <v>12</v>
      </c>
      <c r="H69" s="9">
        <f t="shared" si="42"/>
        <v>4.4765594489999998</v>
      </c>
      <c r="I69" s="9">
        <f t="shared" si="43"/>
        <v>277.62655944899996</v>
      </c>
      <c r="J69" s="9">
        <f t="shared" si="44"/>
        <v>3.0961976740607612E-2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0.20929494746069305</v>
      </c>
      <c r="P69" s="9">
        <f t="shared" si="47"/>
        <v>6.48018529520467E-3</v>
      </c>
      <c r="Q69" s="12">
        <f t="shared" si="48"/>
        <v>1.2312352060888873E-3</v>
      </c>
      <c r="R69" s="9">
        <f t="shared" si="49"/>
        <v>1.8955666666666669E-2</v>
      </c>
      <c r="S69" s="13">
        <f t="shared" si="50"/>
        <v>6.4953410910838644E-2</v>
      </c>
      <c r="T69" s="2">
        <f t="shared" si="51"/>
        <v>0.01</v>
      </c>
      <c r="U69" s="14">
        <f t="shared" si="52"/>
        <v>6.495341091083865E-4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1.2649534109108386E-2</v>
      </c>
      <c r="AR69" s="9">
        <f t="shared" si="56"/>
        <v>9.9766666666666666</v>
      </c>
      <c r="AS69" s="1">
        <f t="shared" si="57"/>
        <v>0.19</v>
      </c>
      <c r="AT69" s="1">
        <f t="shared" si="58"/>
        <v>9987.0833333333339</v>
      </c>
      <c r="AU69" s="1">
        <f t="shared" si="59"/>
        <v>1604453.2596778288</v>
      </c>
      <c r="AV69" s="1">
        <f>SUM(AU58:AU69)</f>
        <v>26382883.790735785</v>
      </c>
    </row>
    <row r="70" spans="1:48" x14ac:dyDescent="0.15">
      <c r="C70" s="7">
        <v>12</v>
      </c>
      <c r="D70" s="7">
        <f t="shared" si="60"/>
        <v>0.58348175138709701</v>
      </c>
      <c r="E70" s="10">
        <f t="shared" si="61"/>
        <v>4.4765594489999998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1.96120200870968</v>
      </c>
      <c r="E73" s="7"/>
      <c r="F73" s="7"/>
      <c r="G73" s="1">
        <v>1</v>
      </c>
      <c r="H73" s="9">
        <f t="shared" ref="H73:H84" si="63">E74</f>
        <v>1.96120200870968</v>
      </c>
      <c r="I73" s="9">
        <f t="shared" ref="I73:I84" si="64">H73+273.15</f>
        <v>275.11120200870965</v>
      </c>
      <c r="J73" s="9">
        <f t="shared" ref="J73:J84" si="65">EXP(($C$15*(I73-$C$13))/($C$16*I73*$C$13))</f>
        <v>2.2468152492207984E-2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2.4602626978967746E-3</v>
      </c>
      <c r="Q73" s="12">
        <f t="shared" ref="Q73:Q84" si="69">P73*$B$75</f>
        <v>4.4284728562141943E-4</v>
      </c>
      <c r="R73" s="9">
        <f t="shared" ref="R73:R84" si="70">L73*$B$75</f>
        <v>1.9710000000000002E-2</v>
      </c>
      <c r="S73" s="13">
        <f t="shared" ref="S73:S84" si="71">Q73/R73</f>
        <v>2.2468152492207984E-2</v>
      </c>
      <c r="T73" s="2">
        <f t="shared" ref="T73:T84" si="72">$B$74/100</f>
        <v>0.01</v>
      </c>
      <c r="U73" s="14">
        <f t="shared" ref="U73:U84" si="73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1.2824681524922081E-2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1867.0833333333333</v>
      </c>
      <c r="AU73" s="1">
        <f t="shared" ref="AU73:AU84" si="80">AT73*10000*AS73*0.67*AR73*AQ73</f>
        <v>316207.17359251098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-4.4876326787419396</v>
      </c>
      <c r="E74" s="10">
        <f t="shared" ref="E74:E85" si="82">D73</f>
        <v>1.96120200870968</v>
      </c>
      <c r="F74" s="7" t="s">
        <v>83</v>
      </c>
      <c r="G74" s="1">
        <v>2</v>
      </c>
      <c r="H74" s="9">
        <f t="shared" si="63"/>
        <v>-4.4876326787419396</v>
      </c>
      <c r="I74" s="9">
        <f t="shared" si="64"/>
        <v>268.66236732125805</v>
      </c>
      <c r="J74" s="9">
        <f t="shared" si="65"/>
        <v>9.6076787346982828E-3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0.21653973730210324</v>
      </c>
      <c r="P74" s="9">
        <f t="shared" si="68"/>
        <v>2.0804442292945697E-3</v>
      </c>
      <c r="Q74" s="12">
        <f t="shared" si="69"/>
        <v>3.7447996127302254E-4</v>
      </c>
      <c r="R74" s="9">
        <f t="shared" si="70"/>
        <v>1.9710000000000002E-2</v>
      </c>
      <c r="S74" s="13">
        <f t="shared" si="71"/>
        <v>1.899949067848922E-2</v>
      </c>
      <c r="T74" s="2">
        <f t="shared" si="72"/>
        <v>0.01</v>
      </c>
      <c r="U74" s="14">
        <f t="shared" si="73"/>
        <v>1.8999490678489221E-4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1.2789994906784893E-2</v>
      </c>
      <c r="AR74" s="9">
        <f t="shared" si="77"/>
        <v>10.950000000000001</v>
      </c>
      <c r="AS74" s="1">
        <f t="shared" si="78"/>
        <v>0.18</v>
      </c>
      <c r="AT74" s="1">
        <f t="shared" si="79"/>
        <v>1867.0833333333333</v>
      </c>
      <c r="AU74" s="1">
        <f t="shared" si="80"/>
        <v>315351.93539721321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3.0804247886071399</v>
      </c>
      <c r="E75" s="10">
        <f t="shared" si="82"/>
        <v>-4.4876326787419396</v>
      </c>
      <c r="F75" s="7" t="s">
        <v>83</v>
      </c>
      <c r="G75" s="1">
        <v>3</v>
      </c>
      <c r="H75" s="9">
        <f t="shared" si="63"/>
        <v>3.0804247886071399</v>
      </c>
      <c r="I75" s="9">
        <f t="shared" si="64"/>
        <v>276.23042478860714</v>
      </c>
      <c r="J75" s="9">
        <f t="shared" si="65"/>
        <v>2.5932576906562598E-2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0.32395929307280869</v>
      </c>
      <c r="P75" s="9">
        <f t="shared" si="68"/>
        <v>8.401099282206264E-3</v>
      </c>
      <c r="Q75" s="12">
        <f t="shared" si="69"/>
        <v>1.5121978707971274E-3</v>
      </c>
      <c r="R75" s="9">
        <f t="shared" si="70"/>
        <v>1.9710000000000002E-2</v>
      </c>
      <c r="S75" s="13">
        <f t="shared" si="71"/>
        <v>7.6722367874029793E-2</v>
      </c>
      <c r="T75" s="2">
        <f t="shared" si="72"/>
        <v>0.01</v>
      </c>
      <c r="U75" s="14">
        <f t="shared" si="73"/>
        <v>7.6722367874029794E-4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1.3367223678740298E-2</v>
      </c>
      <c r="AR75" s="9">
        <f t="shared" si="77"/>
        <v>10.950000000000001</v>
      </c>
      <c r="AS75" s="1">
        <f t="shared" si="78"/>
        <v>0.18</v>
      </c>
      <c r="AT75" s="1">
        <f t="shared" si="79"/>
        <v>1867.0833333333333</v>
      </c>
      <c r="AU75" s="1">
        <f t="shared" si="80"/>
        <v>329584.17018149211</v>
      </c>
    </row>
    <row r="76" spans="1:48" x14ac:dyDescent="0.15">
      <c r="C76" s="7">
        <v>3</v>
      </c>
      <c r="D76" s="7">
        <f t="shared" si="81"/>
        <v>8.2329644243548401</v>
      </c>
      <c r="E76" s="10">
        <f t="shared" si="82"/>
        <v>3.0804247886071399</v>
      </c>
      <c r="F76" s="7" t="s">
        <v>83</v>
      </c>
      <c r="G76" s="1">
        <v>4</v>
      </c>
      <c r="H76" s="9">
        <f t="shared" si="63"/>
        <v>8.2329644243548401</v>
      </c>
      <c r="I76" s="9">
        <f t="shared" si="64"/>
        <v>281.38296442435484</v>
      </c>
      <c r="J76" s="9">
        <f t="shared" si="65"/>
        <v>4.944978377464726E-2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0.42505819379060245</v>
      </c>
      <c r="P76" s="9">
        <f t="shared" si="68"/>
        <v>2.1019035774587403E-2</v>
      </c>
      <c r="Q76" s="12">
        <f t="shared" si="69"/>
        <v>3.7834264394257322E-3</v>
      </c>
      <c r="R76" s="9">
        <f t="shared" si="70"/>
        <v>1.9710000000000002E-2</v>
      </c>
      <c r="S76" s="13">
        <f t="shared" si="71"/>
        <v>0.19195466460810409</v>
      </c>
      <c r="T76" s="2">
        <f t="shared" si="72"/>
        <v>0.01</v>
      </c>
      <c r="U76" s="14">
        <f t="shared" si="73"/>
        <v>1.9195466460810409E-3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1.4519546646081041E-2</v>
      </c>
      <c r="AR76" s="9">
        <f t="shared" si="77"/>
        <v>10.950000000000001</v>
      </c>
      <c r="AS76" s="1">
        <f t="shared" si="78"/>
        <v>0.18</v>
      </c>
      <c r="AT76" s="1">
        <f t="shared" si="79"/>
        <v>1867.0833333333333</v>
      </c>
      <c r="AU76" s="1">
        <f t="shared" si="80"/>
        <v>357996.00932622794</v>
      </c>
    </row>
    <row r="77" spans="1:48" x14ac:dyDescent="0.15">
      <c r="C77" s="7">
        <v>4</v>
      </c>
      <c r="D77" s="7">
        <f t="shared" si="81"/>
        <v>9.8895154941333292</v>
      </c>
      <c r="E77" s="10">
        <f t="shared" si="82"/>
        <v>8.2329644243548401</v>
      </c>
      <c r="F77" s="7" t="s">
        <v>83</v>
      </c>
      <c r="G77" s="1">
        <v>5</v>
      </c>
      <c r="H77" s="9">
        <f t="shared" si="63"/>
        <v>9.8895154941333292</v>
      </c>
      <c r="I77" s="9">
        <f t="shared" si="64"/>
        <v>283.0395154941333</v>
      </c>
      <c r="J77" s="9">
        <f t="shared" si="65"/>
        <v>6.0550717754071531E-2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0.38383720011521427</v>
      </c>
      <c r="O77" s="9">
        <f t="shared" si="83"/>
        <v>0.12970195790080075</v>
      </c>
      <c r="P77" s="9">
        <f t="shared" si="68"/>
        <v>7.8535466450018535E-3</v>
      </c>
      <c r="Q77" s="12">
        <f t="shared" si="69"/>
        <v>1.4136383961003336E-3</v>
      </c>
      <c r="R77" s="9">
        <f t="shared" si="70"/>
        <v>1.9710000000000002E-2</v>
      </c>
      <c r="S77" s="13">
        <f t="shared" si="71"/>
        <v>7.1721887168966686E-2</v>
      </c>
      <c r="T77" s="2">
        <f t="shared" si="72"/>
        <v>0.01</v>
      </c>
      <c r="U77" s="14">
        <f t="shared" si="73"/>
        <v>7.1721887168966689E-4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1.3317218871689667E-2</v>
      </c>
      <c r="AR77" s="9">
        <f t="shared" si="77"/>
        <v>10.950000000000001</v>
      </c>
      <c r="AS77" s="1">
        <f t="shared" si="78"/>
        <v>0.18</v>
      </c>
      <c r="AT77" s="1">
        <f t="shared" si="79"/>
        <v>1867.0833333333333</v>
      </c>
      <c r="AU77" s="1">
        <f t="shared" si="80"/>
        <v>328351.24453941733</v>
      </c>
    </row>
    <row r="78" spans="1:48" x14ac:dyDescent="0.15">
      <c r="C78" s="7">
        <v>5</v>
      </c>
      <c r="D78" s="7">
        <f t="shared" si="81"/>
        <v>14.980321895258101</v>
      </c>
      <c r="E78" s="10">
        <f t="shared" si="82"/>
        <v>9.8895154941333292</v>
      </c>
      <c r="F78" s="7" t="s">
        <v>85</v>
      </c>
      <c r="G78" s="1">
        <v>6</v>
      </c>
      <c r="H78" s="9">
        <f t="shared" si="63"/>
        <v>14.980321895258101</v>
      </c>
      <c r="I78" s="9">
        <f t="shared" si="64"/>
        <v>288.13032189525808</v>
      </c>
      <c r="J78" s="9">
        <f t="shared" si="65"/>
        <v>0.11119541849696689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0.23134841125579891</v>
      </c>
      <c r="P78" s="9">
        <f t="shared" si="68"/>
        <v>2.5724883408196966E-2</v>
      </c>
      <c r="Q78" s="12">
        <f t="shared" si="69"/>
        <v>4.6304790134754541E-3</v>
      </c>
      <c r="R78" s="9">
        <f t="shared" si="70"/>
        <v>1.9710000000000002E-2</v>
      </c>
      <c r="S78" s="13">
        <f t="shared" si="71"/>
        <v>0.23493044208399055</v>
      </c>
      <c r="T78" s="2">
        <f t="shared" si="72"/>
        <v>0.01</v>
      </c>
      <c r="U78" s="14">
        <f t="shared" si="73"/>
        <v>2.3493044208399054E-3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1.4949304420839905E-2</v>
      </c>
      <c r="AR78" s="9">
        <f t="shared" si="77"/>
        <v>10.950000000000001</v>
      </c>
      <c r="AS78" s="1">
        <f t="shared" si="78"/>
        <v>0.18</v>
      </c>
      <c r="AT78" s="1">
        <f t="shared" si="79"/>
        <v>1867.0833333333333</v>
      </c>
      <c r="AU78" s="1">
        <f t="shared" si="80"/>
        <v>368592.17820744566</v>
      </c>
    </row>
    <row r="79" spans="1:48" x14ac:dyDescent="0.15">
      <c r="C79" s="7">
        <v>6</v>
      </c>
      <c r="D79" s="7">
        <f t="shared" si="81"/>
        <v>19.720132516666698</v>
      </c>
      <c r="E79" s="10">
        <f t="shared" si="82"/>
        <v>14.980321895258101</v>
      </c>
      <c r="F79" s="7" t="s">
        <v>83</v>
      </c>
      <c r="G79" s="1">
        <v>7</v>
      </c>
      <c r="H79" s="9">
        <f t="shared" si="63"/>
        <v>19.720132516666698</v>
      </c>
      <c r="I79" s="9">
        <f t="shared" si="64"/>
        <v>292.87013251666667</v>
      </c>
      <c r="J79" s="9">
        <f t="shared" si="65"/>
        <v>0.19213441465626921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0.31512352784760195</v>
      </c>
      <c r="P79" s="9">
        <f t="shared" si="68"/>
        <v>6.0546074567417549E-2</v>
      </c>
      <c r="Q79" s="12">
        <f t="shared" si="69"/>
        <v>1.0898293422135158E-2</v>
      </c>
      <c r="R79" s="9">
        <f t="shared" si="70"/>
        <v>1.9710000000000002E-2</v>
      </c>
      <c r="S79" s="13">
        <f t="shared" si="71"/>
        <v>0.55293218783029718</v>
      </c>
      <c r="T79" s="2">
        <f t="shared" si="72"/>
        <v>0.01</v>
      </c>
      <c r="U79" s="14">
        <f t="shared" si="73"/>
        <v>5.5293218783029723E-3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2.7129321878302973E-2</v>
      </c>
      <c r="AR79" s="9">
        <f t="shared" si="77"/>
        <v>10.950000000000001</v>
      </c>
      <c r="AS79" s="1">
        <f t="shared" si="78"/>
        <v>0.18</v>
      </c>
      <c r="AT79" s="1">
        <f t="shared" si="79"/>
        <v>1867.0833333333333</v>
      </c>
      <c r="AU79" s="1">
        <f t="shared" si="80"/>
        <v>668904.42276864068</v>
      </c>
    </row>
    <row r="80" spans="1:48" x14ac:dyDescent="0.15">
      <c r="C80" s="7">
        <v>7</v>
      </c>
      <c r="D80" s="7">
        <f t="shared" si="81"/>
        <v>20.657805400645199</v>
      </c>
      <c r="E80" s="10">
        <f t="shared" si="82"/>
        <v>19.720132516666698</v>
      </c>
      <c r="F80" s="7" t="s">
        <v>83</v>
      </c>
      <c r="G80" s="1">
        <v>8</v>
      </c>
      <c r="H80" s="9">
        <f t="shared" si="63"/>
        <v>20.657805400645199</v>
      </c>
      <c r="I80" s="9">
        <f t="shared" si="64"/>
        <v>293.80780540064518</v>
      </c>
      <c r="J80" s="9">
        <f t="shared" si="65"/>
        <v>0.21364130391351691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0.36407745328018437</v>
      </c>
      <c r="P80" s="9">
        <f t="shared" si="68"/>
        <v>7.7781981844291123E-2</v>
      </c>
      <c r="Q80" s="12">
        <f t="shared" si="69"/>
        <v>1.4000756731972402E-2</v>
      </c>
      <c r="R80" s="9">
        <f t="shared" si="70"/>
        <v>1.9710000000000002E-2</v>
      </c>
      <c r="S80" s="13">
        <f t="shared" si="71"/>
        <v>0.71033773373781839</v>
      </c>
      <c r="T80" s="2">
        <f t="shared" si="72"/>
        <v>0.01</v>
      </c>
      <c r="U80" s="14">
        <f t="shared" si="73"/>
        <v>7.1033773373781837E-3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2.8703377337378183E-2</v>
      </c>
      <c r="AR80" s="9">
        <f t="shared" si="77"/>
        <v>10.950000000000001</v>
      </c>
      <c r="AS80" s="1">
        <f t="shared" si="78"/>
        <v>0.18</v>
      </c>
      <c r="AT80" s="1">
        <f t="shared" si="79"/>
        <v>1867.0833333333333</v>
      </c>
      <c r="AU80" s="1">
        <f t="shared" si="80"/>
        <v>707714.558273745</v>
      </c>
    </row>
    <row r="81" spans="1:48" x14ac:dyDescent="0.15">
      <c r="C81" s="7">
        <v>8</v>
      </c>
      <c r="D81" s="7">
        <f t="shared" si="81"/>
        <v>20.984677070645201</v>
      </c>
      <c r="E81" s="10">
        <f t="shared" si="82"/>
        <v>20.657805400645199</v>
      </c>
      <c r="F81" s="7" t="s">
        <v>83</v>
      </c>
      <c r="G81" s="1">
        <v>9</v>
      </c>
      <c r="H81" s="9">
        <f t="shared" si="63"/>
        <v>20.984677070645201</v>
      </c>
      <c r="I81" s="9">
        <f t="shared" si="64"/>
        <v>294.13467707064518</v>
      </c>
      <c r="J81" s="9">
        <f t="shared" si="65"/>
        <v>0.22165606256457035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0.39579547143589328</v>
      </c>
      <c r="P81" s="9">
        <f t="shared" si="68"/>
        <v>8.773046577936798E-2</v>
      </c>
      <c r="Q81" s="12">
        <f t="shared" si="69"/>
        <v>1.5791483840286235E-2</v>
      </c>
      <c r="R81" s="9">
        <f t="shared" si="70"/>
        <v>1.9710000000000002E-2</v>
      </c>
      <c r="S81" s="13">
        <f t="shared" si="71"/>
        <v>0.80119146830473031</v>
      </c>
      <c r="T81" s="2">
        <f t="shared" si="72"/>
        <v>0.01</v>
      </c>
      <c r="U81" s="14">
        <f t="shared" si="73"/>
        <v>8.0119146830473029E-3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2.9611914683047302E-2</v>
      </c>
      <c r="AR81" s="9">
        <f t="shared" si="77"/>
        <v>10.950000000000001</v>
      </c>
      <c r="AS81" s="1">
        <f t="shared" si="78"/>
        <v>0.18</v>
      </c>
      <c r="AT81" s="1">
        <f t="shared" si="79"/>
        <v>1867.0833333333333</v>
      </c>
      <c r="AU81" s="1">
        <f t="shared" si="80"/>
        <v>730115.58442156739</v>
      </c>
    </row>
    <row r="82" spans="1:48" x14ac:dyDescent="0.15">
      <c r="C82" s="7">
        <v>9</v>
      </c>
      <c r="D82" s="7">
        <f t="shared" si="81"/>
        <v>13.064233268366699</v>
      </c>
      <c r="E82" s="10">
        <f t="shared" si="82"/>
        <v>20.984677070645201</v>
      </c>
      <c r="F82" s="7" t="s">
        <v>83</v>
      </c>
      <c r="G82" s="1">
        <v>10</v>
      </c>
      <c r="H82" s="9">
        <f t="shared" si="63"/>
        <v>13.064233268366699</v>
      </c>
      <c r="I82" s="9">
        <f t="shared" si="64"/>
        <v>286.21423326836668</v>
      </c>
      <c r="J82" s="9">
        <f t="shared" si="65"/>
        <v>8.868215407094826E-2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0.41756500565652527</v>
      </c>
      <c r="P82" s="9">
        <f t="shared" si="68"/>
        <v>3.7030564166268355E-2</v>
      </c>
      <c r="Q82" s="12">
        <f t="shared" si="69"/>
        <v>6.6655015499283033E-3</v>
      </c>
      <c r="R82" s="9">
        <f t="shared" si="70"/>
        <v>1.9710000000000002E-2</v>
      </c>
      <c r="S82" s="13">
        <f t="shared" si="71"/>
        <v>0.33817866818509906</v>
      </c>
      <c r="T82" s="2">
        <f t="shared" si="72"/>
        <v>0.01</v>
      </c>
      <c r="U82" s="14">
        <f t="shared" si="73"/>
        <v>3.3817866818509905E-3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2.4981786681850991E-2</v>
      </c>
      <c r="AR82" s="9">
        <f t="shared" si="77"/>
        <v>10.950000000000001</v>
      </c>
      <c r="AS82" s="1">
        <f t="shared" si="78"/>
        <v>0.18</v>
      </c>
      <c r="AT82" s="1">
        <f t="shared" si="79"/>
        <v>1867.0833333333333</v>
      </c>
      <c r="AU82" s="1">
        <f t="shared" si="80"/>
        <v>615954.489209597</v>
      </c>
    </row>
    <row r="83" spans="1:48" x14ac:dyDescent="0.15">
      <c r="C83" s="7">
        <v>10</v>
      </c>
      <c r="D83" s="7">
        <f t="shared" si="81"/>
        <v>10.4329947755806</v>
      </c>
      <c r="E83" s="10">
        <f t="shared" si="82"/>
        <v>13.064233268366699</v>
      </c>
      <c r="F83" s="7" t="s">
        <v>83</v>
      </c>
      <c r="G83" s="1">
        <v>11</v>
      </c>
      <c r="H83" s="9">
        <f t="shared" si="63"/>
        <v>10.4329947755806</v>
      </c>
      <c r="I83" s="9">
        <f t="shared" si="64"/>
        <v>283.58299477558057</v>
      </c>
      <c r="J83" s="9">
        <f t="shared" si="65"/>
        <v>6.4677253221650854E-2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0.36150771941574406</v>
      </c>
      <c r="O83" s="9">
        <f t="shared" si="83"/>
        <v>0.12852672207451282</v>
      </c>
      <c r="P83" s="9">
        <f t="shared" si="68"/>
        <v>8.3127553493620079E-3</v>
      </c>
      <c r="Q83" s="12">
        <f t="shared" si="69"/>
        <v>1.4962959628851613E-3</v>
      </c>
      <c r="R83" s="9">
        <f t="shared" si="70"/>
        <v>1.9710000000000002E-2</v>
      </c>
      <c r="S83" s="13">
        <f t="shared" si="71"/>
        <v>7.5915573966776312E-2</v>
      </c>
      <c r="T83" s="2">
        <f t="shared" si="72"/>
        <v>0.01</v>
      </c>
      <c r="U83" s="14">
        <f t="shared" si="73"/>
        <v>7.5915573966776309E-4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1.3359155739667764E-2</v>
      </c>
      <c r="AR83" s="9">
        <f t="shared" si="77"/>
        <v>10.950000000000001</v>
      </c>
      <c r="AS83" s="1">
        <f t="shared" si="78"/>
        <v>0.18</v>
      </c>
      <c r="AT83" s="1">
        <f t="shared" si="79"/>
        <v>1867.0833333333333</v>
      </c>
      <c r="AU83" s="1">
        <f t="shared" si="80"/>
        <v>329385.24592704687</v>
      </c>
    </row>
    <row r="84" spans="1:48" x14ac:dyDescent="0.15">
      <c r="C84" s="7">
        <v>11</v>
      </c>
      <c r="D84" s="7">
        <f t="shared" si="81"/>
        <v>4.4765594489999998</v>
      </c>
      <c r="E84" s="10">
        <f t="shared" si="82"/>
        <v>10.4329947755806</v>
      </c>
      <c r="F84" s="7" t="s">
        <v>85</v>
      </c>
      <c r="G84" s="1">
        <v>12</v>
      </c>
      <c r="H84" s="9">
        <f t="shared" si="63"/>
        <v>4.4765594489999998</v>
      </c>
      <c r="I84" s="9">
        <f t="shared" si="64"/>
        <v>277.62655944899996</v>
      </c>
      <c r="J84" s="9">
        <f t="shared" si="65"/>
        <v>3.0961976740607612E-2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0.22971396672515082</v>
      </c>
      <c r="P84" s="9">
        <f t="shared" si="68"/>
        <v>7.1123984947368303E-3</v>
      </c>
      <c r="Q84" s="12">
        <f t="shared" si="69"/>
        <v>1.2802317290526294E-3</v>
      </c>
      <c r="R84" s="9">
        <f t="shared" si="70"/>
        <v>1.9710000000000002E-2</v>
      </c>
      <c r="S84" s="13">
        <f t="shared" si="71"/>
        <v>6.495341091083863E-2</v>
      </c>
      <c r="T84" s="2">
        <f t="shared" si="72"/>
        <v>0.01</v>
      </c>
      <c r="U84" s="14">
        <f t="shared" si="73"/>
        <v>6.4953410910838629E-4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1.3249534109108386E-2</v>
      </c>
      <c r="AR84" s="9">
        <f t="shared" si="77"/>
        <v>10.950000000000001</v>
      </c>
      <c r="AS84" s="1">
        <f t="shared" si="78"/>
        <v>0.18</v>
      </c>
      <c r="AT84" s="1">
        <f t="shared" si="79"/>
        <v>1867.0833333333333</v>
      </c>
      <c r="AU84" s="1">
        <f t="shared" si="80"/>
        <v>326682.3993965952</v>
      </c>
      <c r="AV84" s="1">
        <f>SUM(AU73:AU84)</f>
        <v>5394839.4112414997</v>
      </c>
    </row>
    <row r="85" spans="1:48" x14ac:dyDescent="0.15">
      <c r="C85" s="7">
        <v>12</v>
      </c>
      <c r="D85" s="7">
        <f t="shared" si="81"/>
        <v>0.58348175138709701</v>
      </c>
      <c r="E85" s="10">
        <f t="shared" si="82"/>
        <v>4.4765594489999998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1.96120200870968</v>
      </c>
      <c r="E89" s="7"/>
      <c r="F89" s="7"/>
      <c r="G89" s="1">
        <v>1</v>
      </c>
      <c r="H89" s="9">
        <f t="shared" ref="H89:H100" si="84">E90</f>
        <v>1.96120200870968</v>
      </c>
      <c r="I89" s="9">
        <f t="shared" ref="I89:I100" si="85">H89+273.15</f>
        <v>275.11120200870965</v>
      </c>
      <c r="J89" s="9">
        <f t="shared" ref="J89:J100" si="86">EXP(($C$15*(I89-$C$13))/($C$16*I89*$C$13))</f>
        <v>2.2468152492207984E-2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0.11919972771309871</v>
      </c>
      <c r="Q89" s="12">
        <f t="shared" ref="Q89:Q100" si="90">P89*$B$91</f>
        <v>5.3639877470894423E-2</v>
      </c>
      <c r="R89" s="9">
        <f t="shared" ref="R89:R100" si="91">L89*$B$91</f>
        <v>2.3873737500000001</v>
      </c>
      <c r="S89" s="13">
        <f t="shared" ref="S89:S100" si="92">Q89/R89</f>
        <v>2.2468152492207984E-2</v>
      </c>
      <c r="T89" s="2">
        <f t="shared" ref="T89:T100" si="93">$B$90/100</f>
        <v>0.51</v>
      </c>
      <c r="U89" s="14">
        <f t="shared" ref="U89:U100" si="94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3.3791815467964358E-2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22145.333333333332</v>
      </c>
      <c r="AN89" s="1">
        <f t="shared" ref="AN89:AN100" si="99">AM89*10000*AK89*AJ89</f>
        <v>77845134.09299916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-4.4876326787419396</v>
      </c>
      <c r="E90" s="10">
        <f t="shared" ref="E90:E101" si="101">D89</f>
        <v>1.96120200870968</v>
      </c>
      <c r="F90" s="7" t="s">
        <v>83</v>
      </c>
      <c r="G90" s="1">
        <v>2</v>
      </c>
      <c r="H90" s="9">
        <f t="shared" si="84"/>
        <v>-4.4876326787419396</v>
      </c>
      <c r="I90" s="9">
        <f t="shared" si="85"/>
        <v>268.66236732125805</v>
      </c>
      <c r="J90" s="9">
        <f t="shared" si="86"/>
        <v>9.6076787346982828E-3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10.491350272286901</v>
      </c>
      <c r="P90" s="9">
        <f t="shared" si="89"/>
        <v>0.1007975229093219</v>
      </c>
      <c r="Q90" s="12">
        <f t="shared" si="90"/>
        <v>4.5358885309194852E-2</v>
      </c>
      <c r="R90" s="9">
        <f t="shared" si="91"/>
        <v>2.3873737500000001</v>
      </c>
      <c r="S90" s="13">
        <f t="shared" si="92"/>
        <v>1.8999490678489217E-2</v>
      </c>
      <c r="T90" s="2">
        <f t="shared" si="93"/>
        <v>0.51</v>
      </c>
      <c r="U90" s="14">
        <f t="shared" si="94"/>
        <v>9.6897402460295011E-3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3.3258456684177894E-2</v>
      </c>
      <c r="AK90" s="9">
        <f t="shared" si="96"/>
        <v>10.4025</v>
      </c>
      <c r="AL90" s="1">
        <f t="shared" si="97"/>
        <v>0.45</v>
      </c>
      <c r="AM90" s="17">
        <f t="shared" si="98"/>
        <v>22145.333333333332</v>
      </c>
      <c r="AN90" s="1">
        <f t="shared" si="99"/>
        <v>76616452.370263726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3.0804247886071399</v>
      </c>
      <c r="E91" s="10">
        <f t="shared" si="101"/>
        <v>-4.4876326787419396</v>
      </c>
      <c r="F91" s="7" t="s">
        <v>83</v>
      </c>
      <c r="G91" s="1">
        <v>3</v>
      </c>
      <c r="H91" s="9">
        <f t="shared" si="84"/>
        <v>3.0804247886071399</v>
      </c>
      <c r="I91" s="9">
        <f t="shared" si="85"/>
        <v>276.23042478860714</v>
      </c>
      <c r="J91" s="9">
        <f t="shared" si="86"/>
        <v>2.5932576906562598E-2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15.69582774937758</v>
      </c>
      <c r="P91" s="9">
        <f t="shared" si="89"/>
        <v>0.40703326022289343</v>
      </c>
      <c r="Q91" s="12">
        <f t="shared" si="90"/>
        <v>0.18316496710030206</v>
      </c>
      <c r="R91" s="9">
        <f t="shared" si="91"/>
        <v>2.3873737500000001</v>
      </c>
      <c r="S91" s="13">
        <f t="shared" si="92"/>
        <v>7.6722367874029807E-2</v>
      </c>
      <c r="T91" s="2">
        <f t="shared" si="93"/>
        <v>0.51</v>
      </c>
      <c r="U91" s="14">
        <f t="shared" si="94"/>
        <v>3.9128407615755201E-2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4.2134214896150192E-2</v>
      </c>
      <c r="AK91" s="9">
        <f t="shared" si="96"/>
        <v>10.4025</v>
      </c>
      <c r="AL91" s="1">
        <f t="shared" si="97"/>
        <v>0.45</v>
      </c>
      <c r="AM91" s="17">
        <f t="shared" si="98"/>
        <v>22145.333333333332</v>
      </c>
      <c r="AN91" s="1">
        <f t="shared" si="99"/>
        <v>97063255.201648995</v>
      </c>
    </row>
    <row r="92" spans="1:48" x14ac:dyDescent="0.15">
      <c r="C92" s="7">
        <v>3</v>
      </c>
      <c r="D92" s="7">
        <f t="shared" si="100"/>
        <v>8.2329644243548401</v>
      </c>
      <c r="E92" s="10">
        <f t="shared" si="101"/>
        <v>3.0804247886071399</v>
      </c>
      <c r="F92" s="7" t="s">
        <v>83</v>
      </c>
      <c r="G92" s="1">
        <v>4</v>
      </c>
      <c r="H92" s="9">
        <f t="shared" si="84"/>
        <v>8.2329644243548401</v>
      </c>
      <c r="I92" s="9">
        <f t="shared" si="85"/>
        <v>281.38296442435484</v>
      </c>
      <c r="J92" s="9">
        <f t="shared" si="86"/>
        <v>4.944978377464726E-2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20.594069489154688</v>
      </c>
      <c r="P92" s="9">
        <f t="shared" si="89"/>
        <v>1.0183722832787596</v>
      </c>
      <c r="Q92" s="12">
        <f t="shared" si="90"/>
        <v>0.45826752747544186</v>
      </c>
      <c r="R92" s="9">
        <f t="shared" si="91"/>
        <v>2.3873737500000001</v>
      </c>
      <c r="S92" s="13">
        <f t="shared" si="92"/>
        <v>0.19195466460810415</v>
      </c>
      <c r="T92" s="2">
        <f t="shared" si="93"/>
        <v>0.51</v>
      </c>
      <c r="U92" s="14">
        <f t="shared" si="94"/>
        <v>9.7896878950133118E-2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5.9852909003465141E-2</v>
      </c>
      <c r="AK92" s="9">
        <f t="shared" si="96"/>
        <v>10.4025</v>
      </c>
      <c r="AL92" s="1">
        <f t="shared" si="97"/>
        <v>0.45</v>
      </c>
      <c r="AM92" s="17">
        <f t="shared" si="98"/>
        <v>22145.333333333332</v>
      </c>
      <c r="AN92" s="1">
        <f t="shared" si="99"/>
        <v>137881249.13406724</v>
      </c>
    </row>
    <row r="93" spans="1:48" x14ac:dyDescent="0.15">
      <c r="C93" s="7">
        <v>4</v>
      </c>
      <c r="D93" s="7">
        <f t="shared" si="100"/>
        <v>9.8895154941333292</v>
      </c>
      <c r="E93" s="10">
        <f t="shared" si="101"/>
        <v>8.2329644243548401</v>
      </c>
      <c r="F93" s="7" t="s">
        <v>83</v>
      </c>
      <c r="G93" s="1">
        <v>5</v>
      </c>
      <c r="H93" s="9">
        <f t="shared" si="84"/>
        <v>9.8895154941333292</v>
      </c>
      <c r="I93" s="9">
        <f t="shared" si="85"/>
        <v>283.0395154941333</v>
      </c>
      <c r="J93" s="9">
        <f t="shared" si="86"/>
        <v>6.0550717754071531E-2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18.596912345582133</v>
      </c>
      <c r="O93" s="9">
        <f t="shared" si="102"/>
        <v>6.2840598602937945</v>
      </c>
      <c r="P93" s="9">
        <f t="shared" si="89"/>
        <v>0.38050433495033975</v>
      </c>
      <c r="Q93" s="12">
        <f t="shared" si="90"/>
        <v>0.1712269507276529</v>
      </c>
      <c r="R93" s="9">
        <f t="shared" si="91"/>
        <v>2.3873737500000001</v>
      </c>
      <c r="S93" s="13">
        <f t="shared" si="92"/>
        <v>7.1721887168966686E-2</v>
      </c>
      <c r="T93" s="2">
        <f t="shared" si="93"/>
        <v>0.51</v>
      </c>
      <c r="U93" s="14">
        <f t="shared" si="94"/>
        <v>3.6578162456173013E-2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3.3939315980536164E-2</v>
      </c>
      <c r="AK93" s="9">
        <f t="shared" si="96"/>
        <v>10.4025</v>
      </c>
      <c r="AL93" s="1">
        <f t="shared" si="97"/>
        <v>0.45</v>
      </c>
      <c r="AM93" s="17">
        <f t="shared" si="98"/>
        <v>22145.333333333332</v>
      </c>
      <c r="AN93" s="1">
        <f t="shared" si="99"/>
        <v>78184926.348044574</v>
      </c>
    </row>
    <row r="94" spans="1:48" x14ac:dyDescent="0.15">
      <c r="C94" s="7">
        <v>5</v>
      </c>
      <c r="D94" s="7">
        <f t="shared" si="100"/>
        <v>14.980321895258101</v>
      </c>
      <c r="E94" s="10">
        <f t="shared" si="101"/>
        <v>9.8895154941333292</v>
      </c>
      <c r="F94" s="7" t="s">
        <v>85</v>
      </c>
      <c r="G94" s="1">
        <v>6</v>
      </c>
      <c r="H94" s="9">
        <f t="shared" si="84"/>
        <v>14.980321895258101</v>
      </c>
      <c r="I94" s="9">
        <f t="shared" si="85"/>
        <v>288.13032189525808</v>
      </c>
      <c r="J94" s="9">
        <f t="shared" si="86"/>
        <v>0.11119541849696689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11.208830525343455</v>
      </c>
      <c r="P94" s="9">
        <f t="shared" si="89"/>
        <v>1.2463706011271427</v>
      </c>
      <c r="Q94" s="12">
        <f t="shared" si="90"/>
        <v>0.56086677050721423</v>
      </c>
      <c r="R94" s="9">
        <f t="shared" si="91"/>
        <v>2.3873737500000001</v>
      </c>
      <c r="S94" s="13">
        <f t="shared" si="92"/>
        <v>0.2349304420839905</v>
      </c>
      <c r="T94" s="2">
        <f t="shared" si="93"/>
        <v>0.51</v>
      </c>
      <c r="U94" s="14">
        <f t="shared" si="94"/>
        <v>0.11981452546283515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6.2253079427044805E-2</v>
      </c>
      <c r="AK94" s="9">
        <f t="shared" si="96"/>
        <v>10.4025</v>
      </c>
      <c r="AL94" s="1">
        <f t="shared" si="97"/>
        <v>0.45</v>
      </c>
      <c r="AM94" s="17">
        <f t="shared" si="98"/>
        <v>22145.333333333332</v>
      </c>
      <c r="AN94" s="1">
        <f t="shared" si="99"/>
        <v>143410445.65346527</v>
      </c>
    </row>
    <row r="95" spans="1:48" x14ac:dyDescent="0.15">
      <c r="C95" s="7">
        <v>6</v>
      </c>
      <c r="D95" s="7">
        <f t="shared" si="100"/>
        <v>19.720132516666698</v>
      </c>
      <c r="E95" s="10">
        <f t="shared" si="101"/>
        <v>14.980321895258101</v>
      </c>
      <c r="F95" s="7" t="s">
        <v>83</v>
      </c>
      <c r="G95" s="1">
        <v>7</v>
      </c>
      <c r="H95" s="9">
        <f t="shared" si="84"/>
        <v>19.720132516666698</v>
      </c>
      <c r="I95" s="9">
        <f t="shared" si="85"/>
        <v>292.87013251666667</v>
      </c>
      <c r="J95" s="9">
        <f t="shared" si="86"/>
        <v>0.19213441465626921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15.26773492421631</v>
      </c>
      <c r="P95" s="9">
        <f t="shared" si="89"/>
        <v>2.9334573127913792</v>
      </c>
      <c r="Q95" s="12">
        <f t="shared" si="90"/>
        <v>1.3200557907561208</v>
      </c>
      <c r="R95" s="9">
        <f t="shared" si="91"/>
        <v>2.3873737500000001</v>
      </c>
      <c r="S95" s="13">
        <f t="shared" si="92"/>
        <v>0.55293218783029707</v>
      </c>
      <c r="T95" s="2">
        <f t="shared" si="93"/>
        <v>0.51</v>
      </c>
      <c r="U95" s="14">
        <f t="shared" si="94"/>
        <v>0.2819954157934515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0.13147661786172563</v>
      </c>
      <c r="AK95" s="9">
        <f t="shared" si="96"/>
        <v>10.4025</v>
      </c>
      <c r="AL95" s="1">
        <f t="shared" si="97"/>
        <v>0.45</v>
      </c>
      <c r="AM95" s="17">
        <f t="shared" si="98"/>
        <v>22145.333333333332</v>
      </c>
      <c r="AN95" s="1">
        <f t="shared" si="99"/>
        <v>302878516.75927109</v>
      </c>
    </row>
    <row r="96" spans="1:48" x14ac:dyDescent="0.15">
      <c r="C96" s="7">
        <v>7</v>
      </c>
      <c r="D96" s="7">
        <f t="shared" si="100"/>
        <v>20.657805400645199</v>
      </c>
      <c r="E96" s="10">
        <f t="shared" si="101"/>
        <v>19.720132516666698</v>
      </c>
      <c r="F96" s="7" t="s">
        <v>83</v>
      </c>
      <c r="G96" s="1">
        <v>8</v>
      </c>
      <c r="H96" s="9">
        <f t="shared" si="84"/>
        <v>20.657805400645199</v>
      </c>
      <c r="I96" s="9">
        <f t="shared" si="85"/>
        <v>293.80780540064518</v>
      </c>
      <c r="J96" s="9">
        <f t="shared" si="86"/>
        <v>0.21364130391351691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17.639552611424929</v>
      </c>
      <c r="P96" s="9">
        <f t="shared" si="89"/>
        <v>3.7685370203559039</v>
      </c>
      <c r="Q96" s="12">
        <f t="shared" si="90"/>
        <v>1.6958416591601568</v>
      </c>
      <c r="R96" s="9">
        <f t="shared" si="91"/>
        <v>2.3873737500000001</v>
      </c>
      <c r="S96" s="13">
        <f t="shared" si="92"/>
        <v>0.71033773373781828</v>
      </c>
      <c r="T96" s="2">
        <f t="shared" si="93"/>
        <v>0.51</v>
      </c>
      <c r="U96" s="14">
        <f t="shared" si="94"/>
        <v>0.36227224420628734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0.15568008162819563</v>
      </c>
      <c r="AK96" s="9">
        <f t="shared" si="96"/>
        <v>10.4025</v>
      </c>
      <c r="AL96" s="1">
        <f t="shared" si="97"/>
        <v>0.45</v>
      </c>
      <c r="AM96" s="17">
        <f t="shared" si="98"/>
        <v>22145.333333333332</v>
      </c>
      <c r="AN96" s="1">
        <f t="shared" si="99"/>
        <v>358635268.98828667</v>
      </c>
    </row>
    <row r="97" spans="1:50" x14ac:dyDescent="0.15">
      <c r="C97" s="7">
        <v>8</v>
      </c>
      <c r="D97" s="7">
        <f t="shared" si="100"/>
        <v>20.984677070645201</v>
      </c>
      <c r="E97" s="10">
        <f t="shared" si="101"/>
        <v>20.657805400645199</v>
      </c>
      <c r="F97" s="7" t="s">
        <v>83</v>
      </c>
      <c r="G97" s="1">
        <v>9</v>
      </c>
      <c r="H97" s="9">
        <f t="shared" si="84"/>
        <v>20.984677070645201</v>
      </c>
      <c r="I97" s="9">
        <f t="shared" si="85"/>
        <v>294.13467707064518</v>
      </c>
      <c r="J97" s="9">
        <f t="shared" si="86"/>
        <v>0.22165606256457035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19.176290591069023</v>
      </c>
      <c r="P97" s="9">
        <f t="shared" si="89"/>
        <v>4.2505410670103769</v>
      </c>
      <c r="Q97" s="12">
        <f t="shared" si="90"/>
        <v>1.9127434801546697</v>
      </c>
      <c r="R97" s="9">
        <f t="shared" si="91"/>
        <v>2.3873737500000001</v>
      </c>
      <c r="S97" s="13">
        <f t="shared" si="92"/>
        <v>0.80119146830473009</v>
      </c>
      <c r="T97" s="2">
        <f t="shared" si="93"/>
        <v>0.51</v>
      </c>
      <c r="U97" s="14">
        <f t="shared" si="94"/>
        <v>0.40860764883541234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0.16965020612387682</v>
      </c>
      <c r="AK97" s="9">
        <f t="shared" si="96"/>
        <v>10.4025</v>
      </c>
      <c r="AL97" s="1">
        <f t="shared" si="97"/>
        <v>0.45</v>
      </c>
      <c r="AM97" s="17">
        <f t="shared" si="98"/>
        <v>22145.333333333332</v>
      </c>
      <c r="AN97" s="1">
        <f t="shared" si="99"/>
        <v>390817801.93604094</v>
      </c>
    </row>
    <row r="98" spans="1:50" x14ac:dyDescent="0.15">
      <c r="C98" s="7">
        <v>9</v>
      </c>
      <c r="D98" s="7">
        <f t="shared" si="100"/>
        <v>13.064233268366699</v>
      </c>
      <c r="E98" s="10">
        <f t="shared" si="101"/>
        <v>20.984677070645201</v>
      </c>
      <c r="F98" s="7" t="s">
        <v>83</v>
      </c>
      <c r="G98" s="1">
        <v>10</v>
      </c>
      <c r="H98" s="9">
        <f t="shared" si="84"/>
        <v>13.064233268366699</v>
      </c>
      <c r="I98" s="9">
        <f t="shared" si="85"/>
        <v>286.21423326836668</v>
      </c>
      <c r="J98" s="9">
        <f t="shared" si="86"/>
        <v>8.868215407094826E-2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20.231024524058643</v>
      </c>
      <c r="P98" s="9">
        <f t="shared" si="89"/>
        <v>1.7941308338557014</v>
      </c>
      <c r="Q98" s="12">
        <f t="shared" si="90"/>
        <v>0.80735887523506566</v>
      </c>
      <c r="R98" s="9">
        <f t="shared" si="91"/>
        <v>2.3873737500000001</v>
      </c>
      <c r="S98" s="13">
        <f t="shared" si="92"/>
        <v>0.33817866818509906</v>
      </c>
      <c r="T98" s="2">
        <f t="shared" si="93"/>
        <v>0.51</v>
      </c>
      <c r="U98" s="14">
        <f t="shared" si="94"/>
        <v>0.17247112077440052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9.5249042913481755E-2</v>
      </c>
      <c r="AK98" s="9">
        <f t="shared" si="96"/>
        <v>10.4025</v>
      </c>
      <c r="AL98" s="1">
        <f t="shared" si="97"/>
        <v>0.45</v>
      </c>
      <c r="AM98" s="17">
        <f t="shared" si="98"/>
        <v>22145.333333333332</v>
      </c>
      <c r="AN98" s="1">
        <f t="shared" si="99"/>
        <v>219422200.76512757</v>
      </c>
    </row>
    <row r="99" spans="1:50" x14ac:dyDescent="0.15">
      <c r="C99" s="7">
        <v>10</v>
      </c>
      <c r="D99" s="7">
        <f t="shared" si="100"/>
        <v>10.4329947755806</v>
      </c>
      <c r="E99" s="10">
        <f t="shared" si="101"/>
        <v>13.064233268366699</v>
      </c>
      <c r="F99" s="7" t="s">
        <v>83</v>
      </c>
      <c r="G99" s="1">
        <v>11</v>
      </c>
      <c r="H99" s="9">
        <f t="shared" si="84"/>
        <v>10.4329947755806</v>
      </c>
      <c r="I99" s="9">
        <f t="shared" si="85"/>
        <v>283.58299477558057</v>
      </c>
      <c r="J99" s="9">
        <f t="shared" si="86"/>
        <v>6.4677253221650854E-2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17.515049005692799</v>
      </c>
      <c r="O99" s="9">
        <f t="shared" si="102"/>
        <v>6.2271196845101429</v>
      </c>
      <c r="P99" s="9">
        <f t="shared" si="89"/>
        <v>0.40275299667658909</v>
      </c>
      <c r="Q99" s="12">
        <f t="shared" si="90"/>
        <v>0.18123884850446509</v>
      </c>
      <c r="R99" s="9">
        <f t="shared" si="91"/>
        <v>2.3873737500000001</v>
      </c>
      <c r="S99" s="13">
        <f t="shared" si="92"/>
        <v>7.5915573966776284E-2</v>
      </c>
      <c r="T99" s="2">
        <f t="shared" si="93"/>
        <v>0.51</v>
      </c>
      <c r="U99" s="14">
        <f t="shared" si="94"/>
        <v>3.8716942723055904E-2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4.2010158231001356E-2</v>
      </c>
      <c r="AK99" s="9">
        <f t="shared" si="96"/>
        <v>10.4025</v>
      </c>
      <c r="AL99" s="1">
        <f t="shared" si="97"/>
        <v>0.45</v>
      </c>
      <c r="AM99" s="17">
        <f t="shared" si="98"/>
        <v>22145.333333333332</v>
      </c>
      <c r="AN99" s="1">
        <f t="shared" si="99"/>
        <v>96777469.794741899</v>
      </c>
    </row>
    <row r="100" spans="1:50" x14ac:dyDescent="0.15">
      <c r="C100" s="7">
        <v>11</v>
      </c>
      <c r="D100" s="7">
        <f t="shared" si="100"/>
        <v>4.4765594489999998</v>
      </c>
      <c r="E100" s="10">
        <f t="shared" si="101"/>
        <v>10.4329947755806</v>
      </c>
      <c r="F100" s="7" t="s">
        <v>85</v>
      </c>
      <c r="G100" s="1">
        <v>12</v>
      </c>
      <c r="H100" s="9">
        <f t="shared" si="84"/>
        <v>4.4765594489999998</v>
      </c>
      <c r="I100" s="9">
        <f t="shared" si="85"/>
        <v>277.62655944899996</v>
      </c>
      <c r="J100" s="9">
        <f t="shared" si="86"/>
        <v>3.0961976740607612E-2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11.129641687833553</v>
      </c>
      <c r="P100" s="9">
        <f t="shared" si="89"/>
        <v>0.34459570706999931</v>
      </c>
      <c r="Q100" s="12">
        <f t="shared" si="90"/>
        <v>0.15506806818149971</v>
      </c>
      <c r="R100" s="9">
        <f t="shared" si="91"/>
        <v>2.3873737500000001</v>
      </c>
      <c r="S100" s="13">
        <f t="shared" si="92"/>
        <v>6.4953410910838616E-2</v>
      </c>
      <c r="T100" s="2">
        <f t="shared" si="93"/>
        <v>0.51</v>
      </c>
      <c r="U100" s="14">
        <f t="shared" si="94"/>
        <v>3.3126239564527697E-2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4.0324561228705098E-2</v>
      </c>
      <c r="AK100" s="9">
        <f t="shared" si="96"/>
        <v>10.4025</v>
      </c>
      <c r="AL100" s="1">
        <f t="shared" si="97"/>
        <v>0.45</v>
      </c>
      <c r="AM100" s="17">
        <f t="shared" si="98"/>
        <v>22145.333333333332</v>
      </c>
      <c r="AN100" s="1">
        <f t="shared" si="99"/>
        <v>92894413.413976982</v>
      </c>
      <c r="AO100" s="1">
        <f>SUM(AN89:AN100)</f>
        <v>2072427134.4579341</v>
      </c>
    </row>
    <row r="101" spans="1:50" x14ac:dyDescent="0.15">
      <c r="C101" s="7">
        <v>12</v>
      </c>
      <c r="D101" s="7">
        <f t="shared" si="100"/>
        <v>0.58348175138709701</v>
      </c>
      <c r="E101" s="10">
        <f t="shared" si="101"/>
        <v>4.4765594489999998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1.96120200870968</v>
      </c>
      <c r="E105" s="7"/>
      <c r="F105" s="7"/>
      <c r="G105" s="1">
        <v>1</v>
      </c>
      <c r="H105" s="9">
        <f t="shared" ref="H105:H116" si="103">E106</f>
        <v>1.96120200870968</v>
      </c>
      <c r="I105" s="9">
        <f t="shared" ref="I105:I116" si="104">H105+273.15</f>
        <v>275.11120200870965</v>
      </c>
      <c r="J105" s="9">
        <f t="shared" ref="J105:J116" si="105">EXP(($C$15*(I105-$C$13))/($C$16*I105*$C$13))</f>
        <v>2.2468152492207984E-2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1.4556895999041737E-2</v>
      </c>
      <c r="Q105" s="12">
        <f t="shared" ref="Q105:Q116" si="109">P105*$B$107</f>
        <v>4.367068799712521E-3</v>
      </c>
      <c r="R105" s="9">
        <f t="shared" ref="R105:R116" si="110">L105*$B$107</f>
        <v>0.19436706250000002</v>
      </c>
      <c r="S105" s="13">
        <f t="shared" ref="S105:S116" si="111">Q105/R105</f>
        <v>2.2468152492207988E-2</v>
      </c>
      <c r="T105" s="2">
        <f t="shared" ref="T105:T116" si="112">$B$106/100</f>
        <v>0.01</v>
      </c>
      <c r="U105" s="14">
        <f t="shared" ref="U105:U116" si="113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5.7146815249220799E-3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1621.0833333333333</v>
      </c>
      <c r="AX105" s="1">
        <f t="shared" ref="AX105:AX116" si="120">AW105*10000*AV105*0.67*AU105*AT105</f>
        <v>1206409.7740328191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-4.4876326787419396</v>
      </c>
      <c r="E106" s="10">
        <f t="shared" ref="E106:E117" si="122">D105</f>
        <v>1.96120200870968</v>
      </c>
      <c r="F106" s="7" t="s">
        <v>83</v>
      </c>
      <c r="G106" s="1">
        <v>2</v>
      </c>
      <c r="H106" s="9">
        <f t="shared" si="103"/>
        <v>-4.4876326787419396</v>
      </c>
      <c r="I106" s="9">
        <f t="shared" si="104"/>
        <v>268.66236732125805</v>
      </c>
      <c r="J106" s="9">
        <f t="shared" si="105"/>
        <v>9.6076787346982828E-3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1.2812235206676252</v>
      </c>
      <c r="P106" s="9">
        <f t="shared" si="108"/>
        <v>1.2309583973913608E-2</v>
      </c>
      <c r="Q106" s="12">
        <f t="shared" si="109"/>
        <v>3.6928751921740822E-3</v>
      </c>
      <c r="R106" s="9">
        <f t="shared" si="110"/>
        <v>0.19436706250000002</v>
      </c>
      <c r="S106" s="13">
        <f t="shared" si="111"/>
        <v>1.899949067848922E-2</v>
      </c>
      <c r="T106" s="2">
        <f t="shared" si="112"/>
        <v>0.01</v>
      </c>
      <c r="U106" s="14">
        <f t="shared" si="113"/>
        <v>1.8999490678489221E-4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5.6799949067848927E-3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1621.0833333333333</v>
      </c>
      <c r="AX106" s="1">
        <f t="shared" si="120"/>
        <v>1199087.1830946621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3.0804247886071399</v>
      </c>
      <c r="E107" s="10">
        <f t="shared" si="122"/>
        <v>-4.4876326787419396</v>
      </c>
      <c r="F107" s="7" t="s">
        <v>83</v>
      </c>
      <c r="G107" s="1">
        <v>3</v>
      </c>
      <c r="H107" s="9">
        <f t="shared" si="103"/>
        <v>3.0804247886071399</v>
      </c>
      <c r="I107" s="9">
        <f t="shared" si="104"/>
        <v>276.23042478860714</v>
      </c>
      <c r="J107" s="9">
        <f t="shared" si="105"/>
        <v>2.5932576906562598E-2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1.9168041450270452</v>
      </c>
      <c r="P107" s="9">
        <f t="shared" si="108"/>
        <v>4.9707670905731818E-2</v>
      </c>
      <c r="Q107" s="12">
        <f t="shared" si="109"/>
        <v>1.4912301271719546E-2</v>
      </c>
      <c r="R107" s="9">
        <f t="shared" si="110"/>
        <v>0.19436706250000002</v>
      </c>
      <c r="S107" s="13">
        <f t="shared" si="111"/>
        <v>7.6722367874029807E-2</v>
      </c>
      <c r="T107" s="2">
        <f t="shared" si="112"/>
        <v>0.01</v>
      </c>
      <c r="U107" s="14">
        <f t="shared" si="113"/>
        <v>7.6722367874029805E-4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6.2572236787402985E-3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1621.0833333333333</v>
      </c>
      <c r="AX107" s="1">
        <f t="shared" si="120"/>
        <v>1320944.2680963427</v>
      </c>
    </row>
    <row r="108" spans="1:50" x14ac:dyDescent="0.15">
      <c r="C108" s="7">
        <v>3</v>
      </c>
      <c r="D108" s="7">
        <f t="shared" si="121"/>
        <v>8.2329644243548401</v>
      </c>
      <c r="E108" s="10">
        <f t="shared" si="122"/>
        <v>3.0804247886071399</v>
      </c>
      <c r="F108" s="7" t="s">
        <v>83</v>
      </c>
      <c r="G108" s="1">
        <v>4</v>
      </c>
      <c r="H108" s="9">
        <f t="shared" si="103"/>
        <v>8.2329644243548401</v>
      </c>
      <c r="I108" s="9">
        <f t="shared" si="104"/>
        <v>281.38296442435484</v>
      </c>
      <c r="J108" s="9">
        <f t="shared" si="105"/>
        <v>4.944978377464726E-2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2.5149866824546465</v>
      </c>
      <c r="P108" s="9">
        <f t="shared" si="108"/>
        <v>0.12436554764349972</v>
      </c>
      <c r="Q108" s="12">
        <f t="shared" si="109"/>
        <v>3.7309664293049917E-2</v>
      </c>
      <c r="R108" s="9">
        <f t="shared" si="110"/>
        <v>0.19436706250000002</v>
      </c>
      <c r="S108" s="13">
        <f t="shared" si="111"/>
        <v>0.19195466460810412</v>
      </c>
      <c r="T108" s="2">
        <f t="shared" si="112"/>
        <v>0.01</v>
      </c>
      <c r="U108" s="14">
        <f t="shared" si="113"/>
        <v>1.9195466460810412E-3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7.4095466460810415E-3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1621.0833333333333</v>
      </c>
      <c r="AX108" s="1">
        <f t="shared" si="120"/>
        <v>1564207.813856459</v>
      </c>
    </row>
    <row r="109" spans="1:50" x14ac:dyDescent="0.15">
      <c r="C109" s="7">
        <v>4</v>
      </c>
      <c r="D109" s="7">
        <f t="shared" si="121"/>
        <v>9.8895154941333292</v>
      </c>
      <c r="E109" s="10">
        <f t="shared" si="122"/>
        <v>8.2329644243548401</v>
      </c>
      <c r="F109" s="7" t="s">
        <v>83</v>
      </c>
      <c r="G109" s="1">
        <v>5</v>
      </c>
      <c r="H109" s="9">
        <f t="shared" si="103"/>
        <v>9.8895154941333292</v>
      </c>
      <c r="I109" s="9">
        <f t="shared" si="104"/>
        <v>283.0395154941333</v>
      </c>
      <c r="J109" s="9">
        <f t="shared" si="105"/>
        <v>6.0550717754071531E-2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2.2710900780705892</v>
      </c>
      <c r="O109" s="9">
        <f t="shared" si="123"/>
        <v>0.76742126507389141</v>
      </c>
      <c r="P109" s="9">
        <f t="shared" si="108"/>
        <v>4.6467908419961713E-2</v>
      </c>
      <c r="Q109" s="12">
        <f t="shared" si="109"/>
        <v>1.3940372525988514E-2</v>
      </c>
      <c r="R109" s="9">
        <f t="shared" si="110"/>
        <v>0.19436706250000002</v>
      </c>
      <c r="S109" s="13">
        <f t="shared" si="111"/>
        <v>7.1721887168966769E-2</v>
      </c>
      <c r="T109" s="2">
        <f t="shared" si="112"/>
        <v>0.01</v>
      </c>
      <c r="U109" s="14">
        <f t="shared" si="113"/>
        <v>7.1721887168966776E-4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6.207218871689668E-3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1621.0833333333333</v>
      </c>
      <c r="AX109" s="1">
        <f t="shared" si="120"/>
        <v>1310387.8989073653</v>
      </c>
    </row>
    <row r="110" spans="1:50" x14ac:dyDescent="0.15">
      <c r="C110" s="7">
        <v>5</v>
      </c>
      <c r="D110" s="7">
        <f t="shared" si="121"/>
        <v>14.980321895258101</v>
      </c>
      <c r="E110" s="10">
        <f t="shared" si="122"/>
        <v>9.8895154941333292</v>
      </c>
      <c r="F110" s="7" t="s">
        <v>85</v>
      </c>
      <c r="G110" s="1">
        <v>6</v>
      </c>
      <c r="H110" s="9">
        <f t="shared" si="103"/>
        <v>14.980321895258101</v>
      </c>
      <c r="I110" s="9">
        <f t="shared" si="104"/>
        <v>288.13032189525808</v>
      </c>
      <c r="J110" s="9">
        <f t="shared" si="105"/>
        <v>0.11119541849696689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1.3688435649872632</v>
      </c>
      <c r="P110" s="9">
        <f t="shared" si="108"/>
        <v>0.15220913306563882</v>
      </c>
      <c r="Q110" s="12">
        <f t="shared" si="109"/>
        <v>4.5662739919691643E-2</v>
      </c>
      <c r="R110" s="9">
        <f t="shared" si="110"/>
        <v>0.19436706250000002</v>
      </c>
      <c r="S110" s="13">
        <f t="shared" si="111"/>
        <v>0.23493044208399064</v>
      </c>
      <c r="T110" s="2">
        <f t="shared" si="112"/>
        <v>0.01</v>
      </c>
      <c r="U110" s="14">
        <f t="shared" si="113"/>
        <v>2.3493044208399063E-3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7.8393044208399064E-3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1621.0833333333333</v>
      </c>
      <c r="AX110" s="1">
        <f t="shared" si="120"/>
        <v>1654932.726115285</v>
      </c>
    </row>
    <row r="111" spans="1:50" x14ac:dyDescent="0.15">
      <c r="C111" s="7">
        <v>6</v>
      </c>
      <c r="D111" s="7">
        <f t="shared" si="121"/>
        <v>19.720132516666698</v>
      </c>
      <c r="E111" s="10">
        <f t="shared" si="122"/>
        <v>14.980321895258101</v>
      </c>
      <c r="F111" s="7" t="s">
        <v>83</v>
      </c>
      <c r="G111" s="1">
        <v>7</v>
      </c>
      <c r="H111" s="9">
        <f t="shared" si="103"/>
        <v>19.720132516666698</v>
      </c>
      <c r="I111" s="9">
        <f t="shared" si="104"/>
        <v>292.87013251666667</v>
      </c>
      <c r="J111" s="9">
        <f t="shared" si="105"/>
        <v>0.19213441465626921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1.864524640254958</v>
      </c>
      <c r="P111" s="9">
        <f t="shared" si="108"/>
        <v>0.35823935036757726</v>
      </c>
      <c r="Q111" s="12">
        <f t="shared" si="109"/>
        <v>0.10747180511027317</v>
      </c>
      <c r="R111" s="9">
        <f t="shared" si="110"/>
        <v>0.19436706250000002</v>
      </c>
      <c r="S111" s="13">
        <f t="shared" si="111"/>
        <v>0.55293218783029741</v>
      </c>
      <c r="T111" s="2">
        <f t="shared" si="112"/>
        <v>0.01</v>
      </c>
      <c r="U111" s="14">
        <f t="shared" si="113"/>
        <v>5.529321878302974E-3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1.5479321878302973E-2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1621.0833333333333</v>
      </c>
      <c r="AX111" s="1">
        <f t="shared" si="120"/>
        <v>3267794.5617694571</v>
      </c>
    </row>
    <row r="112" spans="1:50" x14ac:dyDescent="0.15">
      <c r="C112" s="7">
        <v>7</v>
      </c>
      <c r="D112" s="7">
        <f t="shared" si="121"/>
        <v>20.657805400645199</v>
      </c>
      <c r="E112" s="10">
        <f t="shared" si="122"/>
        <v>19.720132516666698</v>
      </c>
      <c r="F112" s="7" t="s">
        <v>83</v>
      </c>
      <c r="G112" s="1">
        <v>8</v>
      </c>
      <c r="H112" s="9">
        <f t="shared" si="103"/>
        <v>20.657805400645199</v>
      </c>
      <c r="I112" s="9">
        <f t="shared" si="104"/>
        <v>293.80780540064518</v>
      </c>
      <c r="J112" s="9">
        <f t="shared" si="105"/>
        <v>0.21364130391351691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2.154175498220714</v>
      </c>
      <c r="P112" s="9">
        <f t="shared" si="108"/>
        <v>0.46022086229842324</v>
      </c>
      <c r="Q112" s="12">
        <f t="shared" si="109"/>
        <v>0.13806625868952696</v>
      </c>
      <c r="R112" s="9">
        <f t="shared" si="110"/>
        <v>0.19436706250000002</v>
      </c>
      <c r="S112" s="13">
        <f t="shared" si="111"/>
        <v>0.71033773373781861</v>
      </c>
      <c r="T112" s="2">
        <f t="shared" si="112"/>
        <v>0.01</v>
      </c>
      <c r="U112" s="14">
        <f t="shared" si="113"/>
        <v>7.1033773373781863E-3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1.7053377337378186E-2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1621.0833333333333</v>
      </c>
      <c r="AX112" s="1">
        <f t="shared" si="120"/>
        <v>3600088.8256609077</v>
      </c>
    </row>
    <row r="113" spans="1:53" x14ac:dyDescent="0.15">
      <c r="C113" s="7">
        <v>8</v>
      </c>
      <c r="D113" s="7">
        <f t="shared" si="121"/>
        <v>20.984677070645201</v>
      </c>
      <c r="E113" s="10">
        <f t="shared" si="122"/>
        <v>20.657805400645199</v>
      </c>
      <c r="F113" s="7" t="s">
        <v>83</v>
      </c>
      <c r="G113" s="1">
        <v>9</v>
      </c>
      <c r="H113" s="9">
        <f t="shared" si="103"/>
        <v>20.984677070645201</v>
      </c>
      <c r="I113" s="9">
        <f t="shared" si="104"/>
        <v>294.13467707064518</v>
      </c>
      <c r="J113" s="9">
        <f t="shared" si="105"/>
        <v>0.22165606256457035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2.3418448442556241</v>
      </c>
      <c r="P113" s="9">
        <f t="shared" si="108"/>
        <v>0.51908410731484111</v>
      </c>
      <c r="Q113" s="12">
        <f t="shared" si="109"/>
        <v>0.15572523219445233</v>
      </c>
      <c r="R113" s="9">
        <f t="shared" si="110"/>
        <v>0.19436706250000002</v>
      </c>
      <c r="S113" s="13">
        <f t="shared" si="111"/>
        <v>0.80119146830473043</v>
      </c>
      <c r="T113" s="2">
        <f t="shared" si="112"/>
        <v>0.01</v>
      </c>
      <c r="U113" s="14">
        <f t="shared" si="113"/>
        <v>8.0119146830473047E-3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1.7961914683047305E-2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1621.0833333333333</v>
      </c>
      <c r="AX113" s="1">
        <f t="shared" si="120"/>
        <v>3791887.4987993906</v>
      </c>
    </row>
    <row r="114" spans="1:53" x14ac:dyDescent="0.15">
      <c r="C114" s="7">
        <v>9</v>
      </c>
      <c r="D114" s="7">
        <f t="shared" si="121"/>
        <v>13.064233268366699</v>
      </c>
      <c r="E114" s="10">
        <f t="shared" si="122"/>
        <v>20.984677070645201</v>
      </c>
      <c r="F114" s="7" t="s">
        <v>83</v>
      </c>
      <c r="G114" s="1">
        <v>10</v>
      </c>
      <c r="H114" s="9">
        <f t="shared" si="103"/>
        <v>13.064233268366699</v>
      </c>
      <c r="I114" s="9">
        <f t="shared" si="104"/>
        <v>286.21423326836668</v>
      </c>
      <c r="J114" s="9">
        <f t="shared" si="105"/>
        <v>8.868215407094826E-2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2.4706509452741168</v>
      </c>
      <c r="P114" s="9">
        <f t="shared" si="108"/>
        <v>0.21910264778433319</v>
      </c>
      <c r="Q114" s="12">
        <f t="shared" si="109"/>
        <v>6.573079433529995E-2</v>
      </c>
      <c r="R114" s="9">
        <f t="shared" si="110"/>
        <v>0.19436706250000002</v>
      </c>
      <c r="S114" s="13">
        <f t="shared" si="111"/>
        <v>0.33817866818509923</v>
      </c>
      <c r="T114" s="2">
        <f t="shared" si="112"/>
        <v>0.01</v>
      </c>
      <c r="U114" s="14">
        <f t="shared" si="113"/>
        <v>3.3817866818509922E-3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1.3331786681850991E-2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1621.0833333333333</v>
      </c>
      <c r="AX114" s="1">
        <f t="shared" si="120"/>
        <v>2814434.6606480228</v>
      </c>
    </row>
    <row r="115" spans="1:53" x14ac:dyDescent="0.15">
      <c r="C115" s="7">
        <v>10</v>
      </c>
      <c r="D115" s="7">
        <f t="shared" si="121"/>
        <v>10.4329947755806</v>
      </c>
      <c r="E115" s="10">
        <f t="shared" si="122"/>
        <v>13.064233268366699</v>
      </c>
      <c r="F115" s="7" t="s">
        <v>83</v>
      </c>
      <c r="G115" s="1">
        <v>11</v>
      </c>
      <c r="H115" s="9">
        <f t="shared" si="103"/>
        <v>10.4329947755806</v>
      </c>
      <c r="I115" s="9">
        <f t="shared" si="104"/>
        <v>283.58299477558057</v>
      </c>
      <c r="J115" s="9">
        <f t="shared" si="105"/>
        <v>6.4677253221650854E-2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2.1389708826152942</v>
      </c>
      <c r="O115" s="9">
        <f t="shared" si="123"/>
        <v>0.76046762320782291</v>
      </c>
      <c r="P115" s="9">
        <f t="shared" si="108"/>
        <v>4.9184957033079332E-2</v>
      </c>
      <c r="Q115" s="12">
        <f t="shared" si="109"/>
        <v>1.4755487109923799E-2</v>
      </c>
      <c r="R115" s="9">
        <f t="shared" si="110"/>
        <v>0.19436706250000002</v>
      </c>
      <c r="S115" s="13">
        <f t="shared" si="111"/>
        <v>7.5915573966776381E-2</v>
      </c>
      <c r="T115" s="2">
        <f t="shared" si="112"/>
        <v>0.01</v>
      </c>
      <c r="U115" s="14">
        <f t="shared" si="113"/>
        <v>7.5915573966776385E-4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6.2491557396677638E-3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1621.0833333333333</v>
      </c>
      <c r="AX115" s="1">
        <f t="shared" si="120"/>
        <v>1319241.0689747538</v>
      </c>
    </row>
    <row r="116" spans="1:53" x14ac:dyDescent="0.15">
      <c r="C116" s="7">
        <v>11</v>
      </c>
      <c r="D116" s="7">
        <f t="shared" si="121"/>
        <v>4.4765594489999998</v>
      </c>
      <c r="E116" s="10">
        <f t="shared" si="122"/>
        <v>10.4329947755806</v>
      </c>
      <c r="F116" s="7" t="s">
        <v>85</v>
      </c>
      <c r="G116" s="1">
        <v>12</v>
      </c>
      <c r="H116" s="9">
        <f t="shared" si="103"/>
        <v>4.4765594489999998</v>
      </c>
      <c r="I116" s="9">
        <f t="shared" si="104"/>
        <v>277.62655944899996</v>
      </c>
      <c r="J116" s="9">
        <f t="shared" si="105"/>
        <v>3.0961976740607612E-2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1.3591728745080771</v>
      </c>
      <c r="P116" s="9">
        <f t="shared" si="108"/>
        <v>4.208267892698387E-2</v>
      </c>
      <c r="Q116" s="12">
        <f t="shared" si="109"/>
        <v>1.262480367809516E-2</v>
      </c>
      <c r="R116" s="9">
        <f t="shared" si="110"/>
        <v>0.19436706250000002</v>
      </c>
      <c r="S116" s="13">
        <f t="shared" si="111"/>
        <v>6.4953410910838658E-2</v>
      </c>
      <c r="T116" s="2">
        <f t="shared" si="112"/>
        <v>0.01</v>
      </c>
      <c r="U116" s="14">
        <f t="shared" si="113"/>
        <v>6.4953410910838661E-4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6.1395341091083867E-3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1621.0833333333333</v>
      </c>
      <c r="AX116" s="1">
        <f t="shared" si="120"/>
        <v>1296099.1657951099</v>
      </c>
      <c r="AY116" s="1">
        <f>SUM(AX105:AX116)</f>
        <v>24345515.445750572</v>
      </c>
    </row>
    <row r="117" spans="1:53" x14ac:dyDescent="0.15">
      <c r="C117" s="7">
        <v>12</v>
      </c>
      <c r="D117" s="7">
        <f t="shared" si="121"/>
        <v>0.58348175138709701</v>
      </c>
      <c r="E117" s="10">
        <f t="shared" si="122"/>
        <v>4.4765594489999998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1.96120200870968</v>
      </c>
      <c r="E121" s="7"/>
      <c r="F121" s="7"/>
      <c r="G121" s="1">
        <v>1</v>
      </c>
      <c r="H121" s="9">
        <f t="shared" ref="H121:H132" si="124">E122</f>
        <v>1.96120200870968</v>
      </c>
      <c r="I121" s="9">
        <f t="shared" ref="I121:I132" si="125">H121+273.15</f>
        <v>275.11120200870965</v>
      </c>
      <c r="J121" s="9">
        <f t="shared" ref="J121:J132" si="126">EXP(($C$15*(I121-$C$13))/($C$16*I121*$C$13))</f>
        <v>2.2468152492207984E-2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6.3966830145316131E-3</v>
      </c>
      <c r="Q121" s="12">
        <f t="shared" ref="Q121:Q132" si="130">P121*$B$123</f>
        <v>2.1109053947954326E-3</v>
      </c>
      <c r="R121" s="9">
        <f t="shared" ref="R121:R132" si="131">L121*$B$123</f>
        <v>9.3951000000000007E-2</v>
      </c>
      <c r="S121" s="13">
        <f t="shared" ref="S121:S132" si="132">Q121/R121</f>
        <v>2.2468152492207984E-2</v>
      </c>
      <c r="T121" s="2">
        <f t="shared" ref="T121:T132" si="133">$B$122/100</f>
        <v>0.01</v>
      </c>
      <c r="U121" s="14">
        <f t="shared" ref="U121:U132" si="134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5.7146815249220799E-3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-4.4876326787419396</v>
      </c>
      <c r="E122" s="10">
        <f t="shared" ref="E122:E133" si="145">D121</f>
        <v>1.96120200870968</v>
      </c>
      <c r="F122" s="7" t="s">
        <v>83</v>
      </c>
      <c r="G122" s="1">
        <v>2</v>
      </c>
      <c r="H122" s="9">
        <f t="shared" si="124"/>
        <v>-4.4876326787419396</v>
      </c>
      <c r="I122" s="9">
        <f t="shared" si="125"/>
        <v>268.66236732125805</v>
      </c>
      <c r="J122" s="9">
        <f t="shared" si="126"/>
        <v>9.6076787346982828E-3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0.56300331698546835</v>
      </c>
      <c r="P122" s="9">
        <f t="shared" si="129"/>
        <v>5.4091549961658809E-3</v>
      </c>
      <c r="Q122" s="12">
        <f t="shared" si="130"/>
        <v>1.7850211487347408E-3</v>
      </c>
      <c r="R122" s="9">
        <f t="shared" si="131"/>
        <v>9.3951000000000007E-2</v>
      </c>
      <c r="S122" s="13">
        <f t="shared" si="132"/>
        <v>1.899949067848922E-2</v>
      </c>
      <c r="T122" s="2">
        <f t="shared" si="133"/>
        <v>0.01</v>
      </c>
      <c r="U122" s="14">
        <f t="shared" si="134"/>
        <v>1.8999490678489221E-4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5.6799949067848927E-3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3.0804247886071399</v>
      </c>
      <c r="E123" s="10">
        <f t="shared" si="145"/>
        <v>-4.4876326787419396</v>
      </c>
      <c r="F123" s="7" t="s">
        <v>83</v>
      </c>
      <c r="G123" s="1">
        <v>3</v>
      </c>
      <c r="H123" s="9">
        <f t="shared" si="124"/>
        <v>3.0804247886071399</v>
      </c>
      <c r="I123" s="9">
        <f t="shared" si="125"/>
        <v>276.23042478860714</v>
      </c>
      <c r="J123" s="9">
        <f t="shared" si="126"/>
        <v>2.5932576906562598E-2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0.84229416198930251</v>
      </c>
      <c r="P123" s="9">
        <f t="shared" si="129"/>
        <v>2.1842858133736282E-2</v>
      </c>
      <c r="Q123" s="12">
        <f t="shared" si="130"/>
        <v>7.2081431841329738E-3</v>
      </c>
      <c r="R123" s="9">
        <f t="shared" si="131"/>
        <v>9.3951000000000007E-2</v>
      </c>
      <c r="S123" s="13">
        <f t="shared" si="132"/>
        <v>7.6722367874029793E-2</v>
      </c>
      <c r="T123" s="2">
        <f t="shared" si="133"/>
        <v>0.01</v>
      </c>
      <c r="U123" s="14">
        <f t="shared" si="134"/>
        <v>7.6722367874029794E-4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6.2572236787402985E-3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8.2329644243548401</v>
      </c>
      <c r="E124" s="10">
        <f t="shared" si="145"/>
        <v>3.0804247886071399</v>
      </c>
      <c r="F124" s="7" t="s">
        <v>83</v>
      </c>
      <c r="G124" s="1">
        <v>4</v>
      </c>
      <c r="H124" s="9">
        <f t="shared" si="124"/>
        <v>8.2329644243548401</v>
      </c>
      <c r="I124" s="9">
        <f t="shared" si="125"/>
        <v>281.38296442435484</v>
      </c>
      <c r="J124" s="9">
        <f t="shared" si="126"/>
        <v>4.944978377464726E-2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1.1051513038555663</v>
      </c>
      <c r="P124" s="9">
        <f t="shared" si="129"/>
        <v>5.4649493013927242E-2</v>
      </c>
      <c r="Q124" s="12">
        <f t="shared" si="130"/>
        <v>1.8034332694595992E-2</v>
      </c>
      <c r="R124" s="9">
        <f t="shared" si="131"/>
        <v>9.3951000000000007E-2</v>
      </c>
      <c r="S124" s="13">
        <f t="shared" si="132"/>
        <v>0.19195466460810412</v>
      </c>
      <c r="T124" s="2">
        <f t="shared" si="133"/>
        <v>0.01</v>
      </c>
      <c r="U124" s="14">
        <f t="shared" si="134"/>
        <v>1.9195466460810412E-3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7.4095466460810415E-3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9.8895154941333292</v>
      </c>
      <c r="E125" s="10">
        <f t="shared" si="145"/>
        <v>8.2329644243548401</v>
      </c>
      <c r="F125" s="7" t="s">
        <v>83</v>
      </c>
      <c r="G125" s="1">
        <v>5</v>
      </c>
      <c r="H125" s="9">
        <f t="shared" si="124"/>
        <v>9.8895154941333292</v>
      </c>
      <c r="I125" s="9">
        <f t="shared" si="125"/>
        <v>283.0395154941333</v>
      </c>
      <c r="J125" s="9">
        <f t="shared" si="126"/>
        <v>6.0550717754071531E-2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0.99797672029955709</v>
      </c>
      <c r="O125" s="9">
        <f t="shared" si="146"/>
        <v>0.33722509054208194</v>
      </c>
      <c r="P125" s="9">
        <f t="shared" si="129"/>
        <v>2.041922127700482E-2</v>
      </c>
      <c r="Q125" s="12">
        <f t="shared" si="130"/>
        <v>6.7383430214115912E-3</v>
      </c>
      <c r="R125" s="9">
        <f t="shared" si="131"/>
        <v>9.3951000000000007E-2</v>
      </c>
      <c r="S125" s="13">
        <f t="shared" si="132"/>
        <v>7.17218871689667E-2</v>
      </c>
      <c r="T125" s="2">
        <f t="shared" si="133"/>
        <v>0.01</v>
      </c>
      <c r="U125" s="14">
        <f t="shared" si="134"/>
        <v>7.17218871689667E-4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6.2072188716896671E-3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14.980321895258101</v>
      </c>
      <c r="E126" s="10">
        <f t="shared" si="145"/>
        <v>9.8895154941333292</v>
      </c>
      <c r="F126" s="7" t="s">
        <v>85</v>
      </c>
      <c r="G126" s="1">
        <v>6</v>
      </c>
      <c r="H126" s="9">
        <f t="shared" si="124"/>
        <v>14.980321895258101</v>
      </c>
      <c r="I126" s="9">
        <f t="shared" si="125"/>
        <v>288.13032189525808</v>
      </c>
      <c r="J126" s="9">
        <f t="shared" si="126"/>
        <v>0.11119541849696689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0.6015058692650771</v>
      </c>
      <c r="P126" s="9">
        <f t="shared" si="129"/>
        <v>6.6884696861312098E-2</v>
      </c>
      <c r="Q126" s="12">
        <f t="shared" si="130"/>
        <v>2.2071949964232992E-2</v>
      </c>
      <c r="R126" s="9">
        <f t="shared" si="131"/>
        <v>9.3951000000000007E-2</v>
      </c>
      <c r="S126" s="13">
        <f t="shared" si="132"/>
        <v>0.2349304420839905</v>
      </c>
      <c r="T126" s="2">
        <f t="shared" si="133"/>
        <v>0.01</v>
      </c>
      <c r="U126" s="14">
        <f t="shared" si="134"/>
        <v>2.349304420839905E-3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7.8393044208399064E-3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19.720132516666698</v>
      </c>
      <c r="E127" s="10">
        <f t="shared" si="145"/>
        <v>14.980321895258101</v>
      </c>
      <c r="F127" s="7" t="s">
        <v>83</v>
      </c>
      <c r="G127" s="1">
        <v>7</v>
      </c>
      <c r="H127" s="9">
        <f t="shared" si="124"/>
        <v>19.720132516666698</v>
      </c>
      <c r="I127" s="9">
        <f t="shared" si="125"/>
        <v>292.87013251666667</v>
      </c>
      <c r="J127" s="9">
        <f t="shared" si="126"/>
        <v>0.19213441465626921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0.81932117240376501</v>
      </c>
      <c r="P127" s="9">
        <f t="shared" si="129"/>
        <v>0.15741979387528562</v>
      </c>
      <c r="Q127" s="12">
        <f t="shared" si="130"/>
        <v>5.1948531978844262E-2</v>
      </c>
      <c r="R127" s="9">
        <f t="shared" si="131"/>
        <v>9.3951000000000007E-2</v>
      </c>
      <c r="S127" s="13">
        <f t="shared" si="132"/>
        <v>0.55293218783029729</v>
      </c>
      <c r="T127" s="2">
        <f t="shared" si="133"/>
        <v>0.01</v>
      </c>
      <c r="U127" s="14">
        <f t="shared" si="134"/>
        <v>5.5293218783029731E-3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1.5479321878302973E-2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20.657805400645199</v>
      </c>
      <c r="E128" s="10">
        <f t="shared" si="145"/>
        <v>19.720132516666698</v>
      </c>
      <c r="F128" s="7" t="s">
        <v>83</v>
      </c>
      <c r="G128" s="1">
        <v>8</v>
      </c>
      <c r="H128" s="9">
        <f t="shared" si="124"/>
        <v>20.657805400645199</v>
      </c>
      <c r="I128" s="9">
        <f t="shared" si="125"/>
        <v>293.80780540064518</v>
      </c>
      <c r="J128" s="9">
        <f t="shared" si="126"/>
        <v>0.21364130391351691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0.94660137852847936</v>
      </c>
      <c r="P128" s="9">
        <f t="shared" si="129"/>
        <v>0.20223315279515691</v>
      </c>
      <c r="Q128" s="12">
        <f t="shared" si="130"/>
        <v>6.6736940422401789E-2</v>
      </c>
      <c r="R128" s="9">
        <f t="shared" si="131"/>
        <v>9.3951000000000007E-2</v>
      </c>
      <c r="S128" s="13">
        <f t="shared" si="132"/>
        <v>0.7103377337378185</v>
      </c>
      <c r="T128" s="2">
        <f t="shared" si="133"/>
        <v>0.01</v>
      </c>
      <c r="U128" s="14">
        <f t="shared" si="134"/>
        <v>7.1033773373781854E-3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1.7053377337378186E-2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20.984677070645201</v>
      </c>
      <c r="E129" s="10">
        <f t="shared" si="145"/>
        <v>20.657805400645199</v>
      </c>
      <c r="F129" s="7" t="s">
        <v>83</v>
      </c>
      <c r="G129" s="1">
        <v>9</v>
      </c>
      <c r="H129" s="9">
        <f t="shared" si="124"/>
        <v>20.984677070645201</v>
      </c>
      <c r="I129" s="9">
        <f t="shared" si="125"/>
        <v>294.13467707064518</v>
      </c>
      <c r="J129" s="9">
        <f t="shared" si="126"/>
        <v>0.22165606256457035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1.0290682257333226</v>
      </c>
      <c r="P129" s="9">
        <f t="shared" si="129"/>
        <v>0.22809921102635675</v>
      </c>
      <c r="Q129" s="12">
        <f t="shared" si="130"/>
        <v>7.5272739638697725E-2</v>
      </c>
      <c r="R129" s="9">
        <f t="shared" si="131"/>
        <v>9.3951000000000007E-2</v>
      </c>
      <c r="S129" s="13">
        <f t="shared" si="132"/>
        <v>0.80119146830473031</v>
      </c>
      <c r="T129" s="2">
        <f t="shared" si="133"/>
        <v>0.01</v>
      </c>
      <c r="U129" s="14">
        <f t="shared" si="134"/>
        <v>8.0119146830473029E-3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1.7961914683047302E-2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13.064233268366699</v>
      </c>
      <c r="E130" s="10">
        <f t="shared" si="145"/>
        <v>20.984677070645201</v>
      </c>
      <c r="F130" s="7" t="s">
        <v>83</v>
      </c>
      <c r="G130" s="1">
        <v>10</v>
      </c>
      <c r="H130" s="9">
        <f t="shared" si="124"/>
        <v>13.064233268366699</v>
      </c>
      <c r="I130" s="9">
        <f t="shared" si="125"/>
        <v>286.21423326836668</v>
      </c>
      <c r="J130" s="9">
        <f t="shared" si="126"/>
        <v>8.868215407094826E-2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1.0856690147069659</v>
      </c>
      <c r="P130" s="9">
        <f t="shared" si="129"/>
        <v>9.6279466832297739E-2</v>
      </c>
      <c r="Q130" s="12">
        <f t="shared" si="130"/>
        <v>3.1772224054658252E-2</v>
      </c>
      <c r="R130" s="9">
        <f t="shared" si="131"/>
        <v>9.3951000000000007E-2</v>
      </c>
      <c r="S130" s="13">
        <f t="shared" si="132"/>
        <v>0.33817866818509912</v>
      </c>
      <c r="T130" s="2">
        <f t="shared" si="133"/>
        <v>0.01</v>
      </c>
      <c r="U130" s="14">
        <f t="shared" si="134"/>
        <v>3.3817866818509914E-3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1.3331786681850991E-2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10.4329947755806</v>
      </c>
      <c r="E131" s="10">
        <f t="shared" si="145"/>
        <v>13.064233268366699</v>
      </c>
      <c r="F131" s="7" t="s">
        <v>83</v>
      </c>
      <c r="G131" s="1">
        <v>11</v>
      </c>
      <c r="H131" s="9">
        <f t="shared" si="124"/>
        <v>10.4329947755806</v>
      </c>
      <c r="I131" s="9">
        <f t="shared" si="125"/>
        <v>283.58299477558057</v>
      </c>
      <c r="J131" s="9">
        <f t="shared" si="126"/>
        <v>6.4677253221650854E-2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0.93992007048093473</v>
      </c>
      <c r="O131" s="9">
        <f t="shared" si="146"/>
        <v>0.33416947739373337</v>
      </c>
      <c r="P131" s="9">
        <f t="shared" si="129"/>
        <v>2.1613163908341223E-2</v>
      </c>
      <c r="Q131" s="12">
        <f t="shared" si="130"/>
        <v>7.1323440897526043E-3</v>
      </c>
      <c r="R131" s="9">
        <f t="shared" si="131"/>
        <v>9.3951000000000007E-2</v>
      </c>
      <c r="S131" s="13">
        <f t="shared" si="132"/>
        <v>7.591557396677634E-2</v>
      </c>
      <c r="T131" s="2">
        <f t="shared" si="133"/>
        <v>0.01</v>
      </c>
      <c r="U131" s="14">
        <f t="shared" si="134"/>
        <v>7.5915573966776342E-4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6.2491557396677638E-3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4.4765594489999998</v>
      </c>
      <c r="E132" s="10">
        <f t="shared" si="145"/>
        <v>10.4329947755806</v>
      </c>
      <c r="F132" s="7" t="s">
        <v>85</v>
      </c>
      <c r="G132" s="1">
        <v>12</v>
      </c>
      <c r="H132" s="9">
        <f t="shared" si="124"/>
        <v>4.4765594489999998</v>
      </c>
      <c r="I132" s="9">
        <f t="shared" si="125"/>
        <v>277.62655944899996</v>
      </c>
      <c r="J132" s="9">
        <f t="shared" si="126"/>
        <v>3.0961976740607612E-2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0.5972563134853921</v>
      </c>
      <c r="P132" s="9">
        <f t="shared" si="129"/>
        <v>1.8492236086315759E-2</v>
      </c>
      <c r="Q132" s="12">
        <f t="shared" si="130"/>
        <v>6.1024379084842007E-3</v>
      </c>
      <c r="R132" s="9">
        <f t="shared" si="131"/>
        <v>9.3951000000000007E-2</v>
      </c>
      <c r="S132" s="13">
        <f t="shared" si="132"/>
        <v>6.495341091083863E-2</v>
      </c>
      <c r="T132" s="2">
        <f t="shared" si="133"/>
        <v>0.01</v>
      </c>
      <c r="U132" s="14">
        <f t="shared" si="134"/>
        <v>6.4953410910838629E-4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6.1395341091083867E-3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0.58348175138709701</v>
      </c>
      <c r="E133" s="10">
        <f t="shared" si="145"/>
        <v>4.4765594489999998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1.96120200870968</v>
      </c>
      <c r="E136" s="7"/>
      <c r="F136" s="7"/>
      <c r="G136" s="1">
        <v>1</v>
      </c>
      <c r="H136" s="9">
        <f t="shared" ref="H136:H147" si="147">E137</f>
        <v>1.96120200870968</v>
      </c>
      <c r="I136" s="9">
        <f t="shared" ref="I136:I147" si="148">H136+273.15</f>
        <v>275.11120200870965</v>
      </c>
      <c r="J136" s="9">
        <f t="shared" ref="J136:J147" si="149">EXP(($C$15*(I136-$C$13))/($C$16*I136*$C$13))</f>
        <v>2.2468152492207984E-2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1.7054404340559447E-2</v>
      </c>
      <c r="Q136" s="12">
        <f t="shared" ref="Q136:Q147" si="153">P136*$B$138</f>
        <v>4.4341451285454568E-3</v>
      </c>
      <c r="R136" s="9">
        <f t="shared" ref="R136:R147" si="154">L136*$B$138</f>
        <v>0.19735245833333334</v>
      </c>
      <c r="S136" s="13">
        <f t="shared" ref="S136:S147" si="155">Q136/R136</f>
        <v>2.2468152492207988E-2</v>
      </c>
      <c r="T136" s="2">
        <f t="shared" ref="T136:T147" si="156">$B$137/100</f>
        <v>0.01</v>
      </c>
      <c r="U136" s="14">
        <f t="shared" ref="U136:U147" si="157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5.7146815249220799E-3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-4.4876326787419396</v>
      </c>
      <c r="E137" s="10">
        <f t="shared" ref="E137:E148" si="166">D136</f>
        <v>1.96120200870968</v>
      </c>
      <c r="F137" s="7" t="s">
        <v>83</v>
      </c>
      <c r="G137" s="1">
        <v>2</v>
      </c>
      <c r="H137" s="9">
        <f t="shared" si="147"/>
        <v>-4.4876326787419396</v>
      </c>
      <c r="I137" s="9">
        <f t="shared" si="148"/>
        <v>268.66236732125805</v>
      </c>
      <c r="J137" s="9">
        <f t="shared" si="149"/>
        <v>9.6076787346982828E-3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1.501041428992774</v>
      </c>
      <c r="P137" s="9">
        <f t="shared" si="152"/>
        <v>1.4421523817234997E-2</v>
      </c>
      <c r="Q137" s="12">
        <f t="shared" si="153"/>
        <v>3.7495961924810992E-3</v>
      </c>
      <c r="R137" s="9">
        <f t="shared" si="154"/>
        <v>0.19735245833333334</v>
      </c>
      <c r="S137" s="13">
        <f t="shared" si="155"/>
        <v>1.899949067848922E-2</v>
      </c>
      <c r="T137" s="2">
        <f t="shared" si="156"/>
        <v>0.01</v>
      </c>
      <c r="U137" s="14">
        <f t="shared" si="157"/>
        <v>1.8999490678489221E-4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5.6799949067848927E-3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3.0804247886071399</v>
      </c>
      <c r="E138" s="10">
        <f t="shared" si="166"/>
        <v>-4.4876326787419396</v>
      </c>
      <c r="F138" s="7" t="s">
        <v>83</v>
      </c>
      <c r="G138" s="1">
        <v>3</v>
      </c>
      <c r="H138" s="9">
        <f t="shared" si="147"/>
        <v>3.0804247886071399</v>
      </c>
      <c r="I138" s="9">
        <f t="shared" si="148"/>
        <v>276.23042478860714</v>
      </c>
      <c r="J138" s="9">
        <f t="shared" si="149"/>
        <v>2.5932576906562598E-2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2.2456678218422059</v>
      </c>
      <c r="P138" s="9">
        <f t="shared" si="152"/>
        <v>5.8235953496515919E-2</v>
      </c>
      <c r="Q138" s="12">
        <f t="shared" si="153"/>
        <v>1.514134790909414E-2</v>
      </c>
      <c r="R138" s="9">
        <f t="shared" si="154"/>
        <v>0.19735245833333334</v>
      </c>
      <c r="S138" s="13">
        <f t="shared" si="155"/>
        <v>7.6722367874029807E-2</v>
      </c>
      <c r="T138" s="2">
        <f t="shared" si="156"/>
        <v>0.01</v>
      </c>
      <c r="U138" s="14">
        <f t="shared" si="157"/>
        <v>7.6722367874029805E-4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6.2572236787402985E-3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8.2329644243548401</v>
      </c>
      <c r="E139" s="10">
        <f t="shared" si="166"/>
        <v>3.0804247886071399</v>
      </c>
      <c r="F139" s="7" t="s">
        <v>83</v>
      </c>
      <c r="G139" s="1">
        <v>4</v>
      </c>
      <c r="H139" s="9">
        <f t="shared" si="147"/>
        <v>8.2329644243548401</v>
      </c>
      <c r="I139" s="9">
        <f t="shared" si="148"/>
        <v>281.38296442435484</v>
      </c>
      <c r="J139" s="9">
        <f t="shared" si="149"/>
        <v>4.944978377464726E-2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2.946479785012357</v>
      </c>
      <c r="P139" s="9">
        <f t="shared" si="152"/>
        <v>0.1457027882652302</v>
      </c>
      <c r="Q139" s="12">
        <f t="shared" si="153"/>
        <v>3.7882724948959855E-2</v>
      </c>
      <c r="R139" s="9">
        <f t="shared" si="154"/>
        <v>0.19735245833333334</v>
      </c>
      <c r="S139" s="13">
        <f t="shared" si="155"/>
        <v>0.19195466460810418</v>
      </c>
      <c r="T139" s="2">
        <f t="shared" si="156"/>
        <v>0.01</v>
      </c>
      <c r="U139" s="14">
        <f t="shared" si="157"/>
        <v>1.9195466460810418E-3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7.4095466460810415E-3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9.8895154941333292</v>
      </c>
      <c r="E140" s="10">
        <f t="shared" si="166"/>
        <v>8.2329644243548401</v>
      </c>
      <c r="F140" s="7" t="s">
        <v>83</v>
      </c>
      <c r="G140" s="1">
        <v>5</v>
      </c>
      <c r="H140" s="9">
        <f t="shared" si="147"/>
        <v>9.8895154941333292</v>
      </c>
      <c r="I140" s="9">
        <f t="shared" si="148"/>
        <v>283.0395154941333</v>
      </c>
      <c r="J140" s="9">
        <f t="shared" si="149"/>
        <v>6.0550717754071531E-2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3.5598249134137934</v>
      </c>
      <c r="P140" s="9">
        <f t="shared" si="152"/>
        <v>0.21554995358603074</v>
      </c>
      <c r="Q140" s="12">
        <f t="shared" si="153"/>
        <v>5.6042987932367998E-2</v>
      </c>
      <c r="R140" s="9">
        <f t="shared" si="154"/>
        <v>0.19735245833333334</v>
      </c>
      <c r="S140" s="13">
        <f t="shared" si="155"/>
        <v>0.28397410605197509</v>
      </c>
      <c r="T140" s="2">
        <f t="shared" si="156"/>
        <v>0.01</v>
      </c>
      <c r="U140" s="14">
        <f t="shared" si="157"/>
        <v>2.8397410605197509E-3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8.3297410605197506E-3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14.980321895258101</v>
      </c>
      <c r="E141" s="10">
        <f t="shared" si="166"/>
        <v>9.8895154941333292</v>
      </c>
      <c r="F141" s="7" t="s">
        <v>85</v>
      </c>
      <c r="G141" s="1">
        <v>6</v>
      </c>
      <c r="H141" s="9">
        <f t="shared" si="147"/>
        <v>14.980321895258101</v>
      </c>
      <c r="I141" s="9">
        <f t="shared" si="148"/>
        <v>288.13032189525808</v>
      </c>
      <c r="J141" s="9">
        <f t="shared" si="149"/>
        <v>0.11119541849696689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4.1033228764944294</v>
      </c>
      <c r="P141" s="9">
        <f t="shared" si="152"/>
        <v>0.45627070447997603</v>
      </c>
      <c r="Q141" s="12">
        <f t="shared" si="153"/>
        <v>0.11863038316479377</v>
      </c>
      <c r="R141" s="9">
        <f t="shared" si="154"/>
        <v>0.19735245833333334</v>
      </c>
      <c r="S141" s="13">
        <f t="shared" si="155"/>
        <v>0.60110922441322734</v>
      </c>
      <c r="T141" s="2">
        <f t="shared" si="156"/>
        <v>0.01</v>
      </c>
      <c r="U141" s="14">
        <f t="shared" si="157"/>
        <v>6.0110922441322734E-3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1.1501092244132274E-2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19.720132516666698</v>
      </c>
      <c r="E142" s="10">
        <f t="shared" si="166"/>
        <v>14.980321895258101</v>
      </c>
      <c r="F142" s="7" t="s">
        <v>83</v>
      </c>
      <c r="G142" s="1">
        <v>7</v>
      </c>
      <c r="H142" s="9">
        <f t="shared" si="147"/>
        <v>19.720132516666698</v>
      </c>
      <c r="I142" s="9">
        <f t="shared" si="148"/>
        <v>292.87013251666667</v>
      </c>
      <c r="J142" s="9">
        <f t="shared" si="149"/>
        <v>0.19213441465626921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4.4061000886811206</v>
      </c>
      <c r="P142" s="9">
        <f t="shared" si="152"/>
        <v>0.84656346145568295</v>
      </c>
      <c r="Q142" s="12">
        <f t="shared" si="153"/>
        <v>0.22010649997847759</v>
      </c>
      <c r="R142" s="9">
        <f t="shared" si="154"/>
        <v>0.19735245833333334</v>
      </c>
      <c r="S142" s="13">
        <f t="shared" si="155"/>
        <v>1.1152964692576166</v>
      </c>
      <c r="T142" s="2">
        <f t="shared" si="156"/>
        <v>0.01</v>
      </c>
      <c r="U142" s="14">
        <f t="shared" si="157"/>
        <v>1.1152964692576166E-2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2.1102964692576165E-2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20.657805400645199</v>
      </c>
      <c r="E143" s="10">
        <f t="shared" si="166"/>
        <v>19.720132516666698</v>
      </c>
      <c r="F143" s="7" t="s">
        <v>83</v>
      </c>
      <c r="G143" s="1">
        <v>8</v>
      </c>
      <c r="H143" s="9">
        <f t="shared" si="147"/>
        <v>20.657805400645199</v>
      </c>
      <c r="I143" s="9">
        <f t="shared" si="148"/>
        <v>293.80780540064518</v>
      </c>
      <c r="J143" s="9">
        <f t="shared" si="149"/>
        <v>0.21364130391351691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4.3185845438921042</v>
      </c>
      <c r="P143" s="9">
        <f t="shared" si="152"/>
        <v>0.92262803301786978</v>
      </c>
      <c r="Q143" s="12">
        <f t="shared" si="153"/>
        <v>0.23988328858464614</v>
      </c>
      <c r="R143" s="9">
        <f t="shared" si="154"/>
        <v>0.19735245833333334</v>
      </c>
      <c r="S143" s="13">
        <f t="shared" si="155"/>
        <v>1.2155069696647869</v>
      </c>
      <c r="T143" s="2">
        <f t="shared" si="156"/>
        <v>0.01</v>
      </c>
      <c r="U143" s="14">
        <f t="shared" si="157"/>
        <v>1.2155069696647869E-2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2.2105069696647869E-2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20.984677070645201</v>
      </c>
      <c r="E144" s="10">
        <f t="shared" si="166"/>
        <v>20.657805400645199</v>
      </c>
      <c r="F144" s="7" t="s">
        <v>83</v>
      </c>
      <c r="G144" s="1">
        <v>9</v>
      </c>
      <c r="H144" s="9">
        <f t="shared" si="147"/>
        <v>20.984677070645201</v>
      </c>
      <c r="I144" s="9">
        <f t="shared" si="148"/>
        <v>294.13467707064518</v>
      </c>
      <c r="J144" s="9">
        <f t="shared" si="149"/>
        <v>0.22165606256457035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4.1550044275409013</v>
      </c>
      <c r="P144" s="9">
        <f t="shared" si="152"/>
        <v>0.9209819213470728</v>
      </c>
      <c r="Q144" s="12">
        <f t="shared" si="153"/>
        <v>0.23945529955023895</v>
      </c>
      <c r="R144" s="9">
        <f t="shared" si="154"/>
        <v>0.19735245833333334</v>
      </c>
      <c r="S144" s="13">
        <f t="shared" si="155"/>
        <v>1.2133383164946081</v>
      </c>
      <c r="T144" s="2">
        <f t="shared" si="156"/>
        <v>0.01</v>
      </c>
      <c r="U144" s="14">
        <f t="shared" si="157"/>
        <v>1.2133383164946082E-2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2.2083383164946083E-2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13.064233268366699</v>
      </c>
      <c r="E145" s="10">
        <f t="shared" si="166"/>
        <v>20.984677070645201</v>
      </c>
      <c r="F145" s="7" t="s">
        <v>83</v>
      </c>
      <c r="G145" s="1">
        <v>10</v>
      </c>
      <c r="H145" s="9">
        <f t="shared" si="147"/>
        <v>13.064233268366699</v>
      </c>
      <c r="I145" s="9">
        <f t="shared" si="148"/>
        <v>286.21423326836668</v>
      </c>
      <c r="J145" s="9">
        <f t="shared" si="149"/>
        <v>8.868215407094826E-2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3.9930704228604954</v>
      </c>
      <c r="P145" s="9">
        <f t="shared" si="152"/>
        <v>0.35411408645626097</v>
      </c>
      <c r="Q145" s="12">
        <f t="shared" si="153"/>
        <v>9.2069662478627856E-2</v>
      </c>
      <c r="R145" s="9">
        <f t="shared" si="154"/>
        <v>0.19735245833333334</v>
      </c>
      <c r="S145" s="13">
        <f t="shared" si="155"/>
        <v>0.4665240213178386</v>
      </c>
      <c r="T145" s="2">
        <f t="shared" si="156"/>
        <v>0.01</v>
      </c>
      <c r="U145" s="14">
        <f t="shared" si="157"/>
        <v>4.6652402131783857E-3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1.4615240213178386E-2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10.4329947755806</v>
      </c>
      <c r="E146" s="10">
        <f t="shared" si="166"/>
        <v>13.064233268366699</v>
      </c>
      <c r="F146" s="7" t="s">
        <v>83</v>
      </c>
      <c r="G146" s="1">
        <v>11</v>
      </c>
      <c r="H146" s="9">
        <f t="shared" si="147"/>
        <v>10.4329947755806</v>
      </c>
      <c r="I146" s="9">
        <f t="shared" si="148"/>
        <v>283.58299477558057</v>
      </c>
      <c r="J146" s="9">
        <f t="shared" si="149"/>
        <v>6.4677253221650854E-2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4.3980042530709014</v>
      </c>
      <c r="P146" s="9">
        <f t="shared" si="152"/>
        <v>0.2844508347457641</v>
      </c>
      <c r="Q146" s="12">
        <f t="shared" si="153"/>
        <v>7.3957217033898667E-2</v>
      </c>
      <c r="R146" s="9">
        <f t="shared" si="154"/>
        <v>0.19735245833333334</v>
      </c>
      <c r="S146" s="13">
        <f t="shared" si="155"/>
        <v>0.37474687499956572</v>
      </c>
      <c r="T146" s="2">
        <f t="shared" si="156"/>
        <v>0.01</v>
      </c>
      <c r="U146" s="14">
        <f t="shared" si="157"/>
        <v>3.7474687499956571E-3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9.237468749995658E-3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4.4765594489999998</v>
      </c>
      <c r="E147" s="10">
        <f t="shared" si="166"/>
        <v>10.4329947755806</v>
      </c>
      <c r="F147" s="7" t="s">
        <v>85</v>
      </c>
      <c r="G147" s="1">
        <v>12</v>
      </c>
      <c r="H147" s="9">
        <f t="shared" si="147"/>
        <v>4.4765594489999998</v>
      </c>
      <c r="I147" s="9">
        <f t="shared" si="148"/>
        <v>277.62655944899996</v>
      </c>
      <c r="J147" s="9">
        <f t="shared" si="149"/>
        <v>3.0961976740607612E-2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4.8726013349918045</v>
      </c>
      <c r="P147" s="9">
        <f t="shared" si="152"/>
        <v>0.15086536920026986</v>
      </c>
      <c r="Q147" s="12">
        <f t="shared" si="153"/>
        <v>3.9224995992070161E-2</v>
      </c>
      <c r="R147" s="9">
        <f t="shared" si="154"/>
        <v>0.19735245833333334</v>
      </c>
      <c r="S147" s="13">
        <f t="shared" si="155"/>
        <v>0.19875605464117474</v>
      </c>
      <c r="T147" s="2">
        <f t="shared" si="156"/>
        <v>0.01</v>
      </c>
      <c r="U147" s="14">
        <f t="shared" si="157"/>
        <v>1.9875605464117476E-3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7.4775605464117477E-3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0.58348175138709701</v>
      </c>
      <c r="E148" s="10">
        <f t="shared" si="166"/>
        <v>4.4765594489999998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1448590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606080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1382300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102319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2764091.4268213045</v>
      </c>
      <c r="J13" s="6" t="s">
        <v>37</v>
      </c>
      <c r="K13" s="6">
        <f>I13/(10000*1000)</f>
        <v>0.27640914268213046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-4.6519387281935503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-4.6519387281935503</v>
      </c>
      <c r="I27" s="9">
        <f t="shared" si="1"/>
        <v>268.49806127180642</v>
      </c>
      <c r="J27" s="9">
        <f t="shared" si="2"/>
        <v>9.3969456035964613E-3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0.7568562805025284</v>
      </c>
      <c r="Q27" s="12">
        <f t="shared" si="6"/>
        <v>7.5685628050252848E-2</v>
      </c>
      <c r="R27" s="9">
        <f t="shared" si="7"/>
        <v>4.0532094166666672</v>
      </c>
      <c r="S27" s="13">
        <f t="shared" si="8"/>
        <v>1.8673011993665063E-2</v>
      </c>
      <c r="T27" s="2">
        <f t="shared" si="9"/>
        <v>0.34</v>
      </c>
      <c r="U27" s="14">
        <f t="shared" si="10"/>
        <v>6.3488240778461222E-3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1.9248824077846123E-2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-4.7517364752857096</v>
      </c>
      <c r="E28" s="10">
        <f t="shared" si="18"/>
        <v>-4.6519387281935503</v>
      </c>
      <c r="F28" s="7" t="s">
        <v>83</v>
      </c>
      <c r="G28" s="1">
        <v>3</v>
      </c>
      <c r="H28" s="9">
        <f t="shared" si="0"/>
        <v>-4.7517364752857096</v>
      </c>
      <c r="I28" s="9">
        <f t="shared" si="1"/>
        <v>268.39826352471425</v>
      </c>
      <c r="J28" s="9">
        <f t="shared" si="2"/>
        <v>9.2710885221827279E-3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120.31803470866137</v>
      </c>
      <c r="P28" s="9">
        <f t="shared" si="5"/>
        <v>1.1154791505990536</v>
      </c>
      <c r="Q28" s="12">
        <f t="shared" si="6"/>
        <v>0.11154791505990536</v>
      </c>
      <c r="R28" s="9">
        <f t="shared" si="7"/>
        <v>4.0532094166666672</v>
      </c>
      <c r="S28" s="13">
        <f t="shared" si="8"/>
        <v>2.752088618989779E-2</v>
      </c>
      <c r="T28" s="2">
        <f t="shared" si="9"/>
        <v>0.34</v>
      </c>
      <c r="U28" s="14">
        <f t="shared" si="10"/>
        <v>9.3571013045652494E-3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2.2257101304565249E-2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-1.9334050203548401</v>
      </c>
      <c r="E29" s="10">
        <f t="shared" si="18"/>
        <v>-4.7517364752857096</v>
      </c>
      <c r="F29" s="7" t="s">
        <v>83</v>
      </c>
      <c r="G29" s="1">
        <v>4</v>
      </c>
      <c r="H29" s="9">
        <f t="shared" si="0"/>
        <v>-1.9334050203548401</v>
      </c>
      <c r="I29" s="9">
        <f t="shared" si="1"/>
        <v>271.21659497964515</v>
      </c>
      <c r="J29" s="9">
        <f t="shared" si="2"/>
        <v>1.3516014043327083E-2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159.734649724729</v>
      </c>
      <c r="P29" s="9">
        <f t="shared" si="5"/>
        <v>2.1589757688853699</v>
      </c>
      <c r="Q29" s="12">
        <f t="shared" si="6"/>
        <v>0.215897576888537</v>
      </c>
      <c r="R29" s="9">
        <f t="shared" si="7"/>
        <v>4.0532094166666672</v>
      </c>
      <c r="S29" s="13">
        <f t="shared" si="8"/>
        <v>5.3265833243348611E-2</v>
      </c>
      <c r="T29" s="2">
        <f t="shared" si="9"/>
        <v>0.34</v>
      </c>
      <c r="U29" s="14">
        <f t="shared" si="10"/>
        <v>1.8110383302738529E-2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3.1010383302738531E-2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0.601650189</v>
      </c>
      <c r="E30" s="10">
        <f t="shared" si="18"/>
        <v>-1.9334050203548401</v>
      </c>
      <c r="F30" s="7" t="s">
        <v>83</v>
      </c>
      <c r="G30" s="1">
        <v>5</v>
      </c>
      <c r="H30" s="9">
        <f t="shared" si="0"/>
        <v>0.601650189</v>
      </c>
      <c r="I30" s="9">
        <f t="shared" si="1"/>
        <v>273.75165018899997</v>
      </c>
      <c r="J30" s="9">
        <f t="shared" si="2"/>
        <v>1.8846517533297004E-2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149.69689025805144</v>
      </c>
      <c r="O30" s="9">
        <f t="shared" si="19"/>
        <v>48.410877864458854</v>
      </c>
      <c r="P30" s="9">
        <f t="shared" si="5"/>
        <v>0.91237645847482363</v>
      </c>
      <c r="Q30" s="12">
        <f t="shared" si="6"/>
        <v>9.1237645847482368E-2</v>
      </c>
      <c r="R30" s="9">
        <f t="shared" si="7"/>
        <v>4.0532094166666672</v>
      </c>
      <c r="S30" s="13">
        <f t="shared" si="8"/>
        <v>2.2509975791607531E-2</v>
      </c>
      <c r="T30" s="2">
        <f t="shared" si="9"/>
        <v>0.34</v>
      </c>
      <c r="U30" s="14">
        <f t="shared" si="10"/>
        <v>7.6533917691465614E-3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2.0553391769146563E-2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6.5671586636774197</v>
      </c>
      <c r="E31" s="10">
        <f t="shared" si="18"/>
        <v>0.601650189</v>
      </c>
      <c r="F31" s="7" t="s">
        <v>85</v>
      </c>
      <c r="G31" s="1">
        <v>6</v>
      </c>
      <c r="H31" s="9">
        <f t="shared" si="0"/>
        <v>6.5671586636774197</v>
      </c>
      <c r="I31" s="9">
        <f t="shared" si="1"/>
        <v>279.71715866367742</v>
      </c>
      <c r="J31" s="9">
        <f t="shared" si="2"/>
        <v>4.0240891440793305E-2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88.030595572650697</v>
      </c>
      <c r="P31" s="9">
        <f t="shared" si="5"/>
        <v>3.5424296399074167</v>
      </c>
      <c r="Q31" s="12">
        <f t="shared" si="6"/>
        <v>0.35424296399074168</v>
      </c>
      <c r="R31" s="9">
        <f t="shared" si="7"/>
        <v>4.0532094166666672</v>
      </c>
      <c r="S31" s="13">
        <f t="shared" si="8"/>
        <v>8.7398139986082618E-2</v>
      </c>
      <c r="T31" s="2">
        <f t="shared" si="9"/>
        <v>0.34</v>
      </c>
      <c r="U31" s="14">
        <f t="shared" si="10"/>
        <v>2.9715367595268091E-2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4.2615367595268093E-2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11.871330972299999</v>
      </c>
      <c r="E32" s="10">
        <f t="shared" si="18"/>
        <v>6.5671586636774197</v>
      </c>
      <c r="F32" s="7" t="s">
        <v>83</v>
      </c>
      <c r="G32" s="1">
        <v>7</v>
      </c>
      <c r="H32" s="9">
        <f t="shared" si="0"/>
        <v>11.871330972299999</v>
      </c>
      <c r="I32" s="9">
        <f t="shared" si="1"/>
        <v>285.02133097229995</v>
      </c>
      <c r="J32" s="9">
        <f t="shared" si="2"/>
        <v>7.6913212192646532E-2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125.02026009940995</v>
      </c>
      <c r="P32" s="9">
        <f t="shared" si="5"/>
        <v>9.6157097934057791</v>
      </c>
      <c r="Q32" s="12">
        <f t="shared" si="6"/>
        <v>0.961570979340578</v>
      </c>
      <c r="R32" s="9">
        <f t="shared" si="7"/>
        <v>4.0532094166666672</v>
      </c>
      <c r="S32" s="13">
        <f t="shared" si="8"/>
        <v>0.23723693510298999</v>
      </c>
      <c r="T32" s="2">
        <f t="shared" si="9"/>
        <v>0.34</v>
      </c>
      <c r="U32" s="14">
        <f t="shared" si="10"/>
        <v>8.06605579350166E-2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9.3560557935016594E-2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13.5809908943226</v>
      </c>
      <c r="E33" s="10">
        <f t="shared" si="18"/>
        <v>11.871330972299999</v>
      </c>
      <c r="F33" s="7" t="s">
        <v>83</v>
      </c>
      <c r="G33" s="1">
        <v>8</v>
      </c>
      <c r="H33" s="9">
        <f t="shared" si="0"/>
        <v>13.5809908943226</v>
      </c>
      <c r="I33" s="9">
        <f t="shared" si="1"/>
        <v>286.73099089432259</v>
      </c>
      <c r="J33" s="9">
        <f t="shared" si="2"/>
        <v>9.4289463396045228E-2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155.93664447267085</v>
      </c>
      <c r="P33" s="9">
        <f t="shared" si="5"/>
        <v>14.703182531108016</v>
      </c>
      <c r="Q33" s="12">
        <f t="shared" si="6"/>
        <v>1.4703182531108017</v>
      </c>
      <c r="R33" s="9">
        <f t="shared" si="7"/>
        <v>4.0532094166666672</v>
      </c>
      <c r="S33" s="13">
        <f t="shared" si="8"/>
        <v>0.36275408002974141</v>
      </c>
      <c r="T33" s="2">
        <f t="shared" si="9"/>
        <v>0.34</v>
      </c>
      <c r="U33" s="14">
        <f t="shared" si="10"/>
        <v>0.12333638721011209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0.13623638721011208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12.396683985806501</v>
      </c>
      <c r="E34" s="10">
        <f t="shared" si="18"/>
        <v>13.5809908943226</v>
      </c>
      <c r="F34" s="7" t="s">
        <v>83</v>
      </c>
      <c r="G34" s="1">
        <v>9</v>
      </c>
      <c r="H34" s="9">
        <f t="shared" si="0"/>
        <v>12.396683985806501</v>
      </c>
      <c r="I34" s="9">
        <f t="shared" si="1"/>
        <v>285.54668398580645</v>
      </c>
      <c r="J34" s="9">
        <f t="shared" si="2"/>
        <v>8.1902434644021249E-2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181.7655561082295</v>
      </c>
      <c r="P34" s="9">
        <f t="shared" si="5"/>
        <v>14.887041579688445</v>
      </c>
      <c r="Q34" s="12">
        <f t="shared" si="6"/>
        <v>1.4887041579688445</v>
      </c>
      <c r="R34" s="9">
        <f t="shared" si="7"/>
        <v>4.0532094166666672</v>
      </c>
      <c r="S34" s="13">
        <f t="shared" si="8"/>
        <v>0.3672902149707194</v>
      </c>
      <c r="T34" s="2">
        <f t="shared" si="9"/>
        <v>0.34</v>
      </c>
      <c r="U34" s="14">
        <f t="shared" si="10"/>
        <v>0.12487867309004461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0.1377786730900446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9.1861070576666695</v>
      </c>
      <c r="E35" s="10">
        <f t="shared" si="18"/>
        <v>12.396683985806501</v>
      </c>
      <c r="F35" s="7" t="s">
        <v>83</v>
      </c>
      <c r="G35" s="1">
        <v>10</v>
      </c>
      <c r="H35" s="9">
        <f t="shared" si="0"/>
        <v>9.1861070576666695</v>
      </c>
      <c r="I35" s="9">
        <f t="shared" si="1"/>
        <v>282.33610705766665</v>
      </c>
      <c r="J35" s="9">
        <f t="shared" si="2"/>
        <v>5.5577341814384118E-2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207.41060869520771</v>
      </c>
      <c r="P35" s="9">
        <f t="shared" si="5"/>
        <v>11.527330295383029</v>
      </c>
      <c r="Q35" s="12">
        <f t="shared" si="6"/>
        <v>1.1527330295383029</v>
      </c>
      <c r="R35" s="9">
        <f t="shared" si="7"/>
        <v>4.0532094166666672</v>
      </c>
      <c r="S35" s="13">
        <f t="shared" si="8"/>
        <v>0.28440006696873388</v>
      </c>
      <c r="T35" s="2">
        <f t="shared" si="9"/>
        <v>0.34</v>
      </c>
      <c r="U35" s="14">
        <f t="shared" si="10"/>
        <v>9.6696022769369519E-2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0.10959602276936951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3.85164817612903</v>
      </c>
      <c r="E36" s="10">
        <f t="shared" si="18"/>
        <v>9.1861070576666695</v>
      </c>
      <c r="F36" s="7" t="s">
        <v>83</v>
      </c>
      <c r="G36" s="1">
        <v>11</v>
      </c>
      <c r="H36" s="9">
        <f t="shared" si="0"/>
        <v>3.85164817612903</v>
      </c>
      <c r="I36" s="9">
        <f t="shared" si="1"/>
        <v>277.00164817612898</v>
      </c>
      <c r="J36" s="9">
        <f t="shared" si="2"/>
        <v>2.860664628945352E-2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186.08911447983346</v>
      </c>
      <c r="O36" s="9">
        <f t="shared" si="19"/>
        <v>50.326258086657901</v>
      </c>
      <c r="P36" s="9">
        <f t="shared" si="5"/>
        <v>1.4396654641567725</v>
      </c>
      <c r="Q36" s="12">
        <f t="shared" si="6"/>
        <v>0.14396654641567727</v>
      </c>
      <c r="R36" s="9">
        <f t="shared" si="7"/>
        <v>4.0532094166666672</v>
      </c>
      <c r="S36" s="13">
        <f t="shared" si="8"/>
        <v>3.5519148313356681E-2</v>
      </c>
      <c r="T36" s="2">
        <f t="shared" si="9"/>
        <v>0.34</v>
      </c>
      <c r="U36" s="14">
        <f t="shared" si="10"/>
        <v>1.2076510426541273E-2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2.4976510426541275E-2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-2.3219381149333298</v>
      </c>
      <c r="E37" s="10">
        <f t="shared" si="18"/>
        <v>3.85164817612903</v>
      </c>
      <c r="F37" s="7" t="s">
        <v>85</v>
      </c>
      <c r="G37" s="1">
        <v>12</v>
      </c>
      <c r="H37" s="9">
        <f t="shared" si="0"/>
        <v>-2.3219381149333298</v>
      </c>
      <c r="I37" s="9">
        <f t="shared" si="1"/>
        <v>270.82806188506663</v>
      </c>
      <c r="J37" s="9">
        <f t="shared" si="2"/>
        <v>1.2837518928372479E-2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89.418686789167793</v>
      </c>
      <c r="P37" s="9">
        <f t="shared" si="5"/>
        <v>1.1479140842061517</v>
      </c>
      <c r="Q37" s="12">
        <f t="shared" si="6"/>
        <v>0.11479140842061518</v>
      </c>
      <c r="R37" s="9">
        <f t="shared" si="7"/>
        <v>4.0532094166666672</v>
      </c>
      <c r="S37" s="13">
        <f t="shared" si="8"/>
        <v>2.8321114608240223E-2</v>
      </c>
      <c r="T37" s="2">
        <f t="shared" si="9"/>
        <v>0.34</v>
      </c>
      <c r="U37" s="14">
        <f t="shared" si="10"/>
        <v>9.6291789668016773E-3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2.2529178966801677E-2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-4.6925192144193497</v>
      </c>
      <c r="E38" s="10">
        <f t="shared" si="18"/>
        <v>-2.3219381149333298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120715.83333333333</v>
      </c>
      <c r="AU42" s="1">
        <f t="shared" ref="AU42:AU53" si="38">AT42*10000*AS42*0.67*AR42*AQ42</f>
        <v>370673493.45929867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-4.6519387281935503</v>
      </c>
      <c r="E43" s="10">
        <f t="shared" ref="E43:E54" si="40">D42</f>
        <v>-2.3066070033871</v>
      </c>
      <c r="F43" s="7" t="s">
        <v>83</v>
      </c>
      <c r="G43" s="1">
        <v>2</v>
      </c>
      <c r="H43" s="9">
        <f t="shared" si="20"/>
        <v>-4.6519387281935503</v>
      </c>
      <c r="I43" s="9">
        <f t="shared" si="21"/>
        <v>268.49806127180642</v>
      </c>
      <c r="J43" s="9">
        <f t="shared" si="22"/>
        <v>9.3969456035964613E-3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116.95539258325853</v>
      </c>
      <c r="P43" s="9">
        <f t="shared" si="25"/>
        <v>1.0990234621521495</v>
      </c>
      <c r="Q43" s="12">
        <f t="shared" si="26"/>
        <v>0.26376563091651589</v>
      </c>
      <c r="R43" s="9">
        <f t="shared" si="27"/>
        <v>14.125500000000001</v>
      </c>
      <c r="S43" s="13">
        <f t="shared" si="28"/>
        <v>1.8673011993665067E-2</v>
      </c>
      <c r="T43" s="2">
        <f t="shared" si="29"/>
        <v>0.43</v>
      </c>
      <c r="U43" s="14">
        <f t="shared" si="30"/>
        <v>8.0293951572759786E-3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1.6449395157275976E-2</v>
      </c>
      <c r="AR43" s="9">
        <f t="shared" si="35"/>
        <v>136.875</v>
      </c>
      <c r="AS43" s="1">
        <f t="shared" si="36"/>
        <v>0.24</v>
      </c>
      <c r="AT43" s="1">
        <f t="shared" si="37"/>
        <v>120715.83333333333</v>
      </c>
      <c r="AU43" s="1">
        <f t="shared" si="38"/>
        <v>437043179.46497357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-4.7517364752857096</v>
      </c>
      <c r="E44" s="10">
        <f t="shared" si="40"/>
        <v>-4.6519387281935503</v>
      </c>
      <c r="F44" s="7" t="s">
        <v>83</v>
      </c>
      <c r="G44" s="1">
        <v>3</v>
      </c>
      <c r="H44" s="9">
        <f t="shared" si="20"/>
        <v>-4.7517364752857096</v>
      </c>
      <c r="I44" s="9">
        <f t="shared" si="21"/>
        <v>268.39826352471425</v>
      </c>
      <c r="J44" s="9">
        <f t="shared" si="22"/>
        <v>9.2710885221827279E-3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174.71261912110637</v>
      </c>
      <c r="P44" s="9">
        <f t="shared" si="25"/>
        <v>1.6197761578141718</v>
      </c>
      <c r="Q44" s="12">
        <f t="shared" si="26"/>
        <v>0.38874627787540122</v>
      </c>
      <c r="R44" s="9">
        <f t="shared" si="27"/>
        <v>14.125500000000001</v>
      </c>
      <c r="S44" s="13">
        <f t="shared" si="28"/>
        <v>2.752088618989779E-2</v>
      </c>
      <c r="T44" s="2">
        <f t="shared" si="29"/>
        <v>0.43</v>
      </c>
      <c r="U44" s="14">
        <f t="shared" si="30"/>
        <v>1.1833981061656049E-2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2.0253981061656046E-2</v>
      </c>
      <c r="AR44" s="9">
        <f t="shared" si="35"/>
        <v>136.875</v>
      </c>
      <c r="AS44" s="1">
        <f t="shared" si="36"/>
        <v>0.24</v>
      </c>
      <c r="AT44" s="1">
        <f t="shared" si="37"/>
        <v>120715.83333333333</v>
      </c>
      <c r="AU44" s="1">
        <f t="shared" si="38"/>
        <v>538127037.21778607</v>
      </c>
    </row>
    <row r="45" spans="1:48" x14ac:dyDescent="0.15">
      <c r="C45" s="7">
        <v>3</v>
      </c>
      <c r="D45" s="7">
        <f t="shared" si="39"/>
        <v>-1.9334050203548401</v>
      </c>
      <c r="E45" s="10">
        <f t="shared" si="40"/>
        <v>-4.7517364752857096</v>
      </c>
      <c r="F45" s="7" t="s">
        <v>83</v>
      </c>
      <c r="G45" s="1">
        <v>4</v>
      </c>
      <c r="H45" s="9">
        <f t="shared" si="20"/>
        <v>-1.9334050203548401</v>
      </c>
      <c r="I45" s="9">
        <f t="shared" si="21"/>
        <v>271.21659497964515</v>
      </c>
      <c r="J45" s="9">
        <f t="shared" si="22"/>
        <v>1.3516014043327083E-2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231.94909296329223</v>
      </c>
      <c r="P45" s="9">
        <f t="shared" si="25"/>
        <v>3.1350271978288369</v>
      </c>
      <c r="Q45" s="12">
        <f t="shared" si="26"/>
        <v>0.75240652747892078</v>
      </c>
      <c r="R45" s="9">
        <f t="shared" si="27"/>
        <v>14.125500000000001</v>
      </c>
      <c r="S45" s="13">
        <f t="shared" si="28"/>
        <v>5.3265833243348611E-2</v>
      </c>
      <c r="T45" s="2">
        <f t="shared" si="29"/>
        <v>0.43</v>
      </c>
      <c r="U45" s="14">
        <f t="shared" si="30"/>
        <v>2.2904308294639901E-2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3.1324308294639898E-2</v>
      </c>
      <c r="AR45" s="9">
        <f t="shared" si="35"/>
        <v>136.875</v>
      </c>
      <c r="AS45" s="1">
        <f t="shared" si="36"/>
        <v>0.24</v>
      </c>
      <c r="AT45" s="1">
        <f t="shared" si="37"/>
        <v>120715.83333333333</v>
      </c>
      <c r="AU45" s="1">
        <f t="shared" si="38"/>
        <v>832254022.7611351</v>
      </c>
    </row>
    <row r="46" spans="1:48" x14ac:dyDescent="0.15">
      <c r="C46" s="7">
        <v>4</v>
      </c>
      <c r="D46" s="7">
        <f t="shared" si="39"/>
        <v>0.601650189</v>
      </c>
      <c r="E46" s="10">
        <f t="shared" si="40"/>
        <v>-1.9334050203548401</v>
      </c>
      <c r="F46" s="7" t="s">
        <v>83</v>
      </c>
      <c r="G46" s="1">
        <v>5</v>
      </c>
      <c r="H46" s="9">
        <f t="shared" si="20"/>
        <v>0.601650189</v>
      </c>
      <c r="I46" s="9">
        <f t="shared" si="21"/>
        <v>273.75165018899997</v>
      </c>
      <c r="J46" s="9">
        <f t="shared" si="22"/>
        <v>1.8846517533297004E-2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217.37336247719023</v>
      </c>
      <c r="O46" s="9">
        <f t="shared" si="41"/>
        <v>70.296953288273158</v>
      </c>
      <c r="P46" s="9">
        <f t="shared" si="25"/>
        <v>1.3248527626848006</v>
      </c>
      <c r="Q46" s="12">
        <f t="shared" si="26"/>
        <v>0.31796466304435211</v>
      </c>
      <c r="R46" s="9">
        <f t="shared" si="27"/>
        <v>14.125500000000001</v>
      </c>
      <c r="S46" s="13">
        <f t="shared" si="28"/>
        <v>2.2509975791607524E-2</v>
      </c>
      <c r="T46" s="2">
        <f t="shared" si="29"/>
        <v>0.43</v>
      </c>
      <c r="U46" s="14">
        <f t="shared" si="30"/>
        <v>9.6792895903912348E-3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1.8099289590391233E-2</v>
      </c>
      <c r="AR46" s="9">
        <f t="shared" si="35"/>
        <v>136.875</v>
      </c>
      <c r="AS46" s="1">
        <f t="shared" si="36"/>
        <v>0.24</v>
      </c>
      <c r="AT46" s="1">
        <f t="shared" si="37"/>
        <v>120715.83333333333</v>
      </c>
      <c r="AU46" s="1">
        <f t="shared" si="38"/>
        <v>480879144.37042499</v>
      </c>
    </row>
    <row r="47" spans="1:48" x14ac:dyDescent="0.15">
      <c r="C47" s="7">
        <v>5</v>
      </c>
      <c r="D47" s="7">
        <f t="shared" si="39"/>
        <v>6.5671586636774197</v>
      </c>
      <c r="E47" s="10">
        <f t="shared" si="40"/>
        <v>0.601650189</v>
      </c>
      <c r="F47" s="7" t="s">
        <v>85</v>
      </c>
      <c r="G47" s="1">
        <v>6</v>
      </c>
      <c r="H47" s="9">
        <f t="shared" si="20"/>
        <v>6.5671586636774197</v>
      </c>
      <c r="I47" s="9">
        <f t="shared" si="21"/>
        <v>279.71715866367742</v>
      </c>
      <c r="J47" s="9">
        <f t="shared" si="22"/>
        <v>4.0240891440793305E-2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127.82835052558838</v>
      </c>
      <c r="P47" s="9">
        <f t="shared" si="25"/>
        <v>5.143926776555876</v>
      </c>
      <c r="Q47" s="12">
        <f t="shared" si="26"/>
        <v>1.2345424263734102</v>
      </c>
      <c r="R47" s="9">
        <f t="shared" si="27"/>
        <v>14.125500000000001</v>
      </c>
      <c r="S47" s="13">
        <f t="shared" si="28"/>
        <v>8.7398139986082618E-2</v>
      </c>
      <c r="T47" s="2">
        <f t="shared" si="29"/>
        <v>0.43</v>
      </c>
      <c r="U47" s="14">
        <f t="shared" si="30"/>
        <v>3.7581200194015528E-2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4.6001200194015525E-2</v>
      </c>
      <c r="AR47" s="9">
        <f t="shared" si="35"/>
        <v>136.875</v>
      </c>
      <c r="AS47" s="1">
        <f t="shared" si="36"/>
        <v>0.24</v>
      </c>
      <c r="AT47" s="1">
        <f t="shared" si="37"/>
        <v>120715.83333333333</v>
      </c>
      <c r="AU47" s="1">
        <f t="shared" si="38"/>
        <v>1222203649.4213941</v>
      </c>
    </row>
    <row r="48" spans="1:48" x14ac:dyDescent="0.15">
      <c r="C48" s="7">
        <v>6</v>
      </c>
      <c r="D48" s="7">
        <f t="shared" si="39"/>
        <v>11.871330972299999</v>
      </c>
      <c r="E48" s="10">
        <f t="shared" si="40"/>
        <v>6.5671586636774197</v>
      </c>
      <c r="F48" s="7" t="s">
        <v>83</v>
      </c>
      <c r="G48" s="1">
        <v>7</v>
      </c>
      <c r="H48" s="9">
        <f t="shared" si="20"/>
        <v>11.871330972299999</v>
      </c>
      <c r="I48" s="9">
        <f t="shared" si="21"/>
        <v>285.02133097229995</v>
      </c>
      <c r="J48" s="9">
        <f t="shared" si="22"/>
        <v>7.6913212192646532E-2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181.54067374903252</v>
      </c>
      <c r="P48" s="9">
        <f t="shared" si="25"/>
        <v>13.962876361655354</v>
      </c>
      <c r="Q48" s="12">
        <f t="shared" si="26"/>
        <v>3.3510903267972849</v>
      </c>
      <c r="R48" s="9">
        <f t="shared" si="27"/>
        <v>14.125500000000001</v>
      </c>
      <c r="S48" s="13">
        <f t="shared" si="28"/>
        <v>0.23723693510298996</v>
      </c>
      <c r="T48" s="2">
        <f t="shared" si="29"/>
        <v>0.43</v>
      </c>
      <c r="U48" s="14">
        <f t="shared" si="30"/>
        <v>0.10201188209428567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0.11043188209428569</v>
      </c>
      <c r="AR48" s="9">
        <f t="shared" si="35"/>
        <v>136.875</v>
      </c>
      <c r="AS48" s="1">
        <f t="shared" si="36"/>
        <v>0.24</v>
      </c>
      <c r="AT48" s="1">
        <f t="shared" si="37"/>
        <v>120715.83333333333</v>
      </c>
      <c r="AU48" s="1">
        <f t="shared" si="38"/>
        <v>2934059301.4716139</v>
      </c>
    </row>
    <row r="49" spans="1:48" x14ac:dyDescent="0.15">
      <c r="C49" s="7">
        <v>7</v>
      </c>
      <c r="D49" s="7">
        <f t="shared" si="39"/>
        <v>13.5809908943226</v>
      </c>
      <c r="E49" s="10">
        <f t="shared" si="40"/>
        <v>11.871330972299999</v>
      </c>
      <c r="F49" s="7" t="s">
        <v>83</v>
      </c>
      <c r="G49" s="1">
        <v>8</v>
      </c>
      <c r="H49" s="9">
        <f t="shared" si="20"/>
        <v>13.5809908943226</v>
      </c>
      <c r="I49" s="9">
        <f t="shared" si="21"/>
        <v>286.73099089432259</v>
      </c>
      <c r="J49" s="9">
        <f t="shared" si="22"/>
        <v>9.4289463396045228E-2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226.43404738737715</v>
      </c>
      <c r="P49" s="9">
        <f t="shared" si="25"/>
        <v>21.350344822750468</v>
      </c>
      <c r="Q49" s="12">
        <f t="shared" si="26"/>
        <v>5.124082757460112</v>
      </c>
      <c r="R49" s="9">
        <f t="shared" si="27"/>
        <v>14.125500000000001</v>
      </c>
      <c r="S49" s="13">
        <f t="shared" si="28"/>
        <v>0.36275408002974135</v>
      </c>
      <c r="T49" s="2">
        <f t="shared" si="29"/>
        <v>0.43</v>
      </c>
      <c r="U49" s="14">
        <f t="shared" si="30"/>
        <v>0.15598425441278879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0.16440425441278878</v>
      </c>
      <c r="AR49" s="9">
        <f t="shared" si="35"/>
        <v>136.875</v>
      </c>
      <c r="AS49" s="1">
        <f t="shared" si="36"/>
        <v>0.24</v>
      </c>
      <c r="AT49" s="1">
        <f t="shared" si="37"/>
        <v>120715.83333333333</v>
      </c>
      <c r="AU49" s="1">
        <f t="shared" si="38"/>
        <v>4368048635.1713543</v>
      </c>
    </row>
    <row r="50" spans="1:48" x14ac:dyDescent="0.15">
      <c r="C50" s="7">
        <v>8</v>
      </c>
      <c r="D50" s="7">
        <f t="shared" si="39"/>
        <v>12.396683985806501</v>
      </c>
      <c r="E50" s="10">
        <f t="shared" si="40"/>
        <v>13.5809908943226</v>
      </c>
      <c r="F50" s="7" t="s">
        <v>83</v>
      </c>
      <c r="G50" s="1">
        <v>9</v>
      </c>
      <c r="H50" s="9">
        <f t="shared" si="20"/>
        <v>12.396683985806501</v>
      </c>
      <c r="I50" s="9">
        <f t="shared" si="21"/>
        <v>285.54668398580645</v>
      </c>
      <c r="J50" s="9">
        <f t="shared" si="22"/>
        <v>8.1902434644021249E-2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263.93995256462671</v>
      </c>
      <c r="P50" s="9">
        <f t="shared" si="25"/>
        <v>21.617324714870406</v>
      </c>
      <c r="Q50" s="12">
        <f t="shared" si="26"/>
        <v>5.188157931568897</v>
      </c>
      <c r="R50" s="9">
        <f t="shared" si="27"/>
        <v>14.125500000000001</v>
      </c>
      <c r="S50" s="13">
        <f t="shared" si="28"/>
        <v>0.3672902149707194</v>
      </c>
      <c r="T50" s="2">
        <f t="shared" si="29"/>
        <v>0.43</v>
      </c>
      <c r="U50" s="14">
        <f t="shared" si="30"/>
        <v>0.15793479243740935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0.16635479243740933</v>
      </c>
      <c r="AR50" s="9">
        <f t="shared" si="35"/>
        <v>136.875</v>
      </c>
      <c r="AS50" s="1">
        <f t="shared" si="36"/>
        <v>0.24</v>
      </c>
      <c r="AT50" s="1">
        <f t="shared" si="37"/>
        <v>120715.83333333333</v>
      </c>
      <c r="AU50" s="1">
        <f t="shared" si="38"/>
        <v>4419872385.0294418</v>
      </c>
    </row>
    <row r="51" spans="1:48" x14ac:dyDescent="0.15">
      <c r="C51" s="7">
        <v>9</v>
      </c>
      <c r="D51" s="7">
        <f t="shared" si="39"/>
        <v>9.1861070576666695</v>
      </c>
      <c r="E51" s="10">
        <f t="shared" si="40"/>
        <v>12.396683985806501</v>
      </c>
      <c r="F51" s="7" t="s">
        <v>83</v>
      </c>
      <c r="G51" s="1">
        <v>10</v>
      </c>
      <c r="H51" s="9">
        <f t="shared" si="20"/>
        <v>9.1861070576666695</v>
      </c>
      <c r="I51" s="9">
        <f t="shared" si="21"/>
        <v>282.33610705766665</v>
      </c>
      <c r="J51" s="9">
        <f t="shared" si="22"/>
        <v>5.5577341814384118E-2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301.1788778497563</v>
      </c>
      <c r="P51" s="9">
        <f t="shared" si="25"/>
        <v>16.738721441528547</v>
      </c>
      <c r="Q51" s="12">
        <f t="shared" si="26"/>
        <v>4.0172931459668515</v>
      </c>
      <c r="R51" s="9">
        <f t="shared" si="27"/>
        <v>14.125500000000001</v>
      </c>
      <c r="S51" s="13">
        <f t="shared" si="28"/>
        <v>0.28440006696873393</v>
      </c>
      <c r="T51" s="2">
        <f t="shared" si="29"/>
        <v>0.43</v>
      </c>
      <c r="U51" s="14">
        <f t="shared" si="30"/>
        <v>0.1222920287965556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0.13071202879655558</v>
      </c>
      <c r="AR51" s="9">
        <f t="shared" si="35"/>
        <v>136.875</v>
      </c>
      <c r="AS51" s="1">
        <f t="shared" si="36"/>
        <v>0.24</v>
      </c>
      <c r="AT51" s="1">
        <f t="shared" si="37"/>
        <v>120715.83333333333</v>
      </c>
      <c r="AU51" s="1">
        <f t="shared" si="38"/>
        <v>3472881532.3215837</v>
      </c>
    </row>
    <row r="52" spans="1:48" x14ac:dyDescent="0.15">
      <c r="C52" s="7">
        <v>10</v>
      </c>
      <c r="D52" s="7">
        <f t="shared" si="39"/>
        <v>3.85164817612903</v>
      </c>
      <c r="E52" s="10">
        <f t="shared" si="40"/>
        <v>9.1861070576666695</v>
      </c>
      <c r="F52" s="7" t="s">
        <v>83</v>
      </c>
      <c r="G52" s="1">
        <v>11</v>
      </c>
      <c r="H52" s="9">
        <f t="shared" si="20"/>
        <v>3.85164817612903</v>
      </c>
      <c r="I52" s="9">
        <f t="shared" si="21"/>
        <v>277.00164817612898</v>
      </c>
      <c r="J52" s="9">
        <f t="shared" si="22"/>
        <v>2.860664628945352E-2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270.21814858781642</v>
      </c>
      <c r="O52" s="9">
        <f t="shared" si="41"/>
        <v>73.078257820411352</v>
      </c>
      <c r="P52" s="9">
        <f t="shared" si="25"/>
        <v>2.090523872917998</v>
      </c>
      <c r="Q52" s="12">
        <f t="shared" si="26"/>
        <v>0.50172572950031946</v>
      </c>
      <c r="R52" s="9">
        <f t="shared" si="27"/>
        <v>14.125500000000001</v>
      </c>
      <c r="S52" s="13">
        <f t="shared" si="28"/>
        <v>3.5519148313356654E-2</v>
      </c>
      <c r="T52" s="2">
        <f t="shared" si="29"/>
        <v>0.43</v>
      </c>
      <c r="U52" s="14">
        <f t="shared" si="30"/>
        <v>1.527323377474336E-2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2.3693233774743361E-2</v>
      </c>
      <c r="AR52" s="9">
        <f t="shared" si="35"/>
        <v>136.875</v>
      </c>
      <c r="AS52" s="1">
        <f t="shared" si="36"/>
        <v>0.24</v>
      </c>
      <c r="AT52" s="1">
        <f t="shared" si="37"/>
        <v>120715.83333333333</v>
      </c>
      <c r="AU52" s="1">
        <f t="shared" si="38"/>
        <v>629504375.18916774</v>
      </c>
    </row>
    <row r="53" spans="1:48" x14ac:dyDescent="0.15">
      <c r="C53" s="7">
        <v>11</v>
      </c>
      <c r="D53" s="7">
        <f t="shared" si="39"/>
        <v>-2.3219381149333298</v>
      </c>
      <c r="E53" s="10">
        <f t="shared" si="40"/>
        <v>3.85164817612903</v>
      </c>
      <c r="F53" s="7" t="s">
        <v>85</v>
      </c>
      <c r="G53" s="1">
        <v>12</v>
      </c>
      <c r="H53" s="9">
        <f t="shared" si="20"/>
        <v>-2.3219381149333298</v>
      </c>
      <c r="I53" s="9">
        <f t="shared" si="21"/>
        <v>270.82806188506663</v>
      </c>
      <c r="J53" s="9">
        <f t="shared" si="22"/>
        <v>1.2837518928372479E-2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129.84398394749334</v>
      </c>
      <c r="P53" s="9">
        <f t="shared" si="25"/>
        <v>1.6668746016612381</v>
      </c>
      <c r="Q53" s="12">
        <f t="shared" si="26"/>
        <v>0.40004990439869714</v>
      </c>
      <c r="R53" s="9">
        <f t="shared" si="27"/>
        <v>14.125500000000001</v>
      </c>
      <c r="S53" s="13">
        <f t="shared" si="28"/>
        <v>2.8321114608240213E-2</v>
      </c>
      <c r="T53" s="2">
        <f t="shared" si="29"/>
        <v>0.43</v>
      </c>
      <c r="U53" s="14">
        <f t="shared" si="30"/>
        <v>1.2178079281543292E-2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2.059807928154329E-2</v>
      </c>
      <c r="AR53" s="9">
        <f t="shared" si="35"/>
        <v>136.875</v>
      </c>
      <c r="AS53" s="1">
        <f t="shared" si="36"/>
        <v>0.24</v>
      </c>
      <c r="AT53" s="1">
        <f t="shared" si="37"/>
        <v>120715.83333333333</v>
      </c>
      <c r="AU53" s="1">
        <f t="shared" si="38"/>
        <v>547269366.07729065</v>
      </c>
      <c r="AV53" s="1">
        <f>SUM(AU42:AU53)</f>
        <v>20252816121.955463</v>
      </c>
    </row>
    <row r="54" spans="1:48" x14ac:dyDescent="0.15">
      <c r="C54" s="7">
        <v>12</v>
      </c>
      <c r="D54" s="7">
        <f t="shared" si="39"/>
        <v>-4.6925192144193497</v>
      </c>
      <c r="E54" s="10">
        <f t="shared" si="40"/>
        <v>-2.3219381149333298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-2.3066070033871</v>
      </c>
      <c r="E58" s="7"/>
      <c r="F58" s="7"/>
      <c r="G58" s="1">
        <v>1</v>
      </c>
      <c r="H58" s="9">
        <f t="shared" ref="H58:H69" si="42">E59</f>
        <v>-2.3066070033871</v>
      </c>
      <c r="I58" s="9">
        <f t="shared" ref="I58:I69" si="43">H58+273.15</f>
        <v>270.84339299661286</v>
      </c>
      <c r="J58" s="9">
        <f t="shared" ref="J58:J69" si="44">EXP(($C$15*(I58-$C$13))/($C$16*I58*$C$13))</f>
        <v>1.2863670667796048E-2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1.2833655436237858E-3</v>
      </c>
      <c r="Q58" s="12">
        <f t="shared" ref="Q58:Q69" si="48">P58*$B$60</f>
        <v>2.438394532885193E-4</v>
      </c>
      <c r="R58" s="9">
        <f t="shared" ref="R58:R69" si="49">L58*$B$60</f>
        <v>1.8955666666666669E-2</v>
      </c>
      <c r="S58" s="13">
        <f t="shared" ref="S58:S69" si="50">Q58/R58</f>
        <v>1.2863670667796047E-2</v>
      </c>
      <c r="T58" s="2">
        <f t="shared" ref="T58:T69" si="51">$B$59/100</f>
        <v>0.01</v>
      </c>
      <c r="U58" s="14">
        <f t="shared" ref="U58:U69" si="52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1.2128636706677961E-2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50506.666666666664</v>
      </c>
      <c r="AU58" s="1">
        <f t="shared" ref="AU58:AU69" si="59">AT58*10000*AS58*0.67*AR58*AQ58</f>
        <v>7779909.7742490843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-4.6519387281935503</v>
      </c>
      <c r="E59" s="10">
        <f t="shared" ref="E59:E70" si="61">D58</f>
        <v>-2.3066070033871</v>
      </c>
      <c r="F59" s="7" t="s">
        <v>83</v>
      </c>
      <c r="G59" s="1">
        <v>2</v>
      </c>
      <c r="H59" s="9">
        <f t="shared" si="42"/>
        <v>-4.6519387281935503</v>
      </c>
      <c r="I59" s="9">
        <f t="shared" si="43"/>
        <v>268.49806127180642</v>
      </c>
      <c r="J59" s="9">
        <f t="shared" si="44"/>
        <v>9.3969456035964613E-3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0.19824996778970955</v>
      </c>
      <c r="P59" s="9">
        <f t="shared" si="47"/>
        <v>1.8629441632346511E-3</v>
      </c>
      <c r="Q59" s="12">
        <f t="shared" si="48"/>
        <v>3.5395939101458371E-4</v>
      </c>
      <c r="R59" s="9">
        <f t="shared" si="49"/>
        <v>1.8955666666666669E-2</v>
      </c>
      <c r="S59" s="13">
        <f t="shared" si="50"/>
        <v>1.867301199366506E-2</v>
      </c>
      <c r="T59" s="2">
        <f t="shared" si="51"/>
        <v>0.01</v>
      </c>
      <c r="U59" s="14">
        <f t="shared" si="52"/>
        <v>1.8673011993665061E-4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1.2186730119936651E-2</v>
      </c>
      <c r="AR59" s="9">
        <f t="shared" si="56"/>
        <v>9.9766666666666666</v>
      </c>
      <c r="AS59" s="1">
        <f t="shared" si="57"/>
        <v>0.19</v>
      </c>
      <c r="AT59" s="1">
        <f t="shared" si="58"/>
        <v>50506.666666666664</v>
      </c>
      <c r="AU59" s="1">
        <f t="shared" si="59"/>
        <v>7817173.77386925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-4.7517364752857096</v>
      </c>
      <c r="E60" s="10">
        <f t="shared" si="61"/>
        <v>-4.6519387281935503</v>
      </c>
      <c r="F60" s="7" t="s">
        <v>83</v>
      </c>
      <c r="G60" s="1">
        <v>3</v>
      </c>
      <c r="H60" s="9">
        <f t="shared" si="42"/>
        <v>-4.7517364752857096</v>
      </c>
      <c r="I60" s="9">
        <f t="shared" si="43"/>
        <v>268.39826352471425</v>
      </c>
      <c r="J60" s="9">
        <f t="shared" si="44"/>
        <v>9.2710885221827279E-3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0.29615369029314159</v>
      </c>
      <c r="P60" s="9">
        <f t="shared" si="47"/>
        <v>2.7456670788788035E-3</v>
      </c>
      <c r="Q60" s="12">
        <f t="shared" si="48"/>
        <v>5.2167674498697272E-4</v>
      </c>
      <c r="R60" s="9">
        <f t="shared" si="49"/>
        <v>1.8955666666666669E-2</v>
      </c>
      <c r="S60" s="13">
        <f t="shared" si="50"/>
        <v>2.7520886189897797E-2</v>
      </c>
      <c r="T60" s="2">
        <f t="shared" si="51"/>
        <v>0.01</v>
      </c>
      <c r="U60" s="14">
        <f t="shared" si="52"/>
        <v>2.7520886189897795E-4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1.2275208861898979E-2</v>
      </c>
      <c r="AR60" s="9">
        <f t="shared" si="56"/>
        <v>9.9766666666666666</v>
      </c>
      <c r="AS60" s="1">
        <f t="shared" si="57"/>
        <v>0.19</v>
      </c>
      <c r="AT60" s="1">
        <f t="shared" si="58"/>
        <v>50506.666666666664</v>
      </c>
      <c r="AU60" s="1">
        <f t="shared" si="59"/>
        <v>7873928.4319609515</v>
      </c>
    </row>
    <row r="61" spans="1:48" x14ac:dyDescent="0.15">
      <c r="C61" s="7">
        <v>3</v>
      </c>
      <c r="D61" s="7">
        <f t="shared" si="60"/>
        <v>-1.9334050203548401</v>
      </c>
      <c r="E61" s="10">
        <f t="shared" si="61"/>
        <v>-4.7517364752857096</v>
      </c>
      <c r="F61" s="7" t="s">
        <v>83</v>
      </c>
      <c r="G61" s="1">
        <v>4</v>
      </c>
      <c r="H61" s="9">
        <f t="shared" si="42"/>
        <v>-1.9334050203548401</v>
      </c>
      <c r="I61" s="9">
        <f t="shared" si="43"/>
        <v>271.21659497964515</v>
      </c>
      <c r="J61" s="9">
        <f t="shared" si="44"/>
        <v>1.3516014043327083E-2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0.39317468988092946</v>
      </c>
      <c r="P61" s="9">
        <f t="shared" si="47"/>
        <v>5.3141546299114136E-3</v>
      </c>
      <c r="Q61" s="12">
        <f t="shared" si="48"/>
        <v>1.0096893796831686E-3</v>
      </c>
      <c r="R61" s="9">
        <f t="shared" si="49"/>
        <v>1.8955666666666669E-2</v>
      </c>
      <c r="S61" s="13">
        <f t="shared" si="50"/>
        <v>5.3265833243348611E-2</v>
      </c>
      <c r="T61" s="2">
        <f t="shared" si="51"/>
        <v>0.01</v>
      </c>
      <c r="U61" s="14">
        <f t="shared" si="52"/>
        <v>5.326583324334861E-4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1.2532658332433486E-2</v>
      </c>
      <c r="AR61" s="9">
        <f t="shared" si="56"/>
        <v>9.9766666666666666</v>
      </c>
      <c r="AS61" s="1">
        <f t="shared" si="57"/>
        <v>0.19</v>
      </c>
      <c r="AT61" s="1">
        <f t="shared" si="58"/>
        <v>50506.666666666664</v>
      </c>
      <c r="AU61" s="1">
        <f t="shared" si="59"/>
        <v>8039069.3048080923</v>
      </c>
    </row>
    <row r="62" spans="1:48" x14ac:dyDescent="0.15">
      <c r="C62" s="7">
        <v>4</v>
      </c>
      <c r="D62" s="7">
        <f t="shared" si="60"/>
        <v>0.601650189</v>
      </c>
      <c r="E62" s="10">
        <f t="shared" si="61"/>
        <v>-1.9334050203548401</v>
      </c>
      <c r="F62" s="7" t="s">
        <v>83</v>
      </c>
      <c r="G62" s="1">
        <v>5</v>
      </c>
      <c r="H62" s="9">
        <f t="shared" si="42"/>
        <v>0.601650189</v>
      </c>
      <c r="I62" s="9">
        <f t="shared" si="43"/>
        <v>273.75165018899997</v>
      </c>
      <c r="J62" s="9">
        <f t="shared" si="44"/>
        <v>1.8846517533297004E-2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0.36846750848846715</v>
      </c>
      <c r="O62" s="9">
        <f t="shared" si="62"/>
        <v>0.11915969342921756</v>
      </c>
      <c r="P62" s="9">
        <f t="shared" si="47"/>
        <v>2.2457452514760444E-3</v>
      </c>
      <c r="Q62" s="12">
        <f t="shared" si="48"/>
        <v>4.2669159778044844E-4</v>
      </c>
      <c r="R62" s="9">
        <f t="shared" si="49"/>
        <v>1.8955666666666669E-2</v>
      </c>
      <c r="S62" s="13">
        <f t="shared" si="50"/>
        <v>2.2509975791607524E-2</v>
      </c>
      <c r="T62" s="2">
        <f t="shared" si="51"/>
        <v>0.01</v>
      </c>
      <c r="U62" s="14">
        <f t="shared" si="52"/>
        <v>2.2509975791607526E-4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1.2225099757916075E-2</v>
      </c>
      <c r="AR62" s="9">
        <f t="shared" si="56"/>
        <v>9.9766666666666666</v>
      </c>
      <c r="AS62" s="1">
        <f t="shared" si="57"/>
        <v>0.19</v>
      </c>
      <c r="AT62" s="1">
        <f t="shared" si="58"/>
        <v>50506.666666666664</v>
      </c>
      <c r="AU62" s="1">
        <f t="shared" si="59"/>
        <v>7841785.9647337152</v>
      </c>
    </row>
    <row r="63" spans="1:48" x14ac:dyDescent="0.15">
      <c r="C63" s="7">
        <v>5</v>
      </c>
      <c r="D63" s="7">
        <f t="shared" si="60"/>
        <v>6.5671586636774197</v>
      </c>
      <c r="E63" s="10">
        <f t="shared" si="61"/>
        <v>0.601650189</v>
      </c>
      <c r="F63" s="7" t="s">
        <v>85</v>
      </c>
      <c r="G63" s="1">
        <v>6</v>
      </c>
      <c r="H63" s="9">
        <f t="shared" si="42"/>
        <v>6.5671586636774197</v>
      </c>
      <c r="I63" s="9">
        <f t="shared" si="43"/>
        <v>279.71715866367742</v>
      </c>
      <c r="J63" s="9">
        <f t="shared" si="44"/>
        <v>4.0240891440793305E-2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0.21668061484440818</v>
      </c>
      <c r="P63" s="9">
        <f t="shared" si="47"/>
        <v>8.7194210992781757E-3</v>
      </c>
      <c r="Q63" s="12">
        <f t="shared" si="48"/>
        <v>1.6566900088628533E-3</v>
      </c>
      <c r="R63" s="9">
        <f t="shared" si="49"/>
        <v>1.8955666666666669E-2</v>
      </c>
      <c r="S63" s="13">
        <f t="shared" si="50"/>
        <v>8.7398139986082604E-2</v>
      </c>
      <c r="T63" s="2">
        <f t="shared" si="51"/>
        <v>0.01</v>
      </c>
      <c r="U63" s="14">
        <f t="shared" si="52"/>
        <v>8.7398139986082611E-4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1.2873981399860826E-2</v>
      </c>
      <c r="AR63" s="9">
        <f t="shared" si="56"/>
        <v>9.9766666666666666</v>
      </c>
      <c r="AS63" s="1">
        <f t="shared" si="57"/>
        <v>0.19</v>
      </c>
      <c r="AT63" s="1">
        <f t="shared" si="58"/>
        <v>50506.666666666664</v>
      </c>
      <c r="AU63" s="1">
        <f t="shared" si="59"/>
        <v>8258010.8670524759</v>
      </c>
    </row>
    <row r="64" spans="1:48" x14ac:dyDescent="0.15">
      <c r="C64" s="7">
        <v>6</v>
      </c>
      <c r="D64" s="7">
        <f t="shared" si="60"/>
        <v>11.871330972299999</v>
      </c>
      <c r="E64" s="10">
        <f t="shared" si="61"/>
        <v>6.5671586636774197</v>
      </c>
      <c r="F64" s="7" t="s">
        <v>83</v>
      </c>
      <c r="G64" s="1">
        <v>7</v>
      </c>
      <c r="H64" s="9">
        <f t="shared" si="42"/>
        <v>11.871330972299999</v>
      </c>
      <c r="I64" s="9">
        <f t="shared" si="43"/>
        <v>285.02133097229995</v>
      </c>
      <c r="J64" s="9">
        <f t="shared" si="44"/>
        <v>7.6913212192646532E-2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0.30772786041179662</v>
      </c>
      <c r="P64" s="9">
        <f t="shared" si="47"/>
        <v>2.3668338225441624E-2</v>
      </c>
      <c r="Q64" s="12">
        <f t="shared" si="48"/>
        <v>4.496984262833909E-3</v>
      </c>
      <c r="R64" s="9">
        <f t="shared" si="49"/>
        <v>1.8955666666666669E-2</v>
      </c>
      <c r="S64" s="13">
        <f t="shared" si="50"/>
        <v>0.23723693510298988</v>
      </c>
      <c r="T64" s="2">
        <f t="shared" si="51"/>
        <v>0.01</v>
      </c>
      <c r="U64" s="14">
        <f t="shared" si="52"/>
        <v>2.3723693510298988E-3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1.4372369351029899E-2</v>
      </c>
      <c r="AR64" s="9">
        <f t="shared" si="56"/>
        <v>9.9766666666666666</v>
      </c>
      <c r="AS64" s="1">
        <f t="shared" si="57"/>
        <v>0.19</v>
      </c>
      <c r="AT64" s="1">
        <f t="shared" si="58"/>
        <v>50506.666666666664</v>
      </c>
      <c r="AU64" s="1">
        <f t="shared" si="59"/>
        <v>9219151.2943602595</v>
      </c>
    </row>
    <row r="65" spans="1:48" x14ac:dyDescent="0.15">
      <c r="C65" s="7">
        <v>7</v>
      </c>
      <c r="D65" s="7">
        <f t="shared" si="60"/>
        <v>13.5809908943226</v>
      </c>
      <c r="E65" s="10">
        <f t="shared" si="61"/>
        <v>11.871330972299999</v>
      </c>
      <c r="F65" s="7" t="s">
        <v>83</v>
      </c>
      <c r="G65" s="1">
        <v>8</v>
      </c>
      <c r="H65" s="9">
        <f t="shared" si="42"/>
        <v>13.5809908943226</v>
      </c>
      <c r="I65" s="9">
        <f t="shared" si="43"/>
        <v>286.73099089432259</v>
      </c>
      <c r="J65" s="9">
        <f t="shared" si="44"/>
        <v>9.4289463396045228E-2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0.38382618885302167</v>
      </c>
      <c r="P65" s="9">
        <f t="shared" si="47"/>
        <v>3.6190765384300529E-2</v>
      </c>
      <c r="Q65" s="12">
        <f t="shared" si="48"/>
        <v>6.8762454230171001E-3</v>
      </c>
      <c r="R65" s="9">
        <f t="shared" si="49"/>
        <v>1.8955666666666669E-2</v>
      </c>
      <c r="S65" s="13">
        <f t="shared" si="50"/>
        <v>0.3627540800297413</v>
      </c>
      <c r="T65" s="2">
        <f t="shared" si="51"/>
        <v>0.01</v>
      </c>
      <c r="U65" s="14">
        <f t="shared" si="52"/>
        <v>3.6275408002974133E-3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1.5627540800297414E-2</v>
      </c>
      <c r="AR65" s="9">
        <f t="shared" si="56"/>
        <v>9.9766666666666666</v>
      </c>
      <c r="AS65" s="1">
        <f t="shared" si="57"/>
        <v>0.19</v>
      </c>
      <c r="AT65" s="1">
        <f t="shared" si="58"/>
        <v>50506.666666666664</v>
      </c>
      <c r="AU65" s="1">
        <f t="shared" si="59"/>
        <v>10024280.581573397</v>
      </c>
    </row>
    <row r="66" spans="1:48" x14ac:dyDescent="0.15">
      <c r="C66" s="7">
        <v>8</v>
      </c>
      <c r="D66" s="7">
        <f t="shared" si="60"/>
        <v>12.396683985806501</v>
      </c>
      <c r="E66" s="10">
        <f t="shared" si="61"/>
        <v>13.5809908943226</v>
      </c>
      <c r="F66" s="7" t="s">
        <v>83</v>
      </c>
      <c r="G66" s="1">
        <v>9</v>
      </c>
      <c r="H66" s="9">
        <f t="shared" si="42"/>
        <v>12.396683985806501</v>
      </c>
      <c r="I66" s="9">
        <f t="shared" si="43"/>
        <v>285.54668398580645</v>
      </c>
      <c r="J66" s="9">
        <f t="shared" si="44"/>
        <v>8.1902434644021249E-2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0.44740209013538779</v>
      </c>
      <c r="P66" s="9">
        <f t="shared" si="47"/>
        <v>3.6643320446912105E-2</v>
      </c>
      <c r="Q66" s="12">
        <f t="shared" si="48"/>
        <v>6.9622308849132996E-3</v>
      </c>
      <c r="R66" s="9">
        <f t="shared" si="49"/>
        <v>1.8955666666666669E-2</v>
      </c>
      <c r="S66" s="13">
        <f t="shared" si="50"/>
        <v>0.36729021497071934</v>
      </c>
      <c r="T66" s="2">
        <f t="shared" si="51"/>
        <v>0.01</v>
      </c>
      <c r="U66" s="14">
        <f t="shared" si="52"/>
        <v>3.6729021497071933E-3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1.5672902149707194E-2</v>
      </c>
      <c r="AR66" s="9">
        <f t="shared" si="56"/>
        <v>9.9766666666666666</v>
      </c>
      <c r="AS66" s="1">
        <f t="shared" si="57"/>
        <v>0.19</v>
      </c>
      <c r="AT66" s="1">
        <f t="shared" si="58"/>
        <v>50506.666666666664</v>
      </c>
      <c r="AU66" s="1">
        <f t="shared" si="59"/>
        <v>10053377.603289941</v>
      </c>
    </row>
    <row r="67" spans="1:48" x14ac:dyDescent="0.15">
      <c r="C67" s="7">
        <v>9</v>
      </c>
      <c r="D67" s="7">
        <f t="shared" si="60"/>
        <v>9.1861070576666695</v>
      </c>
      <c r="E67" s="10">
        <f t="shared" si="61"/>
        <v>12.396683985806501</v>
      </c>
      <c r="F67" s="7" t="s">
        <v>83</v>
      </c>
      <c r="G67" s="1">
        <v>10</v>
      </c>
      <c r="H67" s="9">
        <f t="shared" si="42"/>
        <v>9.1861070576666695</v>
      </c>
      <c r="I67" s="9">
        <f t="shared" si="43"/>
        <v>282.33610705766665</v>
      </c>
      <c r="J67" s="9">
        <f t="shared" si="44"/>
        <v>5.5577341814384118E-2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0.51052543635514236</v>
      </c>
      <c r="P67" s="9">
        <f t="shared" si="47"/>
        <v>2.8373646681247353E-2</v>
      </c>
      <c r="Q67" s="12">
        <f t="shared" si="48"/>
        <v>5.3909928694369971E-3</v>
      </c>
      <c r="R67" s="9">
        <f t="shared" si="49"/>
        <v>1.8955666666666669E-2</v>
      </c>
      <c r="S67" s="13">
        <f t="shared" si="50"/>
        <v>0.28440006696873388</v>
      </c>
      <c r="T67" s="2">
        <f t="shared" si="51"/>
        <v>0.01</v>
      </c>
      <c r="U67" s="14">
        <f t="shared" si="52"/>
        <v>2.8440006696873387E-3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1.484400066968734E-2</v>
      </c>
      <c r="AR67" s="9">
        <f t="shared" si="56"/>
        <v>9.9766666666666666</v>
      </c>
      <c r="AS67" s="1">
        <f t="shared" si="57"/>
        <v>0.19</v>
      </c>
      <c r="AT67" s="1">
        <f t="shared" si="58"/>
        <v>50506.666666666664</v>
      </c>
      <c r="AU67" s="1">
        <f t="shared" si="59"/>
        <v>9521679.0387888439</v>
      </c>
    </row>
    <row r="68" spans="1:48" x14ac:dyDescent="0.15">
      <c r="C68" s="7">
        <v>10</v>
      </c>
      <c r="D68" s="7">
        <f t="shared" si="60"/>
        <v>3.85164817612903</v>
      </c>
      <c r="E68" s="10">
        <f t="shared" si="61"/>
        <v>9.1861070576666695</v>
      </c>
      <c r="F68" s="7" t="s">
        <v>83</v>
      </c>
      <c r="G68" s="1">
        <v>11</v>
      </c>
      <c r="H68" s="9">
        <f t="shared" si="42"/>
        <v>3.85164817612903</v>
      </c>
      <c r="I68" s="9">
        <f t="shared" si="43"/>
        <v>277.00164817612898</v>
      </c>
      <c r="J68" s="9">
        <f t="shared" si="44"/>
        <v>2.860664628945352E-2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0.4580442001902002</v>
      </c>
      <c r="O68" s="9">
        <f t="shared" si="62"/>
        <v>0.12387425615036152</v>
      </c>
      <c r="P68" s="9">
        <f t="shared" si="47"/>
        <v>3.5436270300625542E-3</v>
      </c>
      <c r="Q68" s="12">
        <f t="shared" si="48"/>
        <v>6.7328913571188529E-4</v>
      </c>
      <c r="R68" s="9">
        <f t="shared" si="49"/>
        <v>1.8955666666666669E-2</v>
      </c>
      <c r="S68" s="13">
        <f t="shared" si="50"/>
        <v>3.5519148313356702E-2</v>
      </c>
      <c r="T68" s="2">
        <f t="shared" si="51"/>
        <v>0.01</v>
      </c>
      <c r="U68" s="14">
        <f t="shared" si="52"/>
        <v>3.5519148313356704E-4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1.2355191483133568E-2</v>
      </c>
      <c r="AR68" s="9">
        <f t="shared" si="56"/>
        <v>9.9766666666666666</v>
      </c>
      <c r="AS68" s="1">
        <f t="shared" si="57"/>
        <v>0.19</v>
      </c>
      <c r="AT68" s="1">
        <f t="shared" si="58"/>
        <v>50506.666666666664</v>
      </c>
      <c r="AU68" s="1">
        <f t="shared" si="59"/>
        <v>7925233.2563828453</v>
      </c>
    </row>
    <row r="69" spans="1:48" x14ac:dyDescent="0.15">
      <c r="C69" s="7">
        <v>11</v>
      </c>
      <c r="D69" s="7">
        <f t="shared" si="60"/>
        <v>-2.3219381149333298</v>
      </c>
      <c r="E69" s="10">
        <f t="shared" si="61"/>
        <v>3.85164817612903</v>
      </c>
      <c r="F69" s="7" t="s">
        <v>85</v>
      </c>
      <c r="G69" s="1">
        <v>12</v>
      </c>
      <c r="H69" s="9">
        <f t="shared" si="42"/>
        <v>-2.3219381149333298</v>
      </c>
      <c r="I69" s="9">
        <f t="shared" si="43"/>
        <v>270.82806188506663</v>
      </c>
      <c r="J69" s="9">
        <f t="shared" si="44"/>
        <v>1.2837518928372479E-2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0.22009729578696563</v>
      </c>
      <c r="P69" s="9">
        <f t="shared" si="47"/>
        <v>2.8255032007487675E-3</v>
      </c>
      <c r="Q69" s="12">
        <f t="shared" si="48"/>
        <v>5.3684560814226581E-4</v>
      </c>
      <c r="R69" s="9">
        <f t="shared" si="49"/>
        <v>1.8955666666666669E-2</v>
      </c>
      <c r="S69" s="13">
        <f t="shared" si="50"/>
        <v>2.832111460824023E-2</v>
      </c>
      <c r="T69" s="2">
        <f t="shared" si="51"/>
        <v>0.01</v>
      </c>
      <c r="U69" s="14">
        <f t="shared" si="52"/>
        <v>2.8321114608240231E-4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1.2283211146082402E-2</v>
      </c>
      <c r="AR69" s="9">
        <f t="shared" si="56"/>
        <v>9.9766666666666666</v>
      </c>
      <c r="AS69" s="1">
        <f t="shared" si="57"/>
        <v>0.19</v>
      </c>
      <c r="AT69" s="1">
        <f t="shared" si="58"/>
        <v>50506.666666666664</v>
      </c>
      <c r="AU69" s="1">
        <f t="shared" si="59"/>
        <v>7879061.4943520986</v>
      </c>
      <c r="AV69" s="1">
        <f>SUM(AU58:AU69)</f>
        <v>102232661.38542095</v>
      </c>
    </row>
    <row r="70" spans="1:48" x14ac:dyDescent="0.15">
      <c r="C70" s="7">
        <v>12</v>
      </c>
      <c r="D70" s="7">
        <f t="shared" si="60"/>
        <v>-4.6925192144193497</v>
      </c>
      <c r="E70" s="10">
        <f t="shared" si="61"/>
        <v>-2.3219381149333298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-2.3066070033871</v>
      </c>
      <c r="E73" s="7"/>
      <c r="F73" s="7"/>
      <c r="G73" s="1">
        <v>1</v>
      </c>
      <c r="H73" s="9">
        <f t="shared" ref="H73:H84" si="63">E74</f>
        <v>-2.3066070033871</v>
      </c>
      <c r="I73" s="9">
        <f t="shared" ref="I73:I84" si="64">H73+273.15</f>
        <v>270.84339299661286</v>
      </c>
      <c r="J73" s="9">
        <f t="shared" ref="J73:J84" si="65">EXP(($C$15*(I73-$C$13))/($C$16*I73*$C$13))</f>
        <v>1.2863670667796048E-2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1.4085719381236675E-3</v>
      </c>
      <c r="Q73" s="12">
        <f t="shared" ref="Q73:Q84" si="69">P73*$B$75</f>
        <v>2.5354294886226013E-4</v>
      </c>
      <c r="R73" s="9">
        <f t="shared" ref="R73:R84" si="70">L73*$B$75</f>
        <v>1.9710000000000002E-2</v>
      </c>
      <c r="S73" s="13">
        <f t="shared" ref="S73:S84" si="71">Q73/R73</f>
        <v>1.2863670667796048E-2</v>
      </c>
      <c r="T73" s="2">
        <f t="shared" ref="T73:T84" si="72">$B$74/100</f>
        <v>0.01</v>
      </c>
      <c r="U73" s="14">
        <f t="shared" ref="U73:U84" si="73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1.2728636706677961E-2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-4.6519387281935503</v>
      </c>
      <c r="E74" s="10">
        <f t="shared" ref="E74:E85" si="82">D73</f>
        <v>-2.3066070033871</v>
      </c>
      <c r="F74" s="7" t="s">
        <v>83</v>
      </c>
      <c r="G74" s="1">
        <v>2</v>
      </c>
      <c r="H74" s="9">
        <f t="shared" si="63"/>
        <v>-4.6519387281935503</v>
      </c>
      <c r="I74" s="9">
        <f t="shared" si="64"/>
        <v>268.49806127180642</v>
      </c>
      <c r="J74" s="9">
        <f t="shared" si="65"/>
        <v>9.3969456035964613E-3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0.21759142806187637</v>
      </c>
      <c r="P74" s="9">
        <f t="shared" si="68"/>
        <v>2.0446948133063247E-3</v>
      </c>
      <c r="Q74" s="12">
        <f t="shared" si="69"/>
        <v>3.6804506639513841E-4</v>
      </c>
      <c r="R74" s="9">
        <f t="shared" si="70"/>
        <v>1.9710000000000002E-2</v>
      </c>
      <c r="S74" s="13">
        <f t="shared" si="71"/>
        <v>1.8673011993665063E-2</v>
      </c>
      <c r="T74" s="2">
        <f t="shared" si="72"/>
        <v>0.01</v>
      </c>
      <c r="U74" s="14">
        <f t="shared" si="73"/>
        <v>1.8673011993665064E-4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1.2786730119936651E-2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-4.7517364752857096</v>
      </c>
      <c r="E75" s="10">
        <f t="shared" si="82"/>
        <v>-4.6519387281935503</v>
      </c>
      <c r="F75" s="7" t="s">
        <v>83</v>
      </c>
      <c r="G75" s="1">
        <v>3</v>
      </c>
      <c r="H75" s="9">
        <f t="shared" si="63"/>
        <v>-4.7517364752857096</v>
      </c>
      <c r="I75" s="9">
        <f t="shared" si="64"/>
        <v>268.39826352471425</v>
      </c>
      <c r="J75" s="9">
        <f t="shared" si="65"/>
        <v>9.2710885221827279E-3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0.32504673324857009</v>
      </c>
      <c r="P75" s="9">
        <f t="shared" si="68"/>
        <v>3.013537037793809E-3</v>
      </c>
      <c r="Q75" s="12">
        <f t="shared" si="69"/>
        <v>5.4243666680288557E-4</v>
      </c>
      <c r="R75" s="9">
        <f t="shared" si="70"/>
        <v>1.9710000000000002E-2</v>
      </c>
      <c r="S75" s="13">
        <f t="shared" si="71"/>
        <v>2.7520886189897793E-2</v>
      </c>
      <c r="T75" s="2">
        <f t="shared" si="72"/>
        <v>0.01</v>
      </c>
      <c r="U75" s="14">
        <f t="shared" si="73"/>
        <v>2.7520886189897795E-4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1.2875208861898978E-2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-1.9334050203548401</v>
      </c>
      <c r="E76" s="10">
        <f t="shared" si="82"/>
        <v>-4.7517364752857096</v>
      </c>
      <c r="F76" s="7" t="s">
        <v>83</v>
      </c>
      <c r="G76" s="1">
        <v>4</v>
      </c>
      <c r="H76" s="9">
        <f t="shared" si="63"/>
        <v>-1.9334050203548401</v>
      </c>
      <c r="I76" s="9">
        <f t="shared" si="64"/>
        <v>271.21659497964515</v>
      </c>
      <c r="J76" s="9">
        <f t="shared" si="65"/>
        <v>1.3516014043327083E-2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0.43153319621077624</v>
      </c>
      <c r="P76" s="9">
        <f t="shared" si="68"/>
        <v>5.8326087401466735E-3</v>
      </c>
      <c r="Q76" s="12">
        <f t="shared" si="69"/>
        <v>1.0498695732264012E-3</v>
      </c>
      <c r="R76" s="9">
        <f t="shared" si="70"/>
        <v>1.9710000000000002E-2</v>
      </c>
      <c r="S76" s="13">
        <f t="shared" si="71"/>
        <v>5.3265833243348611E-2</v>
      </c>
      <c r="T76" s="2">
        <f t="shared" si="72"/>
        <v>0.01</v>
      </c>
      <c r="U76" s="14">
        <f t="shared" si="73"/>
        <v>5.326583324334861E-4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1.3132658332433485E-2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0.601650189</v>
      </c>
      <c r="E77" s="10">
        <f t="shared" si="82"/>
        <v>-1.9334050203548401</v>
      </c>
      <c r="F77" s="7" t="s">
        <v>83</v>
      </c>
      <c r="G77" s="1">
        <v>5</v>
      </c>
      <c r="H77" s="9">
        <f t="shared" si="63"/>
        <v>0.601650189</v>
      </c>
      <c r="I77" s="9">
        <f t="shared" si="64"/>
        <v>273.75165018899997</v>
      </c>
      <c r="J77" s="9">
        <f t="shared" si="65"/>
        <v>1.8846517533297004E-2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0.40441555809709806</v>
      </c>
      <c r="O77" s="9">
        <f t="shared" si="83"/>
        <v>0.13078502937353154</v>
      </c>
      <c r="P77" s="9">
        <f t="shared" si="68"/>
        <v>2.4648423491810257E-3</v>
      </c>
      <c r="Q77" s="12">
        <f t="shared" si="69"/>
        <v>4.4367162285258464E-4</v>
      </c>
      <c r="R77" s="9">
        <f t="shared" si="70"/>
        <v>1.9710000000000002E-2</v>
      </c>
      <c r="S77" s="13">
        <f t="shared" si="71"/>
        <v>2.2509975791607538E-2</v>
      </c>
      <c r="T77" s="2">
        <f t="shared" si="72"/>
        <v>0.01</v>
      </c>
      <c r="U77" s="14">
        <f t="shared" si="73"/>
        <v>2.2509975791607539E-4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1.2825099757916075E-2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6.5671586636774197</v>
      </c>
      <c r="E78" s="10">
        <f t="shared" si="82"/>
        <v>0.601650189</v>
      </c>
      <c r="F78" s="7" t="s">
        <v>85</v>
      </c>
      <c r="G78" s="1">
        <v>6</v>
      </c>
      <c r="H78" s="9">
        <f t="shared" si="63"/>
        <v>6.5671586636774197</v>
      </c>
      <c r="I78" s="9">
        <f t="shared" si="64"/>
        <v>279.71715866367742</v>
      </c>
      <c r="J78" s="9">
        <f t="shared" si="65"/>
        <v>4.0240891440793305E-2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0.23782018702435054</v>
      </c>
      <c r="P78" s="9">
        <f t="shared" si="68"/>
        <v>9.5700963284760503E-3</v>
      </c>
      <c r="Q78" s="12">
        <f t="shared" si="69"/>
        <v>1.722617339125689E-3</v>
      </c>
      <c r="R78" s="9">
        <f t="shared" si="70"/>
        <v>1.9710000000000002E-2</v>
      </c>
      <c r="S78" s="13">
        <f t="shared" si="71"/>
        <v>8.7398139986082646E-2</v>
      </c>
      <c r="T78" s="2">
        <f t="shared" si="72"/>
        <v>0.01</v>
      </c>
      <c r="U78" s="14">
        <f t="shared" si="73"/>
        <v>8.7398139986082644E-4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1.3473981399860826E-2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11.871330972299999</v>
      </c>
      <c r="E79" s="10">
        <f t="shared" si="82"/>
        <v>6.5671586636774197</v>
      </c>
      <c r="F79" s="7" t="s">
        <v>83</v>
      </c>
      <c r="G79" s="1">
        <v>7</v>
      </c>
      <c r="H79" s="9">
        <f t="shared" si="63"/>
        <v>11.871330972299999</v>
      </c>
      <c r="I79" s="9">
        <f t="shared" si="64"/>
        <v>285.02133097229995</v>
      </c>
      <c r="J79" s="9">
        <f t="shared" si="65"/>
        <v>7.6913212192646532E-2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0.33775009069587447</v>
      </c>
      <c r="P79" s="9">
        <f t="shared" si="68"/>
        <v>2.5977444393777405E-2</v>
      </c>
      <c r="Q79" s="12">
        <f t="shared" si="69"/>
        <v>4.6759399908799324E-3</v>
      </c>
      <c r="R79" s="9">
        <f t="shared" si="70"/>
        <v>1.9710000000000002E-2</v>
      </c>
      <c r="S79" s="13">
        <f t="shared" si="71"/>
        <v>0.23723693510298996</v>
      </c>
      <c r="T79" s="2">
        <f t="shared" si="72"/>
        <v>0.01</v>
      </c>
      <c r="U79" s="14">
        <f t="shared" si="73"/>
        <v>2.3723693510298996E-3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1.4972369351029899E-2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13.5809908943226</v>
      </c>
      <c r="E80" s="10">
        <f t="shared" si="82"/>
        <v>11.871330972299999</v>
      </c>
      <c r="F80" s="7" t="s">
        <v>83</v>
      </c>
      <c r="G80" s="1">
        <v>8</v>
      </c>
      <c r="H80" s="9">
        <f t="shared" si="63"/>
        <v>13.5809908943226</v>
      </c>
      <c r="I80" s="9">
        <f t="shared" si="64"/>
        <v>286.73099089432259</v>
      </c>
      <c r="J80" s="9">
        <f t="shared" si="65"/>
        <v>9.4289463396045228E-2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0.4212726463020971</v>
      </c>
      <c r="P80" s="9">
        <f t="shared" si="68"/>
        <v>3.9721571763256691E-2</v>
      </c>
      <c r="Q80" s="12">
        <f t="shared" si="69"/>
        <v>7.1498829173862041E-3</v>
      </c>
      <c r="R80" s="9">
        <f t="shared" si="70"/>
        <v>1.9710000000000002E-2</v>
      </c>
      <c r="S80" s="13">
        <f t="shared" si="71"/>
        <v>0.36275408002974141</v>
      </c>
      <c r="T80" s="2">
        <f t="shared" si="72"/>
        <v>0.01</v>
      </c>
      <c r="U80" s="14">
        <f t="shared" si="73"/>
        <v>3.6275408002974141E-3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1.6227540800297414E-2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12.396683985806501</v>
      </c>
      <c r="E81" s="10">
        <f t="shared" si="82"/>
        <v>13.5809908943226</v>
      </c>
      <c r="F81" s="7" t="s">
        <v>83</v>
      </c>
      <c r="G81" s="1">
        <v>9</v>
      </c>
      <c r="H81" s="9">
        <f t="shared" si="63"/>
        <v>12.396683985806501</v>
      </c>
      <c r="I81" s="9">
        <f t="shared" si="64"/>
        <v>285.54668398580645</v>
      </c>
      <c r="J81" s="9">
        <f t="shared" si="65"/>
        <v>8.1902434644021249E-2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0.49105107453884039</v>
      </c>
      <c r="P81" s="9">
        <f t="shared" si="68"/>
        <v>4.0218278539293779E-2</v>
      </c>
      <c r="Q81" s="12">
        <f t="shared" si="69"/>
        <v>7.2392901370728797E-3</v>
      </c>
      <c r="R81" s="9">
        <f t="shared" si="70"/>
        <v>1.9710000000000002E-2</v>
      </c>
      <c r="S81" s="13">
        <f t="shared" si="71"/>
        <v>0.3672902149707194</v>
      </c>
      <c r="T81" s="2">
        <f t="shared" si="72"/>
        <v>0.01</v>
      </c>
      <c r="U81" s="14">
        <f t="shared" si="73"/>
        <v>3.6729021497071941E-3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1.6272902149707193E-2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9.1861070576666695</v>
      </c>
      <c r="E82" s="10">
        <f t="shared" si="82"/>
        <v>12.396683985806501</v>
      </c>
      <c r="F82" s="7" t="s">
        <v>83</v>
      </c>
      <c r="G82" s="1">
        <v>10</v>
      </c>
      <c r="H82" s="9">
        <f t="shared" si="63"/>
        <v>9.1861070576666695</v>
      </c>
      <c r="I82" s="9">
        <f t="shared" si="64"/>
        <v>282.33610705766665</v>
      </c>
      <c r="J82" s="9">
        <f t="shared" si="65"/>
        <v>5.5577341814384118E-2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0.56033279599954655</v>
      </c>
      <c r="P82" s="9">
        <f t="shared" si="68"/>
        <v>3.1141807333076366E-2</v>
      </c>
      <c r="Q82" s="12">
        <f t="shared" si="69"/>
        <v>5.6055253199537459E-3</v>
      </c>
      <c r="R82" s="9">
        <f t="shared" si="70"/>
        <v>1.9710000000000002E-2</v>
      </c>
      <c r="S82" s="13">
        <f t="shared" si="71"/>
        <v>0.28440006696873393</v>
      </c>
      <c r="T82" s="2">
        <f t="shared" si="72"/>
        <v>0.01</v>
      </c>
      <c r="U82" s="14">
        <f t="shared" si="73"/>
        <v>2.8440006696873392E-3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1.544400066968734E-2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3.85164817612903</v>
      </c>
      <c r="E83" s="10">
        <f t="shared" si="82"/>
        <v>9.1861070576666695</v>
      </c>
      <c r="F83" s="7" t="s">
        <v>83</v>
      </c>
      <c r="G83" s="1">
        <v>11</v>
      </c>
      <c r="H83" s="9">
        <f t="shared" si="63"/>
        <v>3.85164817612903</v>
      </c>
      <c r="I83" s="9">
        <f t="shared" si="64"/>
        <v>277.00164817612898</v>
      </c>
      <c r="J83" s="9">
        <f t="shared" si="65"/>
        <v>2.860664628945352E-2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0.50273143923314667</v>
      </c>
      <c r="O83" s="9">
        <f t="shared" si="83"/>
        <v>0.13595954943332356</v>
      </c>
      <c r="P83" s="9">
        <f t="shared" si="68"/>
        <v>3.8893467403125579E-3</v>
      </c>
      <c r="Q83" s="12">
        <f t="shared" si="69"/>
        <v>7.0008241325626036E-4</v>
      </c>
      <c r="R83" s="9">
        <f t="shared" si="70"/>
        <v>1.9710000000000002E-2</v>
      </c>
      <c r="S83" s="13">
        <f t="shared" si="71"/>
        <v>3.5519148313356688E-2</v>
      </c>
      <c r="T83" s="2">
        <f t="shared" si="72"/>
        <v>0.01</v>
      </c>
      <c r="U83" s="14">
        <f t="shared" si="73"/>
        <v>3.5519148313356688E-4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1.2955191483133567E-2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-2.3219381149333298</v>
      </c>
      <c r="E84" s="10">
        <f t="shared" si="82"/>
        <v>3.85164817612903</v>
      </c>
      <c r="F84" s="7" t="s">
        <v>85</v>
      </c>
      <c r="G84" s="1">
        <v>12</v>
      </c>
      <c r="H84" s="9">
        <f t="shared" si="63"/>
        <v>-2.3219381149333298</v>
      </c>
      <c r="I84" s="9">
        <f t="shared" si="64"/>
        <v>270.82806188506663</v>
      </c>
      <c r="J84" s="9">
        <f t="shared" si="65"/>
        <v>1.2837518928372479E-2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0.24157020269301102</v>
      </c>
      <c r="P84" s="9">
        <f t="shared" si="68"/>
        <v>3.1011620496023055E-3</v>
      </c>
      <c r="Q84" s="12">
        <f t="shared" si="69"/>
        <v>5.5820916892841493E-4</v>
      </c>
      <c r="R84" s="9">
        <f t="shared" si="70"/>
        <v>1.9710000000000002E-2</v>
      </c>
      <c r="S84" s="13">
        <f t="shared" si="71"/>
        <v>2.8321114608240227E-2</v>
      </c>
      <c r="T84" s="2">
        <f t="shared" si="72"/>
        <v>0.01</v>
      </c>
      <c r="U84" s="14">
        <f t="shared" si="73"/>
        <v>2.8321114608240226E-4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1.2883211146082402E-2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-4.6925192144193497</v>
      </c>
      <c r="E85" s="10">
        <f t="shared" si="82"/>
        <v>-2.3219381149333298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-2.3066070033871</v>
      </c>
      <c r="E89" s="7"/>
      <c r="F89" s="7"/>
      <c r="G89" s="1">
        <v>1</v>
      </c>
      <c r="H89" s="9">
        <f t="shared" ref="H89:H100" si="84">E90</f>
        <v>-2.3066070033871</v>
      </c>
      <c r="I89" s="9">
        <f t="shared" ref="I89:I100" si="85">H89+273.15</f>
        <v>270.84339299661286</v>
      </c>
      <c r="J89" s="9">
        <f t="shared" ref="J89:J100" si="86">EXP(($C$15*(I89-$C$13))/($C$16*I89*$C$13))</f>
        <v>1.2863670667796048E-2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6.8245310402091683E-2</v>
      </c>
      <c r="Q89" s="12">
        <f t="shared" ref="Q89:Q100" si="90">P89*$B$91</f>
        <v>3.0710389680941259E-2</v>
      </c>
      <c r="R89" s="9">
        <f t="shared" ref="R89:R100" si="91">L89*$B$91</f>
        <v>2.3873737500000001</v>
      </c>
      <c r="S89" s="13">
        <f t="shared" ref="S89:S100" si="92">Q89/R89</f>
        <v>1.286367066779605E-2</v>
      </c>
      <c r="T89" s="2">
        <f t="shared" ref="T89:T100" si="93">$B$90/100</f>
        <v>0.51</v>
      </c>
      <c r="U89" s="14">
        <f t="shared" ref="U89:U100" si="94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3.2314982320233658E-2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115191.66666666667</v>
      </c>
      <c r="AN89" s="1">
        <f t="shared" ref="AN89:AN100" si="99">AM89*10000*AK89*AJ89</f>
        <v>387224394.28103882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-4.6519387281935503</v>
      </c>
      <c r="E90" s="10">
        <f t="shared" ref="E90:E101" si="101">D89</f>
        <v>-2.3066070033871</v>
      </c>
      <c r="F90" s="7" t="s">
        <v>83</v>
      </c>
      <c r="G90" s="1">
        <v>2</v>
      </c>
      <c r="H90" s="9">
        <f t="shared" si="84"/>
        <v>-4.6519387281935503</v>
      </c>
      <c r="I90" s="9">
        <f t="shared" si="85"/>
        <v>268.49806127180642</v>
      </c>
      <c r="J90" s="9">
        <f t="shared" si="86"/>
        <v>9.3969456035964613E-3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10.542304689597909</v>
      </c>
      <c r="P90" s="9">
        <f t="shared" si="89"/>
        <v>9.9065463704691423E-2</v>
      </c>
      <c r="Q90" s="12">
        <f t="shared" si="90"/>
        <v>4.457945866711114E-2</v>
      </c>
      <c r="R90" s="9">
        <f t="shared" si="91"/>
        <v>2.3873737500000001</v>
      </c>
      <c r="S90" s="13">
        <f t="shared" si="92"/>
        <v>1.8673011993665063E-2</v>
      </c>
      <c r="T90" s="2">
        <f t="shared" si="93"/>
        <v>0.51</v>
      </c>
      <c r="U90" s="14">
        <f t="shared" si="94"/>
        <v>9.523236116769182E-3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3.3208255689205907E-2</v>
      </c>
      <c r="AK90" s="9">
        <f t="shared" si="96"/>
        <v>10.4025</v>
      </c>
      <c r="AL90" s="1">
        <f t="shared" si="97"/>
        <v>0.45</v>
      </c>
      <c r="AM90" s="17">
        <f t="shared" si="98"/>
        <v>115191.66666666667</v>
      </c>
      <c r="AN90" s="1">
        <f t="shared" si="99"/>
        <v>397928322.13097245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-4.7517364752857096</v>
      </c>
      <c r="E91" s="10">
        <f t="shared" si="101"/>
        <v>-4.6519387281935503</v>
      </c>
      <c r="F91" s="7" t="s">
        <v>83</v>
      </c>
      <c r="G91" s="1">
        <v>3</v>
      </c>
      <c r="H91" s="9">
        <f t="shared" si="84"/>
        <v>-4.7517364752857096</v>
      </c>
      <c r="I91" s="9">
        <f t="shared" si="85"/>
        <v>268.39826352471425</v>
      </c>
      <c r="J91" s="9">
        <f t="shared" si="86"/>
        <v>9.2710885221827279E-3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15.748514225893217</v>
      </c>
      <c r="P91" s="9">
        <f t="shared" si="89"/>
        <v>0.14600586948111002</v>
      </c>
      <c r="Q91" s="12">
        <f t="shared" si="90"/>
        <v>6.5702641266499509E-2</v>
      </c>
      <c r="R91" s="9">
        <f t="shared" si="91"/>
        <v>2.3873737500000001</v>
      </c>
      <c r="S91" s="13">
        <f t="shared" si="92"/>
        <v>2.7520886189897793E-2</v>
      </c>
      <c r="T91" s="2">
        <f t="shared" si="93"/>
        <v>0.51</v>
      </c>
      <c r="U91" s="14">
        <f t="shared" si="94"/>
        <v>1.4035651956847875E-2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3.4568749064989635E-2</v>
      </c>
      <c r="AK91" s="9">
        <f t="shared" si="96"/>
        <v>10.4025</v>
      </c>
      <c r="AL91" s="1">
        <f t="shared" si="97"/>
        <v>0.45</v>
      </c>
      <c r="AM91" s="17">
        <f t="shared" si="98"/>
        <v>115191.66666666667</v>
      </c>
      <c r="AN91" s="1">
        <f t="shared" si="99"/>
        <v>414230860.01078928</v>
      </c>
    </row>
    <row r="92" spans="1:48" x14ac:dyDescent="0.15">
      <c r="C92" s="7">
        <v>3</v>
      </c>
      <c r="D92" s="7">
        <f t="shared" si="100"/>
        <v>-1.9334050203548401</v>
      </c>
      <c r="E92" s="10">
        <f t="shared" si="101"/>
        <v>-4.7517364752857096</v>
      </c>
      <c r="F92" s="7" t="s">
        <v>83</v>
      </c>
      <c r="G92" s="1">
        <v>4</v>
      </c>
      <c r="H92" s="9">
        <f t="shared" si="84"/>
        <v>-1.9334050203548401</v>
      </c>
      <c r="I92" s="9">
        <f t="shared" si="85"/>
        <v>271.21659497964515</v>
      </c>
      <c r="J92" s="9">
        <f t="shared" si="86"/>
        <v>1.3516014043327083E-2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20.907783356412107</v>
      </c>
      <c r="P92" s="9">
        <f t="shared" si="89"/>
        <v>0.28258989346010632</v>
      </c>
      <c r="Q92" s="12">
        <f t="shared" si="90"/>
        <v>0.12716545205704785</v>
      </c>
      <c r="R92" s="9">
        <f t="shared" si="91"/>
        <v>2.3873737500000001</v>
      </c>
      <c r="S92" s="13">
        <f t="shared" si="92"/>
        <v>5.3265833243348618E-2</v>
      </c>
      <c r="T92" s="2">
        <f t="shared" si="93"/>
        <v>0.51</v>
      </c>
      <c r="U92" s="14">
        <f t="shared" si="94"/>
        <v>2.7165574954107794E-2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3.85274208486635E-2</v>
      </c>
      <c r="AK92" s="9">
        <f t="shared" si="96"/>
        <v>10.4025</v>
      </c>
      <c r="AL92" s="1">
        <f t="shared" si="97"/>
        <v>0.45</v>
      </c>
      <c r="AM92" s="17">
        <f t="shared" si="98"/>
        <v>115191.66666666667</v>
      </c>
      <c r="AN92" s="1">
        <f t="shared" si="99"/>
        <v>461666884.2177636</v>
      </c>
    </row>
    <row r="93" spans="1:48" x14ac:dyDescent="0.15">
      <c r="C93" s="7">
        <v>4</v>
      </c>
      <c r="D93" s="7">
        <f t="shared" si="100"/>
        <v>0.601650189</v>
      </c>
      <c r="E93" s="10">
        <f t="shared" si="101"/>
        <v>-1.9334050203548401</v>
      </c>
      <c r="F93" s="7" t="s">
        <v>83</v>
      </c>
      <c r="G93" s="1">
        <v>5</v>
      </c>
      <c r="H93" s="9">
        <f t="shared" si="84"/>
        <v>0.601650189</v>
      </c>
      <c r="I93" s="9">
        <f t="shared" si="85"/>
        <v>273.75165018899997</v>
      </c>
      <c r="J93" s="9">
        <f t="shared" si="86"/>
        <v>1.8846517533297004E-2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19.593933789804399</v>
      </c>
      <c r="O93" s="9">
        <f t="shared" si="102"/>
        <v>6.3365346731476002</v>
      </c>
      <c r="P93" s="9">
        <f t="shared" si="89"/>
        <v>0.11942161181782064</v>
      </c>
      <c r="Q93" s="12">
        <f t="shared" si="90"/>
        <v>5.3739725318019287E-2</v>
      </c>
      <c r="R93" s="9">
        <f t="shared" si="91"/>
        <v>2.3873737500000001</v>
      </c>
      <c r="S93" s="13">
        <f t="shared" si="92"/>
        <v>2.2509975791607528E-2</v>
      </c>
      <c r="T93" s="2">
        <f t="shared" si="93"/>
        <v>0.51</v>
      </c>
      <c r="U93" s="14">
        <f t="shared" si="94"/>
        <v>1.1480087653719839E-2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3.3798246427596532E-2</v>
      </c>
      <c r="AK93" s="9">
        <f t="shared" si="96"/>
        <v>10.4025</v>
      </c>
      <c r="AL93" s="1">
        <f t="shared" si="97"/>
        <v>0.45</v>
      </c>
      <c r="AM93" s="17">
        <f t="shared" si="98"/>
        <v>115191.66666666667</v>
      </c>
      <c r="AN93" s="1">
        <f t="shared" si="99"/>
        <v>404998070.89458805</v>
      </c>
    </row>
    <row r="94" spans="1:48" x14ac:dyDescent="0.15">
      <c r="C94" s="7">
        <v>5</v>
      </c>
      <c r="D94" s="7">
        <f t="shared" si="100"/>
        <v>6.5671586636774197</v>
      </c>
      <c r="E94" s="10">
        <f t="shared" si="101"/>
        <v>0.601650189</v>
      </c>
      <c r="F94" s="7" t="s">
        <v>85</v>
      </c>
      <c r="G94" s="1">
        <v>6</v>
      </c>
      <c r="H94" s="9">
        <f t="shared" si="84"/>
        <v>6.5671586636774197</v>
      </c>
      <c r="I94" s="9">
        <f t="shared" si="85"/>
        <v>279.71715866367742</v>
      </c>
      <c r="J94" s="9">
        <f t="shared" si="86"/>
        <v>4.0240891440793305E-2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11.52238806132978</v>
      </c>
      <c r="P94" s="9">
        <f t="shared" si="89"/>
        <v>0.4636711671146645</v>
      </c>
      <c r="Q94" s="12">
        <f t="shared" si="90"/>
        <v>0.20865202520159903</v>
      </c>
      <c r="R94" s="9">
        <f t="shared" si="91"/>
        <v>2.3873737500000001</v>
      </c>
      <c r="S94" s="13">
        <f t="shared" si="92"/>
        <v>8.7398139986082632E-2</v>
      </c>
      <c r="T94" s="2">
        <f t="shared" si="93"/>
        <v>0.51</v>
      </c>
      <c r="U94" s="14">
        <f t="shared" si="94"/>
        <v>4.4573051392902144E-2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4.3775774994959993E-2</v>
      </c>
      <c r="AK94" s="9">
        <f t="shared" si="96"/>
        <v>10.4025</v>
      </c>
      <c r="AL94" s="1">
        <f t="shared" si="97"/>
        <v>0.45</v>
      </c>
      <c r="AM94" s="17">
        <f t="shared" si="98"/>
        <v>115191.66666666667</v>
      </c>
      <c r="AN94" s="1">
        <f t="shared" si="99"/>
        <v>524556931.16665339</v>
      </c>
    </row>
    <row r="95" spans="1:48" x14ac:dyDescent="0.15">
      <c r="C95" s="7">
        <v>6</v>
      </c>
      <c r="D95" s="7">
        <f t="shared" si="100"/>
        <v>11.871330972299999</v>
      </c>
      <c r="E95" s="10">
        <f t="shared" si="101"/>
        <v>6.5671586636774197</v>
      </c>
      <c r="F95" s="7" t="s">
        <v>83</v>
      </c>
      <c r="G95" s="1">
        <v>7</v>
      </c>
      <c r="H95" s="9">
        <f t="shared" si="84"/>
        <v>11.871330972299999</v>
      </c>
      <c r="I95" s="9">
        <f t="shared" si="85"/>
        <v>285.02133097229995</v>
      </c>
      <c r="J95" s="9">
        <f t="shared" si="86"/>
        <v>7.6913212192646532E-2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16.363991894215115</v>
      </c>
      <c r="P95" s="9">
        <f t="shared" si="89"/>
        <v>1.2586071808785151</v>
      </c>
      <c r="Q95" s="12">
        <f t="shared" si="90"/>
        <v>0.5663732313953318</v>
      </c>
      <c r="R95" s="9">
        <f t="shared" si="91"/>
        <v>2.3873737500000001</v>
      </c>
      <c r="S95" s="13">
        <f t="shared" si="92"/>
        <v>0.23723693510298996</v>
      </c>
      <c r="T95" s="2">
        <f t="shared" si="93"/>
        <v>0.51</v>
      </c>
      <c r="U95" s="14">
        <f t="shared" si="94"/>
        <v>0.12099083690252488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6.6815737326111249E-2</v>
      </c>
      <c r="AK95" s="9">
        <f t="shared" si="96"/>
        <v>10.4025</v>
      </c>
      <c r="AL95" s="1">
        <f t="shared" si="97"/>
        <v>0.45</v>
      </c>
      <c r="AM95" s="17">
        <f t="shared" si="98"/>
        <v>115191.66666666667</v>
      </c>
      <c r="AN95" s="1">
        <f t="shared" si="99"/>
        <v>800640494.18787825</v>
      </c>
    </row>
    <row r="96" spans="1:48" x14ac:dyDescent="0.15">
      <c r="C96" s="7">
        <v>7</v>
      </c>
      <c r="D96" s="7">
        <f t="shared" si="100"/>
        <v>13.5809908943226</v>
      </c>
      <c r="E96" s="10">
        <f t="shared" si="101"/>
        <v>11.871330972299999</v>
      </c>
      <c r="F96" s="7" t="s">
        <v>83</v>
      </c>
      <c r="G96" s="1">
        <v>8</v>
      </c>
      <c r="H96" s="9">
        <f t="shared" si="84"/>
        <v>13.5809908943226</v>
      </c>
      <c r="I96" s="9">
        <f t="shared" si="85"/>
        <v>286.73099089432259</v>
      </c>
      <c r="J96" s="9">
        <f t="shared" si="86"/>
        <v>9.4289463396045228E-2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20.410659713336599</v>
      </c>
      <c r="P96" s="9">
        <f t="shared" si="89"/>
        <v>1.9245101519297863</v>
      </c>
      <c r="Q96" s="12">
        <f t="shared" si="90"/>
        <v>0.86602956836840383</v>
      </c>
      <c r="R96" s="9">
        <f t="shared" si="91"/>
        <v>2.3873737500000001</v>
      </c>
      <c r="S96" s="13">
        <f t="shared" si="92"/>
        <v>0.36275408002974141</v>
      </c>
      <c r="T96" s="2">
        <f t="shared" si="93"/>
        <v>0.51</v>
      </c>
      <c r="U96" s="14">
        <f t="shared" si="94"/>
        <v>0.18500458081516813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8.6115881115773188E-2</v>
      </c>
      <c r="AK96" s="9">
        <f t="shared" si="96"/>
        <v>10.4025</v>
      </c>
      <c r="AL96" s="1">
        <f t="shared" si="97"/>
        <v>0.45</v>
      </c>
      <c r="AM96" s="17">
        <f t="shared" si="98"/>
        <v>115191.66666666667</v>
      </c>
      <c r="AN96" s="1">
        <f t="shared" si="99"/>
        <v>1031910510.5050266</v>
      </c>
    </row>
    <row r="97" spans="1:50" x14ac:dyDescent="0.15">
      <c r="C97" s="7">
        <v>8</v>
      </c>
      <c r="D97" s="7">
        <f t="shared" si="100"/>
        <v>12.396683985806501</v>
      </c>
      <c r="E97" s="10">
        <f t="shared" si="101"/>
        <v>13.5809908943226</v>
      </c>
      <c r="F97" s="7" t="s">
        <v>83</v>
      </c>
      <c r="G97" s="1">
        <v>9</v>
      </c>
      <c r="H97" s="9">
        <f t="shared" si="84"/>
        <v>12.396683985806501</v>
      </c>
      <c r="I97" s="9">
        <f t="shared" si="85"/>
        <v>285.54668398580645</v>
      </c>
      <c r="J97" s="9">
        <f t="shared" si="86"/>
        <v>8.1902434644021249E-2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23.791424561406814</v>
      </c>
      <c r="P97" s="9">
        <f t="shared" si="89"/>
        <v>1.9485755952287835</v>
      </c>
      <c r="Q97" s="12">
        <f t="shared" si="90"/>
        <v>0.87685901785295262</v>
      </c>
      <c r="R97" s="9">
        <f t="shared" si="91"/>
        <v>2.3873737500000001</v>
      </c>
      <c r="S97" s="13">
        <f t="shared" si="92"/>
        <v>0.36729021497071945</v>
      </c>
      <c r="T97" s="2">
        <f t="shared" si="93"/>
        <v>0.51</v>
      </c>
      <c r="U97" s="14">
        <f t="shared" si="94"/>
        <v>0.18731800963506692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8.6813379904972676E-2</v>
      </c>
      <c r="AK97" s="9">
        <f t="shared" si="96"/>
        <v>10.4025</v>
      </c>
      <c r="AL97" s="1">
        <f t="shared" si="97"/>
        <v>0.45</v>
      </c>
      <c r="AM97" s="17">
        <f t="shared" si="98"/>
        <v>115191.66666666667</v>
      </c>
      <c r="AN97" s="1">
        <f t="shared" si="99"/>
        <v>1040268508.1509179</v>
      </c>
    </row>
    <row r="98" spans="1:50" x14ac:dyDescent="0.15">
      <c r="C98" s="7">
        <v>9</v>
      </c>
      <c r="D98" s="7">
        <f t="shared" si="100"/>
        <v>9.1861070576666695</v>
      </c>
      <c r="E98" s="10">
        <f t="shared" si="101"/>
        <v>12.396683985806501</v>
      </c>
      <c r="F98" s="7" t="s">
        <v>83</v>
      </c>
      <c r="G98" s="1">
        <v>10</v>
      </c>
      <c r="H98" s="9">
        <f t="shared" si="84"/>
        <v>9.1861070576666695</v>
      </c>
      <c r="I98" s="9">
        <f t="shared" si="85"/>
        <v>282.33610705766665</v>
      </c>
      <c r="J98" s="9">
        <f t="shared" si="86"/>
        <v>5.5577341814384118E-2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27.148123966178034</v>
      </c>
      <c r="P98" s="9">
        <f t="shared" si="89"/>
        <v>1.5088205652875499</v>
      </c>
      <c r="Q98" s="12">
        <f t="shared" si="90"/>
        <v>0.67896925437939748</v>
      </c>
      <c r="R98" s="9">
        <f t="shared" si="91"/>
        <v>2.3873737500000001</v>
      </c>
      <c r="S98" s="13">
        <f t="shared" si="92"/>
        <v>0.28440006696873393</v>
      </c>
      <c r="T98" s="2">
        <f t="shared" si="93"/>
        <v>0.51</v>
      </c>
      <c r="U98" s="14">
        <f t="shared" si="94"/>
        <v>0.14504403415405431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7.4067776297447374E-2</v>
      </c>
      <c r="AK98" s="9">
        <f t="shared" si="96"/>
        <v>10.4025</v>
      </c>
      <c r="AL98" s="1">
        <f t="shared" si="97"/>
        <v>0.45</v>
      </c>
      <c r="AM98" s="17">
        <f t="shared" si="98"/>
        <v>115191.66666666667</v>
      </c>
      <c r="AN98" s="1">
        <f t="shared" si="99"/>
        <v>887540321.95661628</v>
      </c>
    </row>
    <row r="99" spans="1:50" x14ac:dyDescent="0.15">
      <c r="C99" s="7">
        <v>10</v>
      </c>
      <c r="D99" s="7">
        <f t="shared" si="100"/>
        <v>3.85164817612903</v>
      </c>
      <c r="E99" s="10">
        <f t="shared" si="101"/>
        <v>9.1861070576666695</v>
      </c>
      <c r="F99" s="7" t="s">
        <v>83</v>
      </c>
      <c r="G99" s="1">
        <v>11</v>
      </c>
      <c r="H99" s="9">
        <f t="shared" si="84"/>
        <v>3.85164817612903</v>
      </c>
      <c r="I99" s="9">
        <f t="shared" si="85"/>
        <v>277.00164817612898</v>
      </c>
      <c r="J99" s="9">
        <f t="shared" si="86"/>
        <v>2.860664628945352E-2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24.357338230845958</v>
      </c>
      <c r="O99" s="9">
        <f t="shared" si="102"/>
        <v>6.5872401700445273</v>
      </c>
      <c r="P99" s="9">
        <f t="shared" si="89"/>
        <v>0.18843884956814344</v>
      </c>
      <c r="Q99" s="12">
        <f t="shared" si="90"/>
        <v>8.4797482305664557E-2</v>
      </c>
      <c r="R99" s="9">
        <f t="shared" si="91"/>
        <v>2.3873737500000001</v>
      </c>
      <c r="S99" s="13">
        <f t="shared" si="92"/>
        <v>3.5519148313356695E-2</v>
      </c>
      <c r="T99" s="2">
        <f t="shared" si="93"/>
        <v>0.51</v>
      </c>
      <c r="U99" s="14">
        <f t="shared" si="94"/>
        <v>1.8114765639811913E-2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3.5798601840403288E-2</v>
      </c>
      <c r="AK99" s="9">
        <f t="shared" si="96"/>
        <v>10.4025</v>
      </c>
      <c r="AL99" s="1">
        <f t="shared" si="97"/>
        <v>0.45</v>
      </c>
      <c r="AM99" s="17">
        <f t="shared" si="98"/>
        <v>115191.66666666667</v>
      </c>
      <c r="AN99" s="1">
        <f t="shared" si="99"/>
        <v>428967955.98983365</v>
      </c>
    </row>
    <row r="100" spans="1:50" x14ac:dyDescent="0.15">
      <c r="C100" s="7">
        <v>11</v>
      </c>
      <c r="D100" s="7">
        <f t="shared" si="100"/>
        <v>-2.3219381149333298</v>
      </c>
      <c r="E100" s="10">
        <f t="shared" si="101"/>
        <v>3.85164817612903</v>
      </c>
      <c r="F100" s="7" t="s">
        <v>85</v>
      </c>
      <c r="G100" s="1">
        <v>12</v>
      </c>
      <c r="H100" s="9">
        <f t="shared" si="84"/>
        <v>-2.3219381149333298</v>
      </c>
      <c r="I100" s="9">
        <f t="shared" si="85"/>
        <v>270.82806188506663</v>
      </c>
      <c r="J100" s="9">
        <f t="shared" si="86"/>
        <v>1.2837518928372479E-2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11.704076320476384</v>
      </c>
      <c r="P100" s="9">
        <f t="shared" si="89"/>
        <v>0.15025130130323169</v>
      </c>
      <c r="Q100" s="12">
        <f t="shared" si="90"/>
        <v>6.7613085586454263E-2</v>
      </c>
      <c r="R100" s="9">
        <f t="shared" si="91"/>
        <v>2.3873737500000001</v>
      </c>
      <c r="S100" s="13">
        <f t="shared" si="92"/>
        <v>2.832111460824023E-2</v>
      </c>
      <c r="T100" s="2">
        <f t="shared" si="93"/>
        <v>0.51</v>
      </c>
      <c r="U100" s="14">
        <f t="shared" si="94"/>
        <v>1.4443768450202519E-2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3.469179618773606E-2</v>
      </c>
      <c r="AK100" s="9">
        <f t="shared" si="96"/>
        <v>10.4025</v>
      </c>
      <c r="AL100" s="1">
        <f t="shared" si="97"/>
        <v>0.45</v>
      </c>
      <c r="AM100" s="17">
        <f t="shared" si="98"/>
        <v>115191.66666666667</v>
      </c>
      <c r="AN100" s="1">
        <f t="shared" si="99"/>
        <v>415705310.68822861</v>
      </c>
      <c r="AO100" s="1">
        <f>SUM(AN89:AN100)</f>
        <v>7195638564.1803074</v>
      </c>
    </row>
    <row r="101" spans="1:50" x14ac:dyDescent="0.15">
      <c r="C101" s="7">
        <v>12</v>
      </c>
      <c r="D101" s="7">
        <f t="shared" si="100"/>
        <v>-4.6925192144193497</v>
      </c>
      <c r="E101" s="10">
        <f t="shared" si="101"/>
        <v>-2.3219381149333298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-2.3066070033871</v>
      </c>
      <c r="E105" s="7"/>
      <c r="F105" s="7"/>
      <c r="G105" s="1">
        <v>1</v>
      </c>
      <c r="H105" s="9">
        <f t="shared" ref="H105:H116" si="103">E106</f>
        <v>-2.3066070033871</v>
      </c>
      <c r="I105" s="9">
        <f t="shared" ref="I105:I116" si="104">H105+273.15</f>
        <v>270.84339299661286</v>
      </c>
      <c r="J105" s="9">
        <f t="shared" ref="J105:J116" si="105">EXP(($C$15*(I105-$C$13))/($C$16*I105*$C$13))</f>
        <v>1.2863670667796048E-2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8.3342462688897716E-3</v>
      </c>
      <c r="Q105" s="12">
        <f t="shared" ref="Q105:Q116" si="109">P105*$B$107</f>
        <v>2.5002738806669312E-3</v>
      </c>
      <c r="R105" s="9">
        <f t="shared" ref="R105:R116" si="110">L105*$B$107</f>
        <v>0.19436706250000002</v>
      </c>
      <c r="S105" s="13">
        <f t="shared" ref="S105:S116" si="111">Q105/R105</f>
        <v>1.2863670667796047E-2</v>
      </c>
      <c r="T105" s="2">
        <f t="shared" ref="T105:T116" si="112">$B$106/100</f>
        <v>0.01</v>
      </c>
      <c r="U105" s="14">
        <f t="shared" ref="U105:U116" si="113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5.6186367066779607E-3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8526.5833333333339</v>
      </c>
      <c r="AX105" s="1">
        <f t="shared" ref="AX105:AX116" si="120">AW105*10000*AV105*0.67*AU105*AT105</f>
        <v>6238834.5261272881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-4.6519387281935503</v>
      </c>
      <c r="E106" s="10">
        <f t="shared" ref="E106:E117" si="122">D105</f>
        <v>-2.3066070033871</v>
      </c>
      <c r="F106" s="7" t="s">
        <v>83</v>
      </c>
      <c r="G106" s="1">
        <v>2</v>
      </c>
      <c r="H106" s="9">
        <f t="shared" si="103"/>
        <v>-4.6519387281935503</v>
      </c>
      <c r="I106" s="9">
        <f t="shared" si="104"/>
        <v>268.49806127180642</v>
      </c>
      <c r="J106" s="9">
        <f t="shared" si="105"/>
        <v>9.3969456035964613E-3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1.2874461703977771</v>
      </c>
      <c r="P106" s="9">
        <f t="shared" si="108"/>
        <v>1.2098061630786493E-2</v>
      </c>
      <c r="Q106" s="12">
        <f t="shared" si="109"/>
        <v>3.6294184892359475E-3</v>
      </c>
      <c r="R106" s="9">
        <f t="shared" si="110"/>
        <v>0.19436706250000002</v>
      </c>
      <c r="S106" s="13">
        <f t="shared" si="111"/>
        <v>1.8673011993665063E-2</v>
      </c>
      <c r="T106" s="2">
        <f t="shared" si="112"/>
        <v>0.01</v>
      </c>
      <c r="U106" s="14">
        <f t="shared" si="113"/>
        <v>1.8673011993665064E-4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5.6767301199366505E-3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8526.5833333333339</v>
      </c>
      <c r="AX106" s="1">
        <f t="shared" si="120"/>
        <v>6303340.4216496181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-4.7517364752857096</v>
      </c>
      <c r="E107" s="10">
        <f t="shared" si="122"/>
        <v>-4.6519387281935503</v>
      </c>
      <c r="F107" s="7" t="s">
        <v>83</v>
      </c>
      <c r="G107" s="1">
        <v>3</v>
      </c>
      <c r="H107" s="9">
        <f t="shared" si="103"/>
        <v>-4.7517364752857096</v>
      </c>
      <c r="I107" s="9">
        <f t="shared" si="104"/>
        <v>268.39826352471425</v>
      </c>
      <c r="J107" s="9">
        <f t="shared" si="105"/>
        <v>9.2710885221827279E-3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1.923238317100324</v>
      </c>
      <c r="P107" s="9">
        <f t="shared" si="108"/>
        <v>1.7830512687090839E-2</v>
      </c>
      <c r="Q107" s="12">
        <f t="shared" si="109"/>
        <v>5.3491538061272515E-3</v>
      </c>
      <c r="R107" s="9">
        <f t="shared" si="110"/>
        <v>0.19436706250000002</v>
      </c>
      <c r="S107" s="13">
        <f t="shared" si="111"/>
        <v>2.752088618989779E-2</v>
      </c>
      <c r="T107" s="2">
        <f t="shared" si="112"/>
        <v>0.01</v>
      </c>
      <c r="U107" s="14">
        <f t="shared" si="113"/>
        <v>2.752088618989779E-4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5.7652088618989784E-3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8526.5833333333339</v>
      </c>
      <c r="AX107" s="1">
        <f t="shared" si="120"/>
        <v>6401585.6471376447</v>
      </c>
    </row>
    <row r="108" spans="1:50" x14ac:dyDescent="0.15">
      <c r="C108" s="7">
        <v>3</v>
      </c>
      <c r="D108" s="7">
        <f t="shared" si="121"/>
        <v>-1.9334050203548401</v>
      </c>
      <c r="E108" s="10">
        <f t="shared" si="122"/>
        <v>-4.7517364752857096</v>
      </c>
      <c r="F108" s="7" t="s">
        <v>83</v>
      </c>
      <c r="G108" s="1">
        <v>4</v>
      </c>
      <c r="H108" s="9">
        <f t="shared" si="103"/>
        <v>-1.9334050203548401</v>
      </c>
      <c r="I108" s="9">
        <f t="shared" si="104"/>
        <v>271.21659497964515</v>
      </c>
      <c r="J108" s="9">
        <f t="shared" si="105"/>
        <v>1.3516014043327083E-2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2.5532980127465663</v>
      </c>
      <c r="P108" s="9">
        <f t="shared" si="108"/>
        <v>3.4510411797081725E-2</v>
      </c>
      <c r="Q108" s="12">
        <f t="shared" si="109"/>
        <v>1.0353123539124516E-2</v>
      </c>
      <c r="R108" s="9">
        <f t="shared" si="110"/>
        <v>0.19436706250000002</v>
      </c>
      <c r="S108" s="13">
        <f t="shared" si="111"/>
        <v>5.3265833243348604E-2</v>
      </c>
      <c r="T108" s="2">
        <f t="shared" si="112"/>
        <v>0.01</v>
      </c>
      <c r="U108" s="14">
        <f t="shared" si="113"/>
        <v>5.326583324334861E-4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6.0226583324334863E-3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8526.5833333333339</v>
      </c>
      <c r="AX108" s="1">
        <f t="shared" si="120"/>
        <v>6687452.972141033</v>
      </c>
    </row>
    <row r="109" spans="1:50" x14ac:dyDescent="0.15">
      <c r="C109" s="7">
        <v>4</v>
      </c>
      <c r="D109" s="7">
        <f t="shared" si="121"/>
        <v>0.601650189</v>
      </c>
      <c r="E109" s="10">
        <f t="shared" si="122"/>
        <v>-1.9334050203548401</v>
      </c>
      <c r="F109" s="7" t="s">
        <v>83</v>
      </c>
      <c r="G109" s="1">
        <v>5</v>
      </c>
      <c r="H109" s="9">
        <f t="shared" si="103"/>
        <v>0.601650189</v>
      </c>
      <c r="I109" s="9">
        <f t="shared" si="104"/>
        <v>273.75165018899997</v>
      </c>
      <c r="J109" s="9">
        <f t="shared" si="105"/>
        <v>1.8846517533297004E-2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2.3928482209020103</v>
      </c>
      <c r="O109" s="9">
        <f t="shared" si="123"/>
        <v>0.77382958838080773</v>
      </c>
      <c r="P109" s="9">
        <f t="shared" si="108"/>
        <v>1.4583992905202896E-2</v>
      </c>
      <c r="Q109" s="12">
        <f t="shared" si="109"/>
        <v>4.3751978715608686E-3</v>
      </c>
      <c r="R109" s="9">
        <f t="shared" si="110"/>
        <v>0.19436706250000002</v>
      </c>
      <c r="S109" s="13">
        <f t="shared" si="111"/>
        <v>2.2509975791607531E-2</v>
      </c>
      <c r="T109" s="2">
        <f t="shared" si="112"/>
        <v>0.01</v>
      </c>
      <c r="U109" s="14">
        <f t="shared" si="113"/>
        <v>2.2509975791607531E-4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5.7150997579160758E-3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8526.5833333333339</v>
      </c>
      <c r="AX109" s="1">
        <f t="shared" si="120"/>
        <v>6345945.3869958427</v>
      </c>
    </row>
    <row r="110" spans="1:50" x14ac:dyDescent="0.15">
      <c r="C110" s="7">
        <v>5</v>
      </c>
      <c r="D110" s="7">
        <f t="shared" si="121"/>
        <v>6.5671586636774197</v>
      </c>
      <c r="E110" s="10">
        <f t="shared" si="122"/>
        <v>0.601650189</v>
      </c>
      <c r="F110" s="7" t="s">
        <v>85</v>
      </c>
      <c r="G110" s="1">
        <v>6</v>
      </c>
      <c r="H110" s="9">
        <f t="shared" si="103"/>
        <v>6.5671586636774197</v>
      </c>
      <c r="I110" s="9">
        <f t="shared" si="104"/>
        <v>279.71715866367742</v>
      </c>
      <c r="J110" s="9">
        <f t="shared" si="105"/>
        <v>4.0240891440793305E-2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1.4071358038089383</v>
      </c>
      <c r="P110" s="9">
        <f t="shared" si="108"/>
        <v>5.6624399123528915E-2</v>
      </c>
      <c r="Q110" s="12">
        <f t="shared" si="109"/>
        <v>1.6987319737058675E-2</v>
      </c>
      <c r="R110" s="9">
        <f t="shared" si="110"/>
        <v>0.19436706250000002</v>
      </c>
      <c r="S110" s="13">
        <f t="shared" si="111"/>
        <v>8.7398139986082646E-2</v>
      </c>
      <c r="T110" s="2">
        <f t="shared" si="112"/>
        <v>0.01</v>
      </c>
      <c r="U110" s="14">
        <f t="shared" si="113"/>
        <v>8.7398139986082644E-4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6.3639813998608262E-3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8526.5833333333339</v>
      </c>
      <c r="AX110" s="1">
        <f t="shared" si="120"/>
        <v>7066452.0512412032</v>
      </c>
    </row>
    <row r="111" spans="1:50" x14ac:dyDescent="0.15">
      <c r="C111" s="7">
        <v>6</v>
      </c>
      <c r="D111" s="7">
        <f t="shared" si="121"/>
        <v>11.871330972299999</v>
      </c>
      <c r="E111" s="10">
        <f t="shared" si="122"/>
        <v>6.5671586636774197</v>
      </c>
      <c r="F111" s="7" t="s">
        <v>83</v>
      </c>
      <c r="G111" s="1">
        <v>7</v>
      </c>
      <c r="H111" s="9">
        <f t="shared" si="103"/>
        <v>11.871330972299999</v>
      </c>
      <c r="I111" s="9">
        <f t="shared" si="104"/>
        <v>285.02133097229995</v>
      </c>
      <c r="J111" s="9">
        <f t="shared" si="105"/>
        <v>7.6913212192646532E-2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1.998401613018743</v>
      </c>
      <c r="P111" s="9">
        <f t="shared" si="108"/>
        <v>0.15370348730823769</v>
      </c>
      <c r="Q111" s="12">
        <f t="shared" si="109"/>
        <v>4.6111046192471306E-2</v>
      </c>
      <c r="R111" s="9">
        <f t="shared" si="110"/>
        <v>0.19436706250000002</v>
      </c>
      <c r="S111" s="13">
        <f t="shared" si="111"/>
        <v>0.23723693510298999</v>
      </c>
      <c r="T111" s="2">
        <f t="shared" si="112"/>
        <v>0.01</v>
      </c>
      <c r="U111" s="14">
        <f t="shared" si="113"/>
        <v>2.3723693510299001E-3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7.8623693510299006E-3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8526.5833333333339</v>
      </c>
      <c r="AX111" s="1">
        <f t="shared" si="120"/>
        <v>8730235.4512563832</v>
      </c>
    </row>
    <row r="112" spans="1:50" x14ac:dyDescent="0.15">
      <c r="C112" s="7">
        <v>7</v>
      </c>
      <c r="D112" s="7">
        <f t="shared" si="121"/>
        <v>13.5809908943226</v>
      </c>
      <c r="E112" s="10">
        <f t="shared" si="122"/>
        <v>11.871330972299999</v>
      </c>
      <c r="F112" s="7" t="s">
        <v>83</v>
      </c>
      <c r="G112" s="1">
        <v>8</v>
      </c>
      <c r="H112" s="9">
        <f t="shared" si="103"/>
        <v>13.5809908943226</v>
      </c>
      <c r="I112" s="9">
        <f t="shared" si="104"/>
        <v>286.73099089432259</v>
      </c>
      <c r="J112" s="9">
        <f t="shared" si="105"/>
        <v>9.4289463396045228E-2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2.4925883340438384</v>
      </c>
      <c r="P112" s="9">
        <f t="shared" si="108"/>
        <v>0.23502481648423584</v>
      </c>
      <c r="Q112" s="12">
        <f t="shared" si="109"/>
        <v>7.0507444945270753E-2</v>
      </c>
      <c r="R112" s="9">
        <f t="shared" si="110"/>
        <v>0.19436706250000002</v>
      </c>
      <c r="S112" s="13">
        <f t="shared" si="111"/>
        <v>0.36275408002974141</v>
      </c>
      <c r="T112" s="2">
        <f t="shared" si="112"/>
        <v>0.01</v>
      </c>
      <c r="U112" s="14">
        <f t="shared" si="113"/>
        <v>3.6275408002974141E-3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9.1175408002974155E-3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8526.5833333333339</v>
      </c>
      <c r="AX112" s="1">
        <f t="shared" si="120"/>
        <v>10123955.56214951</v>
      </c>
    </row>
    <row r="113" spans="1:53" x14ac:dyDescent="0.15">
      <c r="C113" s="7">
        <v>8</v>
      </c>
      <c r="D113" s="7">
        <f t="shared" si="121"/>
        <v>12.396683985806501</v>
      </c>
      <c r="E113" s="10">
        <f t="shared" si="122"/>
        <v>13.5809908943226</v>
      </c>
      <c r="F113" s="7" t="s">
        <v>83</v>
      </c>
      <c r="G113" s="1">
        <v>9</v>
      </c>
      <c r="H113" s="9">
        <f t="shared" si="103"/>
        <v>12.396683985806501</v>
      </c>
      <c r="I113" s="9">
        <f t="shared" si="104"/>
        <v>285.54668398580645</v>
      </c>
      <c r="J113" s="9">
        <f t="shared" si="105"/>
        <v>8.1902434644021249E-2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2.905453725892936</v>
      </c>
      <c r="P113" s="9">
        <f t="shared" si="108"/>
        <v>0.23796373389617423</v>
      </c>
      <c r="Q113" s="12">
        <f t="shared" si="109"/>
        <v>7.1389120168852266E-2</v>
      </c>
      <c r="R113" s="9">
        <f t="shared" si="110"/>
        <v>0.19436706250000002</v>
      </c>
      <c r="S113" s="13">
        <f t="shared" si="111"/>
        <v>0.36729021497071945</v>
      </c>
      <c r="T113" s="2">
        <f t="shared" si="112"/>
        <v>0.01</v>
      </c>
      <c r="U113" s="14">
        <f t="shared" si="113"/>
        <v>3.6729021497071946E-3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9.1629021497071951E-3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8526.5833333333339</v>
      </c>
      <c r="AX113" s="1">
        <f t="shared" si="120"/>
        <v>10174323.999837089</v>
      </c>
    </row>
    <row r="114" spans="1:53" x14ac:dyDescent="0.15">
      <c r="C114" s="7">
        <v>9</v>
      </c>
      <c r="D114" s="7">
        <f t="shared" si="121"/>
        <v>9.1861070576666695</v>
      </c>
      <c r="E114" s="10">
        <f t="shared" si="122"/>
        <v>12.396683985806501</v>
      </c>
      <c r="F114" s="7" t="s">
        <v>83</v>
      </c>
      <c r="G114" s="1">
        <v>10</v>
      </c>
      <c r="H114" s="9">
        <f t="shared" si="103"/>
        <v>9.1861070576666695</v>
      </c>
      <c r="I114" s="9">
        <f t="shared" si="104"/>
        <v>282.33610705766665</v>
      </c>
      <c r="J114" s="9">
        <f t="shared" si="105"/>
        <v>5.5577341814384118E-2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3.3153802003300954</v>
      </c>
      <c r="P114" s="9">
        <f t="shared" si="108"/>
        <v>0.18426001863838701</v>
      </c>
      <c r="Q114" s="12">
        <f t="shared" si="109"/>
        <v>5.5278005591516098E-2</v>
      </c>
      <c r="R114" s="9">
        <f t="shared" si="110"/>
        <v>0.19436706250000002</v>
      </c>
      <c r="S114" s="13">
        <f t="shared" si="111"/>
        <v>0.28440006696873393</v>
      </c>
      <c r="T114" s="2">
        <f t="shared" si="112"/>
        <v>0.01</v>
      </c>
      <c r="U114" s="14">
        <f t="shared" si="113"/>
        <v>2.8440006696873392E-3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8.334000669687338E-3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8526.5833333333339</v>
      </c>
      <c r="AX114" s="1">
        <f t="shared" si="120"/>
        <v>9253926.5008922797</v>
      </c>
    </row>
    <row r="115" spans="1:53" x14ac:dyDescent="0.15">
      <c r="C115" s="7">
        <v>10</v>
      </c>
      <c r="D115" s="7">
        <f t="shared" si="121"/>
        <v>3.85164817612903</v>
      </c>
      <c r="E115" s="10">
        <f t="shared" si="122"/>
        <v>9.1861070576666695</v>
      </c>
      <c r="F115" s="7" t="s">
        <v>83</v>
      </c>
      <c r="G115" s="1">
        <v>11</v>
      </c>
      <c r="H115" s="9">
        <f t="shared" si="103"/>
        <v>3.85164817612903</v>
      </c>
      <c r="I115" s="9">
        <f t="shared" si="104"/>
        <v>277.00164817612898</v>
      </c>
      <c r="J115" s="9">
        <f t="shared" si="105"/>
        <v>2.860664628945352E-2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2.9745641726071232</v>
      </c>
      <c r="O115" s="9">
        <f t="shared" si="123"/>
        <v>0.80444621741791877</v>
      </c>
      <c r="P115" s="9">
        <f t="shared" si="108"/>
        <v>2.3012508400563226E-2</v>
      </c>
      <c r="Q115" s="12">
        <f t="shared" si="109"/>
        <v>6.9037525201689678E-3</v>
      </c>
      <c r="R115" s="9">
        <f t="shared" si="110"/>
        <v>0.19436706250000002</v>
      </c>
      <c r="S115" s="13">
        <f t="shared" si="111"/>
        <v>3.5519148313356681E-2</v>
      </c>
      <c r="T115" s="2">
        <f t="shared" si="112"/>
        <v>0.01</v>
      </c>
      <c r="U115" s="14">
        <f t="shared" si="113"/>
        <v>3.5519148313356683E-4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5.8451914831335666E-3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8526.5833333333339</v>
      </c>
      <c r="AX115" s="1">
        <f t="shared" si="120"/>
        <v>6490396.9308882793</v>
      </c>
    </row>
    <row r="116" spans="1:53" x14ac:dyDescent="0.15">
      <c r="C116" s="7">
        <v>11</v>
      </c>
      <c r="D116" s="7">
        <f t="shared" si="121"/>
        <v>-2.3219381149333298</v>
      </c>
      <c r="E116" s="10">
        <f t="shared" si="122"/>
        <v>3.85164817612903</v>
      </c>
      <c r="F116" s="7" t="s">
        <v>85</v>
      </c>
      <c r="G116" s="1">
        <v>12</v>
      </c>
      <c r="H116" s="9">
        <f t="shared" si="103"/>
        <v>-2.3219381149333298</v>
      </c>
      <c r="I116" s="9">
        <f t="shared" si="104"/>
        <v>270.82806188506663</v>
      </c>
      <c r="J116" s="9">
        <f t="shared" si="105"/>
        <v>1.2837518928372479E-2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1.4293239173506891</v>
      </c>
      <c r="P116" s="9">
        <f t="shared" si="108"/>
        <v>1.8348972843764973E-2</v>
      </c>
      <c r="Q116" s="12">
        <f t="shared" si="109"/>
        <v>5.5046918531294915E-3</v>
      </c>
      <c r="R116" s="9">
        <f t="shared" si="110"/>
        <v>0.19436706250000002</v>
      </c>
      <c r="S116" s="13">
        <f t="shared" si="111"/>
        <v>2.8321114608240223E-2</v>
      </c>
      <c r="T116" s="2">
        <f t="shared" si="112"/>
        <v>0.01</v>
      </c>
      <c r="U116" s="14">
        <f t="shared" si="113"/>
        <v>2.8321114608240226E-4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5.7732111460824026E-3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8526.5833333333339</v>
      </c>
      <c r="AX116" s="1">
        <f t="shared" si="120"/>
        <v>6410471.241536743</v>
      </c>
      <c r="AY116" s="1">
        <f>SUM(AX105:AX116)</f>
        <v>90226920.691852912</v>
      </c>
    </row>
    <row r="117" spans="1:53" x14ac:dyDescent="0.15">
      <c r="C117" s="7">
        <v>12</v>
      </c>
      <c r="D117" s="7">
        <f t="shared" si="121"/>
        <v>-4.6925192144193497</v>
      </c>
      <c r="E117" s="10">
        <f t="shared" si="122"/>
        <v>-2.3219381149333298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-2.3066070033871</v>
      </c>
      <c r="E121" s="7"/>
      <c r="F121" s="7"/>
      <c r="G121" s="1">
        <v>1</v>
      </c>
      <c r="H121" s="9">
        <f t="shared" ref="H121:H132" si="124">E122</f>
        <v>-2.3066070033871</v>
      </c>
      <c r="I121" s="9">
        <f t="shared" ref="I121:I132" si="125">H121+273.15</f>
        <v>270.84339299661286</v>
      </c>
      <c r="J121" s="9">
        <f t="shared" ref="J121:J132" si="126">EXP(($C$15*(I121-$C$13))/($C$16*I121*$C$13))</f>
        <v>1.2863670667796048E-2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3.6622870391215352E-3</v>
      </c>
      <c r="Q121" s="12">
        <f t="shared" ref="Q121:Q132" si="130">P121*$B$123</f>
        <v>1.2085547229101067E-3</v>
      </c>
      <c r="R121" s="9">
        <f t="shared" ref="R121:R132" si="131">L121*$B$123</f>
        <v>9.3951000000000007E-2</v>
      </c>
      <c r="S121" s="13">
        <f t="shared" ref="S121:S132" si="132">Q121/R121</f>
        <v>1.2863670667796048E-2</v>
      </c>
      <c r="T121" s="2">
        <f t="shared" ref="T121:T132" si="133">$B$122/100</f>
        <v>0.01</v>
      </c>
      <c r="U121" s="14">
        <f t="shared" ref="U121:U132" si="134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5.6186367066779607E-3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-4.6519387281935503</v>
      </c>
      <c r="E122" s="10">
        <f t="shared" ref="E122:E133" si="145">D121</f>
        <v>-2.3066070033871</v>
      </c>
      <c r="F122" s="7" t="s">
        <v>83</v>
      </c>
      <c r="G122" s="1">
        <v>2</v>
      </c>
      <c r="H122" s="9">
        <f t="shared" si="124"/>
        <v>-4.6519387281935503</v>
      </c>
      <c r="I122" s="9">
        <f t="shared" si="125"/>
        <v>268.49806127180642</v>
      </c>
      <c r="J122" s="9">
        <f t="shared" si="126"/>
        <v>9.3969456035964613E-3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0.56573771296087849</v>
      </c>
      <c r="P122" s="9">
        <f t="shared" si="129"/>
        <v>5.316206514596444E-3</v>
      </c>
      <c r="Q122" s="12">
        <f t="shared" si="130"/>
        <v>1.7543481498168267E-3</v>
      </c>
      <c r="R122" s="9">
        <f t="shared" si="131"/>
        <v>9.3951000000000007E-2</v>
      </c>
      <c r="S122" s="13">
        <f t="shared" si="132"/>
        <v>1.8673011993665067E-2</v>
      </c>
      <c r="T122" s="2">
        <f t="shared" si="133"/>
        <v>0.01</v>
      </c>
      <c r="U122" s="14">
        <f t="shared" si="134"/>
        <v>1.8673011993665067E-4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5.6767301199366505E-3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-4.7517364752857096</v>
      </c>
      <c r="E123" s="10">
        <f t="shared" si="145"/>
        <v>-4.6519387281935503</v>
      </c>
      <c r="F123" s="7" t="s">
        <v>83</v>
      </c>
      <c r="G123" s="1">
        <v>3</v>
      </c>
      <c r="H123" s="9">
        <f t="shared" si="124"/>
        <v>-4.7517364752857096</v>
      </c>
      <c r="I123" s="9">
        <f t="shared" si="125"/>
        <v>268.39826352471425</v>
      </c>
      <c r="J123" s="9">
        <f t="shared" si="126"/>
        <v>9.2710885221827279E-3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0.84512150644628203</v>
      </c>
      <c r="P123" s="9">
        <f t="shared" si="129"/>
        <v>7.8351962982639023E-3</v>
      </c>
      <c r="Q123" s="12">
        <f t="shared" si="130"/>
        <v>2.5856147784270879E-3</v>
      </c>
      <c r="R123" s="9">
        <f t="shared" si="131"/>
        <v>9.3951000000000007E-2</v>
      </c>
      <c r="S123" s="13">
        <f t="shared" si="132"/>
        <v>2.7520886189897797E-2</v>
      </c>
      <c r="T123" s="2">
        <f t="shared" si="133"/>
        <v>0.01</v>
      </c>
      <c r="U123" s="14">
        <f t="shared" si="134"/>
        <v>2.7520886189897795E-4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5.7652088618989784E-3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-1.9334050203548401</v>
      </c>
      <c r="E124" s="10">
        <f t="shared" si="145"/>
        <v>-4.7517364752857096</v>
      </c>
      <c r="F124" s="7" t="s">
        <v>83</v>
      </c>
      <c r="G124" s="1">
        <v>4</v>
      </c>
      <c r="H124" s="9">
        <f t="shared" si="124"/>
        <v>-1.9334050203548401</v>
      </c>
      <c r="I124" s="9">
        <f t="shared" si="125"/>
        <v>271.21659497964515</v>
      </c>
      <c r="J124" s="9">
        <f t="shared" si="126"/>
        <v>1.3516014043327083E-2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1.1219863101480181</v>
      </c>
      <c r="P124" s="9">
        <f t="shared" si="129"/>
        <v>1.5164782724381348E-2</v>
      </c>
      <c r="Q124" s="12">
        <f t="shared" si="130"/>
        <v>5.0043782990458448E-3</v>
      </c>
      <c r="R124" s="9">
        <f t="shared" si="131"/>
        <v>9.3951000000000007E-2</v>
      </c>
      <c r="S124" s="13">
        <f t="shared" si="132"/>
        <v>5.3265833243348604E-2</v>
      </c>
      <c r="T124" s="2">
        <f t="shared" si="133"/>
        <v>0.01</v>
      </c>
      <c r="U124" s="14">
        <f t="shared" si="134"/>
        <v>5.326583324334861E-4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6.0226583324334863E-3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0.601650189</v>
      </c>
      <c r="E125" s="10">
        <f t="shared" si="145"/>
        <v>-1.9334050203548401</v>
      </c>
      <c r="F125" s="7" t="s">
        <v>83</v>
      </c>
      <c r="G125" s="1">
        <v>5</v>
      </c>
      <c r="H125" s="9">
        <f t="shared" si="124"/>
        <v>0.601650189</v>
      </c>
      <c r="I125" s="9">
        <f t="shared" si="125"/>
        <v>273.75165018899997</v>
      </c>
      <c r="J125" s="9">
        <f t="shared" si="126"/>
        <v>1.8846517533297004E-2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1.0514804510524549</v>
      </c>
      <c r="O125" s="9">
        <f t="shared" si="146"/>
        <v>0.34004107637118186</v>
      </c>
      <c r="P125" s="9">
        <f t="shared" si="129"/>
        <v>6.4085901078706643E-3</v>
      </c>
      <c r="Q125" s="12">
        <f t="shared" si="130"/>
        <v>2.1148347355973195E-3</v>
      </c>
      <c r="R125" s="9">
        <f t="shared" si="131"/>
        <v>9.3951000000000007E-2</v>
      </c>
      <c r="S125" s="13">
        <f t="shared" si="132"/>
        <v>2.2509975791607535E-2</v>
      </c>
      <c r="T125" s="2">
        <f t="shared" si="133"/>
        <v>0.01</v>
      </c>
      <c r="U125" s="14">
        <f t="shared" si="134"/>
        <v>2.2509975791607534E-4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5.7150997579160758E-3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6.5671586636774197</v>
      </c>
      <c r="E126" s="10">
        <f t="shared" si="145"/>
        <v>0.601650189</v>
      </c>
      <c r="F126" s="7" t="s">
        <v>85</v>
      </c>
      <c r="G126" s="1">
        <v>6</v>
      </c>
      <c r="H126" s="9">
        <f t="shared" si="124"/>
        <v>6.5671586636774197</v>
      </c>
      <c r="I126" s="9">
        <f t="shared" si="125"/>
        <v>279.71715866367742</v>
      </c>
      <c r="J126" s="9">
        <f t="shared" si="126"/>
        <v>4.0240891440793305E-2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0.61833248626331117</v>
      </c>
      <c r="P126" s="9">
        <f t="shared" si="129"/>
        <v>2.4882250454037722E-2</v>
      </c>
      <c r="Q126" s="12">
        <f t="shared" si="130"/>
        <v>8.2111426498324494E-3</v>
      </c>
      <c r="R126" s="9">
        <f t="shared" si="131"/>
        <v>9.3951000000000007E-2</v>
      </c>
      <c r="S126" s="13">
        <f t="shared" si="132"/>
        <v>8.7398139986082632E-2</v>
      </c>
      <c r="T126" s="2">
        <f t="shared" si="133"/>
        <v>0.01</v>
      </c>
      <c r="U126" s="14">
        <f t="shared" si="134"/>
        <v>8.7398139986082633E-4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6.3639813998608262E-3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11.871330972299999</v>
      </c>
      <c r="E127" s="10">
        <f t="shared" si="145"/>
        <v>6.5671586636774197</v>
      </c>
      <c r="F127" s="7" t="s">
        <v>83</v>
      </c>
      <c r="G127" s="1">
        <v>7</v>
      </c>
      <c r="H127" s="9">
        <f t="shared" si="124"/>
        <v>11.871330972299999</v>
      </c>
      <c r="I127" s="9">
        <f t="shared" si="125"/>
        <v>285.02133097229995</v>
      </c>
      <c r="J127" s="9">
        <f t="shared" si="126"/>
        <v>7.6913212192646532E-2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0.87815023580927354</v>
      </c>
      <c r="P127" s="9">
        <f t="shared" si="129"/>
        <v>6.7541355423821239E-2</v>
      </c>
      <c r="Q127" s="12">
        <f t="shared" si="130"/>
        <v>2.2288647289861008E-2</v>
      </c>
      <c r="R127" s="9">
        <f t="shared" si="131"/>
        <v>9.3951000000000007E-2</v>
      </c>
      <c r="S127" s="13">
        <f t="shared" si="132"/>
        <v>0.23723693510298993</v>
      </c>
      <c r="T127" s="2">
        <f t="shared" si="133"/>
        <v>0.01</v>
      </c>
      <c r="U127" s="14">
        <f t="shared" si="134"/>
        <v>2.3723693510298992E-3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7.8623693510299006E-3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13.5809908943226</v>
      </c>
      <c r="E128" s="10">
        <f t="shared" si="145"/>
        <v>11.871330972299999</v>
      </c>
      <c r="F128" s="7" t="s">
        <v>83</v>
      </c>
      <c r="G128" s="1">
        <v>8</v>
      </c>
      <c r="H128" s="9">
        <f t="shared" si="124"/>
        <v>13.5809908943226</v>
      </c>
      <c r="I128" s="9">
        <f t="shared" si="125"/>
        <v>286.73099089432259</v>
      </c>
      <c r="J128" s="9">
        <f t="shared" si="126"/>
        <v>9.4289463396045228E-2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1.0953088803854523</v>
      </c>
      <c r="P128" s="9">
        <f t="shared" si="129"/>
        <v>0.10327608658446738</v>
      </c>
      <c r="Q128" s="12">
        <f t="shared" si="130"/>
        <v>3.408110857287424E-2</v>
      </c>
      <c r="R128" s="9">
        <f t="shared" si="131"/>
        <v>9.3951000000000007E-2</v>
      </c>
      <c r="S128" s="13">
        <f t="shared" si="132"/>
        <v>0.36275408002974141</v>
      </c>
      <c r="T128" s="2">
        <f t="shared" si="133"/>
        <v>0.01</v>
      </c>
      <c r="U128" s="14">
        <f t="shared" si="134"/>
        <v>3.6275408002974141E-3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9.1175408002974155E-3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12.396683985806501</v>
      </c>
      <c r="E129" s="10">
        <f t="shared" si="145"/>
        <v>13.5809908943226</v>
      </c>
      <c r="F129" s="7" t="s">
        <v>83</v>
      </c>
      <c r="G129" s="1">
        <v>9</v>
      </c>
      <c r="H129" s="9">
        <f t="shared" si="124"/>
        <v>12.396683985806501</v>
      </c>
      <c r="I129" s="9">
        <f t="shared" si="125"/>
        <v>285.54668398580645</v>
      </c>
      <c r="J129" s="9">
        <f t="shared" si="126"/>
        <v>8.1902434644021249E-2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1.2767327938009849</v>
      </c>
      <c r="P129" s="9">
        <f t="shared" si="129"/>
        <v>0.10456752420216382</v>
      </c>
      <c r="Q129" s="12">
        <f t="shared" si="130"/>
        <v>3.4507282986714065E-2</v>
      </c>
      <c r="R129" s="9">
        <f t="shared" si="131"/>
        <v>9.3951000000000007E-2</v>
      </c>
      <c r="S129" s="13">
        <f t="shared" si="132"/>
        <v>0.36729021497071945</v>
      </c>
      <c r="T129" s="2">
        <f t="shared" si="133"/>
        <v>0.01</v>
      </c>
      <c r="U129" s="14">
        <f t="shared" si="134"/>
        <v>3.6729021497071946E-3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9.1629021497071951E-3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9.1861070576666695</v>
      </c>
      <c r="E130" s="10">
        <f t="shared" si="145"/>
        <v>12.396683985806501</v>
      </c>
      <c r="F130" s="7" t="s">
        <v>83</v>
      </c>
      <c r="G130" s="1">
        <v>10</v>
      </c>
      <c r="H130" s="9">
        <f t="shared" si="124"/>
        <v>9.1861070576666695</v>
      </c>
      <c r="I130" s="9">
        <f t="shared" si="125"/>
        <v>282.33610705766665</v>
      </c>
      <c r="J130" s="9">
        <f t="shared" si="126"/>
        <v>5.5577341814384118E-2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1.4568652695988211</v>
      </c>
      <c r="P130" s="9">
        <f t="shared" si="129"/>
        <v>8.0968699065998559E-2</v>
      </c>
      <c r="Q130" s="12">
        <f t="shared" si="130"/>
        <v>2.6719670691779527E-2</v>
      </c>
      <c r="R130" s="9">
        <f t="shared" si="131"/>
        <v>9.3951000000000007E-2</v>
      </c>
      <c r="S130" s="13">
        <f t="shared" si="132"/>
        <v>0.28440006696873399</v>
      </c>
      <c r="T130" s="2">
        <f t="shared" si="133"/>
        <v>0.01</v>
      </c>
      <c r="U130" s="14">
        <f t="shared" si="134"/>
        <v>2.84400066968734E-3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8.3340006696873414E-3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3.85164817612903</v>
      </c>
      <c r="E131" s="10">
        <f t="shared" si="145"/>
        <v>9.1861070576666695</v>
      </c>
      <c r="F131" s="7" t="s">
        <v>83</v>
      </c>
      <c r="G131" s="1">
        <v>11</v>
      </c>
      <c r="H131" s="9">
        <f t="shared" si="124"/>
        <v>3.85164817612903</v>
      </c>
      <c r="I131" s="9">
        <f t="shared" si="125"/>
        <v>277.00164817612898</v>
      </c>
      <c r="J131" s="9">
        <f t="shared" si="126"/>
        <v>2.860664628945352E-2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1.3071017420061815</v>
      </c>
      <c r="O131" s="9">
        <f t="shared" si="146"/>
        <v>0.35349482852664105</v>
      </c>
      <c r="P131" s="9">
        <f t="shared" si="129"/>
        <v>1.0112301524812644E-2</v>
      </c>
      <c r="Q131" s="12">
        <f t="shared" si="130"/>
        <v>3.3370595031881724E-3</v>
      </c>
      <c r="R131" s="9">
        <f t="shared" si="131"/>
        <v>9.3951000000000007E-2</v>
      </c>
      <c r="S131" s="13">
        <f t="shared" si="132"/>
        <v>3.5519148313356667E-2</v>
      </c>
      <c r="T131" s="2">
        <f t="shared" si="133"/>
        <v>0.01</v>
      </c>
      <c r="U131" s="14">
        <f t="shared" si="134"/>
        <v>3.5519148313356666E-4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5.8451914831335666E-3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-2.3219381149333298</v>
      </c>
      <c r="E132" s="10">
        <f t="shared" si="145"/>
        <v>3.85164817612903</v>
      </c>
      <c r="F132" s="7" t="s">
        <v>85</v>
      </c>
      <c r="G132" s="1">
        <v>12</v>
      </c>
      <c r="H132" s="9">
        <f t="shared" si="124"/>
        <v>-2.3219381149333298</v>
      </c>
      <c r="I132" s="9">
        <f t="shared" si="125"/>
        <v>270.82806188506663</v>
      </c>
      <c r="J132" s="9">
        <f t="shared" si="126"/>
        <v>1.2837518928372479E-2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0.62808252700182832</v>
      </c>
      <c r="P132" s="9">
        <f t="shared" si="129"/>
        <v>8.0630213289659899E-3</v>
      </c>
      <c r="Q132" s="12">
        <f t="shared" si="130"/>
        <v>2.6607970385587767E-3</v>
      </c>
      <c r="R132" s="9">
        <f t="shared" si="131"/>
        <v>9.3951000000000007E-2</v>
      </c>
      <c r="S132" s="13">
        <f t="shared" si="132"/>
        <v>2.8321114608240217E-2</v>
      </c>
      <c r="T132" s="2">
        <f t="shared" si="133"/>
        <v>0.01</v>
      </c>
      <c r="U132" s="14">
        <f t="shared" si="134"/>
        <v>2.8321114608240215E-4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5.7732111460824026E-3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-4.6925192144193497</v>
      </c>
      <c r="E133" s="10">
        <f t="shared" si="145"/>
        <v>-2.3219381149333298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-2.3066070033871</v>
      </c>
      <c r="E136" s="7"/>
      <c r="F136" s="7"/>
      <c r="G136" s="1">
        <v>1</v>
      </c>
      <c r="H136" s="9">
        <f t="shared" ref="H136:H147" si="147">E137</f>
        <v>-2.3066070033871</v>
      </c>
      <c r="I136" s="9">
        <f t="shared" ref="I136:I147" si="148">H136+273.15</f>
        <v>270.84339299661286</v>
      </c>
      <c r="J136" s="9">
        <f t="shared" ref="J136:J147" si="149">EXP(($C$15*(I136-$C$13))/($C$16*I136*$C$13))</f>
        <v>1.2863670667796048E-2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9.7641424210766995E-3</v>
      </c>
      <c r="Q136" s="12">
        <f t="shared" ref="Q136:Q147" si="153">P136*$B$138</f>
        <v>2.538677029479942E-3</v>
      </c>
      <c r="R136" s="9">
        <f t="shared" ref="R136:R147" si="154">L136*$B$138</f>
        <v>0.19735245833333334</v>
      </c>
      <c r="S136" s="13">
        <f t="shared" ref="S136:S147" si="155">Q136/R136</f>
        <v>1.2863670667796048E-2</v>
      </c>
      <c r="T136" s="2">
        <f t="shared" ref="T136:T147" si="156">$B$137/100</f>
        <v>0.01</v>
      </c>
      <c r="U136" s="14">
        <f t="shared" ref="U136:U147" si="157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5.6186367066779607E-3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-4.6519387281935503</v>
      </c>
      <c r="E137" s="10">
        <f t="shared" ref="E137:E148" si="166">D136</f>
        <v>-2.3066070033871</v>
      </c>
      <c r="F137" s="7" t="s">
        <v>83</v>
      </c>
      <c r="G137" s="1">
        <v>2</v>
      </c>
      <c r="H137" s="9">
        <f t="shared" si="147"/>
        <v>-4.6519387281935503</v>
      </c>
      <c r="I137" s="9">
        <f t="shared" si="148"/>
        <v>268.49806127180642</v>
      </c>
      <c r="J137" s="9">
        <f t="shared" si="149"/>
        <v>9.3969456035964613E-3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1.5083316909122568</v>
      </c>
      <c r="P137" s="9">
        <f t="shared" si="152"/>
        <v>1.4173710851683148E-2</v>
      </c>
      <c r="Q137" s="12">
        <f t="shared" si="153"/>
        <v>3.6851648214376188E-3</v>
      </c>
      <c r="R137" s="9">
        <f t="shared" si="154"/>
        <v>0.19735245833333334</v>
      </c>
      <c r="S137" s="13">
        <f t="shared" si="155"/>
        <v>1.8673011993665067E-2</v>
      </c>
      <c r="T137" s="2">
        <f t="shared" si="156"/>
        <v>0.01</v>
      </c>
      <c r="U137" s="14">
        <f t="shared" si="157"/>
        <v>1.8673011993665067E-4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5.6767301199366505E-3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-4.7517364752857096</v>
      </c>
      <c r="E138" s="10">
        <f t="shared" si="166"/>
        <v>-4.6519387281935503</v>
      </c>
      <c r="F138" s="7" t="s">
        <v>83</v>
      </c>
      <c r="G138" s="1">
        <v>3</v>
      </c>
      <c r="H138" s="9">
        <f t="shared" si="147"/>
        <v>-4.7517364752857096</v>
      </c>
      <c r="I138" s="9">
        <f t="shared" si="148"/>
        <v>268.39826352471425</v>
      </c>
      <c r="J138" s="9">
        <f t="shared" si="149"/>
        <v>9.2710885221827279E-3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2.2532058967272404</v>
      </c>
      <c r="P138" s="9">
        <f t="shared" si="152"/>
        <v>2.0889671327262358E-2</v>
      </c>
      <c r="Q138" s="12">
        <f t="shared" si="153"/>
        <v>5.4313145450882129E-3</v>
      </c>
      <c r="R138" s="9">
        <f t="shared" si="154"/>
        <v>0.19735245833333334</v>
      </c>
      <c r="S138" s="13">
        <f t="shared" si="155"/>
        <v>2.752088618989779E-2</v>
      </c>
      <c r="T138" s="2">
        <f t="shared" si="156"/>
        <v>0.01</v>
      </c>
      <c r="U138" s="14">
        <f t="shared" si="157"/>
        <v>2.752088618989779E-4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5.7652088618989784E-3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-1.9334050203548401</v>
      </c>
      <c r="E139" s="10">
        <f t="shared" si="166"/>
        <v>-4.7517364752857096</v>
      </c>
      <c r="F139" s="7" t="s">
        <v>83</v>
      </c>
      <c r="G139" s="1">
        <v>4</v>
      </c>
      <c r="H139" s="9">
        <f t="shared" si="147"/>
        <v>-1.9334050203548401</v>
      </c>
      <c r="I139" s="9">
        <f t="shared" si="148"/>
        <v>271.21659497964515</v>
      </c>
      <c r="J139" s="9">
        <f t="shared" si="149"/>
        <v>1.3516014043327083E-2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2.991364142066645</v>
      </c>
      <c r="P139" s="9">
        <f t="shared" si="152"/>
        <v>4.0431319752877844E-2</v>
      </c>
      <c r="Q139" s="12">
        <f t="shared" si="153"/>
        <v>1.0512143135748239E-2</v>
      </c>
      <c r="R139" s="9">
        <f t="shared" si="154"/>
        <v>0.19735245833333334</v>
      </c>
      <c r="S139" s="13">
        <f t="shared" si="155"/>
        <v>5.3265833243348611E-2</v>
      </c>
      <c r="T139" s="2">
        <f t="shared" si="156"/>
        <v>0.01</v>
      </c>
      <c r="U139" s="14">
        <f t="shared" si="157"/>
        <v>5.326583324334861E-4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6.0226583324334863E-3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0.601650189</v>
      </c>
      <c r="E140" s="10">
        <f t="shared" si="166"/>
        <v>-1.9334050203548401</v>
      </c>
      <c r="F140" s="7" t="s">
        <v>83</v>
      </c>
      <c r="G140" s="1">
        <v>5</v>
      </c>
      <c r="H140" s="9">
        <f t="shared" si="147"/>
        <v>0.601650189</v>
      </c>
      <c r="I140" s="9">
        <f t="shared" si="148"/>
        <v>273.75165018899997</v>
      </c>
      <c r="J140" s="9">
        <f t="shared" si="149"/>
        <v>1.8846517533297004E-2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3.709980738980434</v>
      </c>
      <c r="P140" s="9">
        <f t="shared" si="152"/>
        <v>6.9920217045388922E-2</v>
      </c>
      <c r="Q140" s="12">
        <f t="shared" si="153"/>
        <v>1.817925643180112E-2</v>
      </c>
      <c r="R140" s="9">
        <f t="shared" si="154"/>
        <v>0.19735245833333334</v>
      </c>
      <c r="S140" s="13">
        <f t="shared" si="155"/>
        <v>9.2115682699507553E-2</v>
      </c>
      <c r="T140" s="2">
        <f t="shared" si="156"/>
        <v>0.01</v>
      </c>
      <c r="U140" s="14">
        <f t="shared" si="157"/>
        <v>9.2115682699507552E-4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6.4111568269950752E-3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6.5671586636774197</v>
      </c>
      <c r="E141" s="10">
        <f t="shared" si="166"/>
        <v>0.601650189</v>
      </c>
      <c r="F141" s="7" t="s">
        <v>85</v>
      </c>
      <c r="G141" s="1">
        <v>6</v>
      </c>
      <c r="H141" s="9">
        <f t="shared" si="147"/>
        <v>6.5671586636774197</v>
      </c>
      <c r="I141" s="9">
        <f t="shared" si="148"/>
        <v>279.71715866367742</v>
      </c>
      <c r="J141" s="9">
        <f t="shared" si="149"/>
        <v>4.0240891440793305E-2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4.3991084386017123</v>
      </c>
      <c r="P141" s="9">
        <f t="shared" si="152"/>
        <v>0.17702404511404923</v>
      </c>
      <c r="Q141" s="12">
        <f t="shared" si="153"/>
        <v>4.6026251729652801E-2</v>
      </c>
      <c r="R141" s="9">
        <f t="shared" si="154"/>
        <v>0.19735245833333334</v>
      </c>
      <c r="S141" s="13">
        <f t="shared" si="155"/>
        <v>0.23321853762730071</v>
      </c>
      <c r="T141" s="2">
        <f t="shared" si="156"/>
        <v>0.01</v>
      </c>
      <c r="U141" s="14">
        <f t="shared" si="157"/>
        <v>2.3321853762730072E-3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7.8221853762730081E-3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11.871330972299999</v>
      </c>
      <c r="E142" s="10">
        <f t="shared" si="166"/>
        <v>6.5671586636774197</v>
      </c>
      <c r="F142" s="7" t="s">
        <v>83</v>
      </c>
      <c r="G142" s="1">
        <v>7</v>
      </c>
      <c r="H142" s="9">
        <f t="shared" si="147"/>
        <v>11.871330972299999</v>
      </c>
      <c r="I142" s="9">
        <f t="shared" si="148"/>
        <v>285.02133097229995</v>
      </c>
      <c r="J142" s="9">
        <f t="shared" si="149"/>
        <v>7.6913212192646532E-2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4.9811323101543294</v>
      </c>
      <c r="P142" s="9">
        <f t="shared" si="152"/>
        <v>0.38311488633054758</v>
      </c>
      <c r="Q142" s="12">
        <f t="shared" si="153"/>
        <v>9.9609870445942369E-2</v>
      </c>
      <c r="R142" s="9">
        <f t="shared" si="154"/>
        <v>0.19735245833333334</v>
      </c>
      <c r="S142" s="13">
        <f t="shared" si="155"/>
        <v>0.50473083176749056</v>
      </c>
      <c r="T142" s="2">
        <f t="shared" si="156"/>
        <v>0.01</v>
      </c>
      <c r="U142" s="14">
        <f t="shared" si="157"/>
        <v>5.0473083176749058E-3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1.0537308317674906E-2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13.5809908943226</v>
      </c>
      <c r="E143" s="10">
        <f t="shared" si="166"/>
        <v>11.871330972299999</v>
      </c>
      <c r="F143" s="7" t="s">
        <v>83</v>
      </c>
      <c r="G143" s="1">
        <v>8</v>
      </c>
      <c r="H143" s="9">
        <f t="shared" si="147"/>
        <v>13.5809908943226</v>
      </c>
      <c r="I143" s="9">
        <f t="shared" si="148"/>
        <v>286.73099089432259</v>
      </c>
      <c r="J143" s="9">
        <f t="shared" si="149"/>
        <v>9.4289463396045228E-2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5.3570653404904487</v>
      </c>
      <c r="P143" s="9">
        <f t="shared" si="152"/>
        <v>0.50511481633239674</v>
      </c>
      <c r="Q143" s="12">
        <f t="shared" si="153"/>
        <v>0.13132985224642316</v>
      </c>
      <c r="R143" s="9">
        <f t="shared" si="154"/>
        <v>0.19735245833333334</v>
      </c>
      <c r="S143" s="13">
        <f t="shared" si="155"/>
        <v>0.66545840551225199</v>
      </c>
      <c r="T143" s="2">
        <f t="shared" si="156"/>
        <v>0.01</v>
      </c>
      <c r="U143" s="14">
        <f t="shared" si="157"/>
        <v>6.6545840551225201E-3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1.2144584055122521E-2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12.396683985806501</v>
      </c>
      <c r="E144" s="10">
        <f t="shared" si="166"/>
        <v>13.5809908943226</v>
      </c>
      <c r="F144" s="7" t="s">
        <v>83</v>
      </c>
      <c r="G144" s="1">
        <v>9</v>
      </c>
      <c r="H144" s="9">
        <f t="shared" si="147"/>
        <v>12.396683985806501</v>
      </c>
      <c r="I144" s="9">
        <f t="shared" si="148"/>
        <v>285.54668398580645</v>
      </c>
      <c r="J144" s="9">
        <f t="shared" si="149"/>
        <v>8.1902434644021249E-2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5.6109984408247184</v>
      </c>
      <c r="P144" s="9">
        <f t="shared" si="152"/>
        <v>0.45955443308735161</v>
      </c>
      <c r="Q144" s="12">
        <f t="shared" si="153"/>
        <v>0.11948415260271142</v>
      </c>
      <c r="R144" s="9">
        <f t="shared" si="154"/>
        <v>0.19735245833333334</v>
      </c>
      <c r="S144" s="13">
        <f t="shared" si="155"/>
        <v>0.60543533945191419</v>
      </c>
      <c r="T144" s="2">
        <f t="shared" si="156"/>
        <v>0.01</v>
      </c>
      <c r="U144" s="14">
        <f t="shared" si="157"/>
        <v>6.0543533945191423E-3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1.1544353394519143E-2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9.1861070576666695</v>
      </c>
      <c r="E145" s="10">
        <f t="shared" si="166"/>
        <v>12.396683985806501</v>
      </c>
      <c r="F145" s="7" t="s">
        <v>83</v>
      </c>
      <c r="G145" s="1">
        <v>10</v>
      </c>
      <c r="H145" s="9">
        <f t="shared" si="147"/>
        <v>9.1861070576666695</v>
      </c>
      <c r="I145" s="9">
        <f t="shared" si="148"/>
        <v>282.33610705766665</v>
      </c>
      <c r="J145" s="9">
        <f t="shared" si="149"/>
        <v>5.5577341814384118E-2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5.9104919244040337</v>
      </c>
      <c r="P145" s="9">
        <f t="shared" si="152"/>
        <v>0.32848942997375996</v>
      </c>
      <c r="Q145" s="12">
        <f t="shared" si="153"/>
        <v>8.5407251793177597E-2</v>
      </c>
      <c r="R145" s="9">
        <f t="shared" si="154"/>
        <v>0.19735245833333334</v>
      </c>
      <c r="S145" s="13">
        <f t="shared" si="155"/>
        <v>0.43276507682981363</v>
      </c>
      <c r="T145" s="2">
        <f t="shared" si="156"/>
        <v>0.01</v>
      </c>
      <c r="U145" s="14">
        <f t="shared" si="157"/>
        <v>4.3276507682981366E-3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9.8176507682981376E-3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3.85164817612903</v>
      </c>
      <c r="E146" s="10">
        <f t="shared" si="166"/>
        <v>9.1861070576666695</v>
      </c>
      <c r="F146" s="7" t="s">
        <v>83</v>
      </c>
      <c r="G146" s="1">
        <v>11</v>
      </c>
      <c r="H146" s="9">
        <f t="shared" si="147"/>
        <v>3.85164817612903</v>
      </c>
      <c r="I146" s="9">
        <f t="shared" si="148"/>
        <v>277.00164817612898</v>
      </c>
      <c r="J146" s="9">
        <f t="shared" si="149"/>
        <v>2.860664628945352E-2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6.3410504110969406</v>
      </c>
      <c r="P146" s="9">
        <f t="shared" si="152"/>
        <v>0.18139618621384401</v>
      </c>
      <c r="Q146" s="12">
        <f t="shared" si="153"/>
        <v>4.7163008415599443E-2</v>
      </c>
      <c r="R146" s="9">
        <f t="shared" si="154"/>
        <v>0.19735245833333334</v>
      </c>
      <c r="S146" s="13">
        <f t="shared" si="155"/>
        <v>0.23897857069477146</v>
      </c>
      <c r="T146" s="2">
        <f t="shared" si="156"/>
        <v>0.01</v>
      </c>
      <c r="U146" s="14">
        <f t="shared" si="157"/>
        <v>2.3897857069477145E-3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7.8797857069477159E-3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-2.3219381149333298</v>
      </c>
      <c r="E147" s="10">
        <f t="shared" si="166"/>
        <v>3.85164817612903</v>
      </c>
      <c r="F147" s="7" t="s">
        <v>85</v>
      </c>
      <c r="G147" s="1">
        <v>12</v>
      </c>
      <c r="H147" s="9">
        <f t="shared" si="147"/>
        <v>-2.3219381149333298</v>
      </c>
      <c r="I147" s="9">
        <f t="shared" si="148"/>
        <v>270.82806188506663</v>
      </c>
      <c r="J147" s="9">
        <f t="shared" si="149"/>
        <v>1.2837518928372479E-2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6.9187021415497636</v>
      </c>
      <c r="P147" s="9">
        <f t="shared" si="152"/>
        <v>8.88189697019163E-2</v>
      </c>
      <c r="Q147" s="12">
        <f t="shared" si="153"/>
        <v>2.3092932122498237E-2</v>
      </c>
      <c r="R147" s="9">
        <f t="shared" si="154"/>
        <v>0.19735245833333334</v>
      </c>
      <c r="S147" s="13">
        <f t="shared" si="155"/>
        <v>0.11701365322490022</v>
      </c>
      <c r="T147" s="2">
        <f t="shared" si="156"/>
        <v>0.01</v>
      </c>
      <c r="U147" s="14">
        <f t="shared" si="157"/>
        <v>1.1701365322490023E-3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6.6601365322490023E-3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-4.6925192144193497</v>
      </c>
      <c r="E148" s="10">
        <f t="shared" si="166"/>
        <v>-2.3219381149333298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Iran</vt:lpstr>
      <vt:lpstr>Russia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